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ites\Passo a Paço\Passo a paço\"/>
    </mc:Choice>
  </mc:AlternateContent>
  <xr:revisionPtr revIDLastSave="0" documentId="13_ncr:1_{6A0E4084-90BC-4E51-81DB-19895624C6CD}" xr6:coauthVersionLast="47" xr6:coauthVersionMax="47" xr10:uidLastSave="{00000000-0000-0000-0000-000000000000}"/>
  <bookViews>
    <workbookView xWindow="-120" yWindow="-120" windowWidth="29040" windowHeight="15840" tabRatio="846" activeTab="4" xr2:uid="{93F922F6-FD97-4CA3-B741-E910B359C4E4}"/>
  </bookViews>
  <sheets>
    <sheet name="004" sheetId="6" r:id="rId1"/>
    <sheet name="203" sheetId="21" r:id="rId2"/>
    <sheet name="205" sheetId="7" r:id="rId3"/>
    <sheet name="207" sheetId="8" r:id="rId4"/>
    <sheet name="227" sheetId="22" r:id="rId5"/>
    <sheet name="214" sheetId="1" r:id="rId6"/>
    <sheet name="223" sheetId="9" r:id="rId7"/>
    <sheet name="403" sheetId="10" r:id="rId8"/>
    <sheet name="427" sheetId="11" r:id="rId9"/>
    <sheet name="452" sheetId="12" r:id="rId10"/>
    <sheet name="507" sheetId="13" r:id="rId11"/>
    <sheet name="606" sheetId="14" r:id="rId12"/>
    <sheet name="608" sheetId="3" r:id="rId13"/>
    <sheet name="609" sheetId="15" r:id="rId14"/>
    <sheet name="611" sheetId="16" r:id="rId15"/>
    <sheet name="612" sheetId="4" r:id="rId16"/>
    <sheet name="625" sheetId="24" r:id="rId17"/>
    <sheet name="704" sheetId="17" r:id="rId18"/>
    <sheet name="706" sheetId="18" r:id="rId19"/>
    <sheet name="708" sheetId="19" r:id="rId20"/>
    <sheet name="711" sheetId="20" r:id="rId21"/>
    <sheet name="713" sheetId="5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" i="24" l="1"/>
  <c r="F21" i="24"/>
  <c r="H21" i="24" s="1"/>
  <c r="D21" i="24"/>
  <c r="G20" i="24"/>
  <c r="G19" i="24"/>
  <c r="G18" i="24"/>
  <c r="G17" i="24"/>
  <c r="G11" i="24"/>
  <c r="F10" i="24"/>
  <c r="H10" i="24" s="1"/>
  <c r="D10" i="24"/>
  <c r="M9" i="24"/>
  <c r="K9" i="24"/>
  <c r="G9" i="24"/>
  <c r="M8" i="24"/>
  <c r="K8" i="24"/>
  <c r="G8" i="24"/>
  <c r="M7" i="24"/>
  <c r="K7" i="24"/>
  <c r="G7" i="24"/>
  <c r="M6" i="24"/>
  <c r="K6" i="24"/>
  <c r="G6" i="24"/>
  <c r="M5" i="24"/>
  <c r="D13" i="24" l="1"/>
  <c r="H13" i="24"/>
  <c r="H24" i="24"/>
  <c r="D24" i="24"/>
  <c r="N81" i="22"/>
  <c r="H81" i="22"/>
  <c r="S79" i="22"/>
  <c r="S78" i="22"/>
  <c r="M78" i="22"/>
  <c r="G78" i="22"/>
  <c r="W77" i="22"/>
  <c r="S77" i="22"/>
  <c r="L77" i="22"/>
  <c r="J77" i="22"/>
  <c r="H77" i="22"/>
  <c r="F77" i="22"/>
  <c r="D81" i="22" s="1"/>
  <c r="D77" i="22"/>
  <c r="Y76" i="22"/>
  <c r="W76" i="22"/>
  <c r="S76" i="22"/>
  <c r="M76" i="22"/>
  <c r="G76" i="22"/>
  <c r="Y75" i="22"/>
  <c r="W75" i="22"/>
  <c r="R75" i="22"/>
  <c r="P75" i="22"/>
  <c r="M75" i="22"/>
  <c r="G75" i="22"/>
  <c r="Y74" i="22"/>
  <c r="W74" i="22"/>
  <c r="S74" i="22"/>
  <c r="M74" i="22"/>
  <c r="G74" i="22"/>
  <c r="Y73" i="22"/>
  <c r="W73" i="22"/>
  <c r="S73" i="22"/>
  <c r="M73" i="22"/>
  <c r="G73" i="22"/>
  <c r="Y72" i="22"/>
  <c r="W72" i="22"/>
  <c r="Y71" i="22"/>
  <c r="W71" i="22"/>
  <c r="Y70" i="22"/>
  <c r="W70" i="22"/>
  <c r="Y69" i="22"/>
  <c r="W69" i="22"/>
  <c r="Y68" i="22"/>
  <c r="W68" i="22"/>
  <c r="Y67" i="22"/>
  <c r="W67" i="22"/>
  <c r="S67" i="22"/>
  <c r="M67" i="22"/>
  <c r="G67" i="22"/>
  <c r="Y66" i="22"/>
  <c r="W66" i="22"/>
  <c r="S66" i="22"/>
  <c r="M66" i="22"/>
  <c r="G66" i="22"/>
  <c r="Y65" i="22"/>
  <c r="W65" i="22"/>
  <c r="R65" i="22"/>
  <c r="P65" i="22"/>
  <c r="L65" i="22"/>
  <c r="J65" i="22"/>
  <c r="F65" i="22"/>
  <c r="D65" i="22"/>
  <c r="Y64" i="22"/>
  <c r="W64" i="22"/>
  <c r="S64" i="22"/>
  <c r="M64" i="22"/>
  <c r="G64" i="22"/>
  <c r="Y63" i="22"/>
  <c r="W63" i="22"/>
  <c r="S63" i="22"/>
  <c r="M63" i="22"/>
  <c r="G63" i="22"/>
  <c r="Y62" i="22"/>
  <c r="S62" i="22"/>
  <c r="M62" i="22"/>
  <c r="G62" i="22"/>
  <c r="V60" i="22"/>
  <c r="N53" i="22"/>
  <c r="H53" i="22"/>
  <c r="S51" i="22"/>
  <c r="S50" i="22"/>
  <c r="M50" i="22"/>
  <c r="G50" i="22"/>
  <c r="W49" i="22"/>
  <c r="S49" i="22"/>
  <c r="L49" i="22"/>
  <c r="N49" i="22" s="1"/>
  <c r="J53" i="22" s="1"/>
  <c r="J49" i="22"/>
  <c r="F49" i="22"/>
  <c r="D49" i="22"/>
  <c r="H49" i="22" s="1"/>
  <c r="Y48" i="22"/>
  <c r="W48" i="22"/>
  <c r="S48" i="22"/>
  <c r="M48" i="22"/>
  <c r="G48" i="22"/>
  <c r="Y47" i="22"/>
  <c r="W47" i="22"/>
  <c r="R47" i="22"/>
  <c r="T47" i="22" s="1"/>
  <c r="P47" i="22"/>
  <c r="M47" i="22"/>
  <c r="G47" i="22"/>
  <c r="Y46" i="22"/>
  <c r="W46" i="22"/>
  <c r="S46" i="22"/>
  <c r="M46" i="22"/>
  <c r="G46" i="22"/>
  <c r="Y45" i="22"/>
  <c r="W45" i="22"/>
  <c r="S45" i="22"/>
  <c r="M45" i="22"/>
  <c r="G45" i="22"/>
  <c r="Y44" i="22"/>
  <c r="W44" i="22"/>
  <c r="Y43" i="22"/>
  <c r="W43" i="22"/>
  <c r="Y42" i="22"/>
  <c r="W42" i="22"/>
  <c r="Y41" i="22"/>
  <c r="W41" i="22"/>
  <c r="Y40" i="22"/>
  <c r="W40" i="22"/>
  <c r="Y39" i="22"/>
  <c r="W39" i="22"/>
  <c r="S39" i="22"/>
  <c r="M39" i="22"/>
  <c r="G39" i="22"/>
  <c r="Y38" i="22"/>
  <c r="W38" i="22"/>
  <c r="S38" i="22"/>
  <c r="M38" i="22"/>
  <c r="G38" i="22"/>
  <c r="Y37" i="22"/>
  <c r="W37" i="22"/>
  <c r="R37" i="22"/>
  <c r="T37" i="22" s="1"/>
  <c r="P37" i="22"/>
  <c r="L37" i="22"/>
  <c r="N37" i="22" s="1"/>
  <c r="J37" i="22"/>
  <c r="F37" i="22"/>
  <c r="D37" i="22"/>
  <c r="Y36" i="22"/>
  <c r="W36" i="22"/>
  <c r="S36" i="22"/>
  <c r="M36" i="22"/>
  <c r="G36" i="22"/>
  <c r="Y35" i="22"/>
  <c r="W35" i="22"/>
  <c r="S35" i="22"/>
  <c r="M35" i="22"/>
  <c r="G35" i="22"/>
  <c r="Y34" i="22"/>
  <c r="S34" i="22"/>
  <c r="M34" i="22"/>
  <c r="G34" i="22"/>
  <c r="V32" i="22"/>
  <c r="P25" i="22"/>
  <c r="N25" i="22"/>
  <c r="H25" i="22"/>
  <c r="S23" i="22"/>
  <c r="S22" i="22"/>
  <c r="M22" i="22"/>
  <c r="G22" i="22"/>
  <c r="W21" i="22"/>
  <c r="S21" i="22"/>
  <c r="L21" i="22"/>
  <c r="N21" i="22" s="1"/>
  <c r="J25" i="22" s="1"/>
  <c r="J21" i="22"/>
  <c r="F21" i="22"/>
  <c r="D21" i="22"/>
  <c r="H21" i="22" s="1"/>
  <c r="D25" i="22" s="1"/>
  <c r="Y20" i="22"/>
  <c r="W20" i="22"/>
  <c r="S20" i="22"/>
  <c r="M20" i="22"/>
  <c r="G20" i="22"/>
  <c r="Y19" i="22"/>
  <c r="W19" i="22"/>
  <c r="T19" i="22"/>
  <c r="T25" i="22" s="1"/>
  <c r="R19" i="22"/>
  <c r="P19" i="22"/>
  <c r="M19" i="22"/>
  <c r="G19" i="22"/>
  <c r="Y18" i="22"/>
  <c r="W18" i="22"/>
  <c r="S18" i="22"/>
  <c r="M18" i="22"/>
  <c r="G18" i="22"/>
  <c r="Y17" i="22"/>
  <c r="W17" i="22"/>
  <c r="S17" i="22"/>
  <c r="M17" i="22"/>
  <c r="G17" i="22"/>
  <c r="Y16" i="22"/>
  <c r="W16" i="22"/>
  <c r="Y15" i="22"/>
  <c r="W15" i="22"/>
  <c r="Y14" i="22"/>
  <c r="W14" i="22"/>
  <c r="Y13" i="22"/>
  <c r="W13" i="22"/>
  <c r="Y12" i="22"/>
  <c r="W12" i="22"/>
  <c r="Y11" i="22"/>
  <c r="W11" i="22"/>
  <c r="S11" i="22"/>
  <c r="M11" i="22"/>
  <c r="G11" i="22"/>
  <c r="Y10" i="22"/>
  <c r="W10" i="22"/>
  <c r="S10" i="22"/>
  <c r="M10" i="22"/>
  <c r="G10" i="22"/>
  <c r="Y9" i="22"/>
  <c r="W9" i="22"/>
  <c r="R9" i="22"/>
  <c r="P9" i="22"/>
  <c r="N9" i="22"/>
  <c r="J13" i="22" s="1"/>
  <c r="L9" i="22"/>
  <c r="J9" i="22"/>
  <c r="F9" i="22"/>
  <c r="H9" i="22" s="1"/>
  <c r="D9" i="22"/>
  <c r="Y8" i="22"/>
  <c r="W8" i="22"/>
  <c r="S8" i="22"/>
  <c r="M8" i="22"/>
  <c r="G8" i="22"/>
  <c r="Y7" i="22"/>
  <c r="W7" i="22"/>
  <c r="S7" i="22"/>
  <c r="M7" i="22"/>
  <c r="G7" i="22"/>
  <c r="Y6" i="22"/>
  <c r="S6" i="22"/>
  <c r="M6" i="22"/>
  <c r="G6" i="22"/>
  <c r="V4" i="22"/>
  <c r="D53" i="22" l="1"/>
  <c r="D13" i="22"/>
  <c r="H13" i="22"/>
  <c r="N41" i="22"/>
  <c r="J41" i="22"/>
  <c r="D69" i="22"/>
  <c r="P41" i="22"/>
  <c r="T41" i="22"/>
  <c r="P13" i="22"/>
  <c r="P53" i="22"/>
  <c r="T53" i="22"/>
  <c r="T9" i="22"/>
  <c r="T13" i="22" s="1"/>
  <c r="N77" i="22"/>
  <c r="J81" i="22" s="1"/>
  <c r="N13" i="22"/>
  <c r="H65" i="22"/>
  <c r="H69" i="22" s="1"/>
  <c r="T75" i="22"/>
  <c r="T81" i="22" s="1"/>
  <c r="N65" i="22"/>
  <c r="N69" i="22" s="1"/>
  <c r="H37" i="22"/>
  <c r="H41" i="22" s="1"/>
  <c r="T65" i="22"/>
  <c r="T69" i="22" s="1"/>
  <c r="P81" i="22" l="1"/>
  <c r="D41" i="22"/>
  <c r="P69" i="22"/>
  <c r="J69" i="22"/>
  <c r="M24" i="21" l="1"/>
  <c r="M23" i="21"/>
  <c r="G23" i="21"/>
  <c r="L22" i="21"/>
  <c r="J22" i="21"/>
  <c r="F22" i="21"/>
  <c r="D22" i="21"/>
  <c r="M21" i="21"/>
  <c r="G21" i="21"/>
  <c r="M20" i="21"/>
  <c r="G20" i="21"/>
  <c r="M19" i="21"/>
  <c r="G19" i="21"/>
  <c r="M18" i="21"/>
  <c r="G18" i="21"/>
  <c r="Q17" i="21"/>
  <c r="S16" i="21"/>
  <c r="Q16" i="21"/>
  <c r="S15" i="21"/>
  <c r="Q15" i="21"/>
  <c r="S14" i="21"/>
  <c r="Q14" i="21"/>
  <c r="D14" i="21"/>
  <c r="S13" i="21"/>
  <c r="Q13" i="21"/>
  <c r="S12" i="21"/>
  <c r="Q12" i="21"/>
  <c r="M12" i="21"/>
  <c r="G12" i="21"/>
  <c r="S11" i="21"/>
  <c r="Q11" i="21"/>
  <c r="M11" i="21"/>
  <c r="G11" i="21"/>
  <c r="S10" i="21"/>
  <c r="Q10" i="21"/>
  <c r="L10" i="21"/>
  <c r="N10" i="21" s="1"/>
  <c r="N14" i="21" s="1"/>
  <c r="J10" i="21"/>
  <c r="H10" i="21"/>
  <c r="H14" i="21" s="1"/>
  <c r="F10" i="21"/>
  <c r="D10" i="21"/>
  <c r="S9" i="21"/>
  <c r="Q9" i="21"/>
  <c r="M9" i="21"/>
  <c r="G9" i="21"/>
  <c r="S8" i="21"/>
  <c r="Q8" i="21"/>
  <c r="M8" i="21"/>
  <c r="G8" i="21"/>
  <c r="S7" i="21"/>
  <c r="Q7" i="21"/>
  <c r="M7" i="21"/>
  <c r="G7" i="21"/>
  <c r="S6" i="21"/>
  <c r="M6" i="21"/>
  <c r="G6" i="21"/>
  <c r="P4" i="21"/>
  <c r="F20" i="20"/>
  <c r="D20" i="20"/>
  <c r="L19" i="20"/>
  <c r="J19" i="20"/>
  <c r="S13" i="20"/>
  <c r="Q13" i="20"/>
  <c r="S12" i="20"/>
  <c r="Q12" i="20"/>
  <c r="S11" i="20"/>
  <c r="Q11" i="20"/>
  <c r="S10" i="20"/>
  <c r="Q10" i="20"/>
  <c r="S9" i="20"/>
  <c r="Q9" i="20"/>
  <c r="L9" i="20"/>
  <c r="N9" i="20" s="1"/>
  <c r="J9" i="20"/>
  <c r="F9" i="20"/>
  <c r="H9" i="20" s="1"/>
  <c r="D9" i="20"/>
  <c r="S8" i="20"/>
  <c r="Q8" i="20"/>
  <c r="S7" i="20"/>
  <c r="Q7" i="20"/>
  <c r="S6" i="20"/>
  <c r="P4" i="20"/>
  <c r="G26" i="19"/>
  <c r="M25" i="19"/>
  <c r="F25" i="19"/>
  <c r="D25" i="19"/>
  <c r="M24" i="19"/>
  <c r="G24" i="19"/>
  <c r="L23" i="19"/>
  <c r="J23" i="19"/>
  <c r="G23" i="19"/>
  <c r="M22" i="19"/>
  <c r="G22" i="19"/>
  <c r="M21" i="19"/>
  <c r="G21" i="19"/>
  <c r="M20" i="19"/>
  <c r="G20" i="19"/>
  <c r="Q19" i="19"/>
  <c r="M19" i="19"/>
  <c r="G19" i="19"/>
  <c r="S18" i="19"/>
  <c r="Q18" i="19"/>
  <c r="S17" i="19"/>
  <c r="Q17" i="19"/>
  <c r="S16" i="19"/>
  <c r="Q16" i="19"/>
  <c r="S15" i="19"/>
  <c r="Q15" i="19"/>
  <c r="S14" i="19"/>
  <c r="Q14" i="19"/>
  <c r="S13" i="19"/>
  <c r="Q13" i="19"/>
  <c r="M13" i="19"/>
  <c r="G13" i="19"/>
  <c r="S12" i="19"/>
  <c r="Q12" i="19"/>
  <c r="M12" i="19"/>
  <c r="F12" i="19"/>
  <c r="D12" i="19"/>
  <c r="S11" i="19"/>
  <c r="Q11" i="19"/>
  <c r="M11" i="19"/>
  <c r="G11" i="19"/>
  <c r="S10" i="19"/>
  <c r="Q10" i="19"/>
  <c r="N10" i="19"/>
  <c r="N15" i="19" s="1"/>
  <c r="L10" i="19"/>
  <c r="J15" i="19" s="1"/>
  <c r="J10" i="19"/>
  <c r="G10" i="19"/>
  <c r="S9" i="19"/>
  <c r="Q9" i="19"/>
  <c r="M9" i="19"/>
  <c r="G9" i="19"/>
  <c r="S8" i="19"/>
  <c r="Q8" i="19"/>
  <c r="M8" i="19"/>
  <c r="G8" i="19"/>
  <c r="S7" i="19"/>
  <c r="Q7" i="19"/>
  <c r="M7" i="19"/>
  <c r="G7" i="19"/>
  <c r="S6" i="19"/>
  <c r="M6" i="19"/>
  <c r="G6" i="19"/>
  <c r="P4" i="19"/>
  <c r="M20" i="18"/>
  <c r="G20" i="18"/>
  <c r="L19" i="18"/>
  <c r="J19" i="18"/>
  <c r="F19" i="18"/>
  <c r="D19" i="18"/>
  <c r="M18" i="18"/>
  <c r="G18" i="18"/>
  <c r="M17" i="18"/>
  <c r="G17" i="18"/>
  <c r="M16" i="18"/>
  <c r="G16" i="18"/>
  <c r="S13" i="18"/>
  <c r="Q13" i="18"/>
  <c r="S12" i="18"/>
  <c r="Q12" i="18"/>
  <c r="S11" i="18"/>
  <c r="Q11" i="18"/>
  <c r="S10" i="18"/>
  <c r="Q10" i="18"/>
  <c r="M10" i="18"/>
  <c r="G10" i="18"/>
  <c r="S9" i="18"/>
  <c r="Q9" i="18"/>
  <c r="L9" i="18"/>
  <c r="N9" i="18" s="1"/>
  <c r="J9" i="18"/>
  <c r="F9" i="18"/>
  <c r="H9" i="18" s="1"/>
  <c r="D9" i="18"/>
  <c r="S8" i="18"/>
  <c r="Q8" i="18"/>
  <c r="M8" i="18"/>
  <c r="G8" i="18"/>
  <c r="S7" i="18"/>
  <c r="Q7" i="18"/>
  <c r="M7" i="18"/>
  <c r="G7" i="18"/>
  <c r="S6" i="18"/>
  <c r="M6" i="18"/>
  <c r="G6" i="18"/>
  <c r="P4" i="18"/>
  <c r="M27" i="17"/>
  <c r="M26" i="17"/>
  <c r="G26" i="17"/>
  <c r="L25" i="17"/>
  <c r="J25" i="17"/>
  <c r="G25" i="17"/>
  <c r="M24" i="17"/>
  <c r="G24" i="17"/>
  <c r="M23" i="17"/>
  <c r="G23" i="17"/>
  <c r="M22" i="17"/>
  <c r="F22" i="17"/>
  <c r="H22" i="17" s="1"/>
  <c r="H30" i="17" s="1"/>
  <c r="D22" i="17"/>
  <c r="M21" i="17"/>
  <c r="G21" i="17"/>
  <c r="M20" i="17"/>
  <c r="G20" i="17"/>
  <c r="Q19" i="17"/>
  <c r="S18" i="17"/>
  <c r="Q18" i="17"/>
  <c r="S17" i="17"/>
  <c r="Q17" i="17"/>
  <c r="S16" i="17"/>
  <c r="Q16" i="17"/>
  <c r="S15" i="17"/>
  <c r="Q15" i="17"/>
  <c r="S14" i="17"/>
  <c r="Q14" i="17"/>
  <c r="S13" i="17"/>
  <c r="Q13" i="17"/>
  <c r="M13" i="17"/>
  <c r="G13" i="17"/>
  <c r="S12" i="17"/>
  <c r="Q12" i="17"/>
  <c r="M12" i="17"/>
  <c r="G12" i="17"/>
  <c r="S11" i="17"/>
  <c r="Q11" i="17"/>
  <c r="M11" i="17"/>
  <c r="G11" i="17"/>
  <c r="S10" i="17"/>
  <c r="Q10" i="17"/>
  <c r="M10" i="17"/>
  <c r="G10" i="17"/>
  <c r="S9" i="17"/>
  <c r="Q9" i="17"/>
  <c r="L9" i="17"/>
  <c r="N9" i="17" s="1"/>
  <c r="J9" i="17"/>
  <c r="F9" i="17"/>
  <c r="D9" i="17"/>
  <c r="S8" i="17"/>
  <c r="Q8" i="17"/>
  <c r="M8" i="17"/>
  <c r="G8" i="17"/>
  <c r="S7" i="17"/>
  <c r="Q7" i="17"/>
  <c r="M7" i="17"/>
  <c r="G7" i="17"/>
  <c r="S6" i="17"/>
  <c r="M6" i="17"/>
  <c r="G6" i="17"/>
  <c r="P4" i="17"/>
  <c r="M22" i="16"/>
  <c r="G22" i="16"/>
  <c r="M21" i="16"/>
  <c r="F21" i="16"/>
  <c r="D21" i="16"/>
  <c r="L20" i="16"/>
  <c r="J20" i="16"/>
  <c r="G20" i="16"/>
  <c r="M19" i="16"/>
  <c r="G19" i="16"/>
  <c r="M18" i="16"/>
  <c r="G18" i="16"/>
  <c r="S14" i="16"/>
  <c r="Q14" i="16"/>
  <c r="S13" i="16"/>
  <c r="Q13" i="16"/>
  <c r="S12" i="16"/>
  <c r="Q12" i="16"/>
  <c r="S11" i="16"/>
  <c r="Q11" i="16"/>
  <c r="M11" i="16"/>
  <c r="G11" i="16"/>
  <c r="S10" i="16"/>
  <c r="Q10" i="16"/>
  <c r="M10" i="16"/>
  <c r="G10" i="16"/>
  <c r="S9" i="16"/>
  <c r="Q9" i="16"/>
  <c r="M9" i="16"/>
  <c r="F9" i="16"/>
  <c r="D9" i="16"/>
  <c r="S8" i="16"/>
  <c r="Q8" i="16"/>
  <c r="L8" i="16"/>
  <c r="J8" i="16"/>
  <c r="G8" i="16"/>
  <c r="S7" i="16"/>
  <c r="Q7" i="16"/>
  <c r="M7" i="16"/>
  <c r="G7" i="16"/>
  <c r="S6" i="16"/>
  <c r="M6" i="16"/>
  <c r="G6" i="16"/>
  <c r="P4" i="16"/>
  <c r="G22" i="15"/>
  <c r="F21" i="15"/>
  <c r="D21" i="15"/>
  <c r="G20" i="15"/>
  <c r="G19" i="15"/>
  <c r="G18" i="15"/>
  <c r="K11" i="15"/>
  <c r="G11" i="15"/>
  <c r="M10" i="15"/>
  <c r="K10" i="15"/>
  <c r="G10" i="15"/>
  <c r="M9" i="15"/>
  <c r="K9" i="15"/>
  <c r="F9" i="15"/>
  <c r="H9" i="15" s="1"/>
  <c r="D9" i="15"/>
  <c r="M8" i="15"/>
  <c r="K8" i="15"/>
  <c r="G8" i="15"/>
  <c r="M7" i="15"/>
  <c r="G7" i="15"/>
  <c r="G6" i="15"/>
  <c r="J5" i="15"/>
  <c r="F23" i="14"/>
  <c r="D23" i="14"/>
  <c r="S14" i="14"/>
  <c r="Q14" i="14"/>
  <c r="S13" i="14"/>
  <c r="Q13" i="14"/>
  <c r="S12" i="14"/>
  <c r="Q12" i="14"/>
  <c r="S11" i="14"/>
  <c r="Q11" i="14"/>
  <c r="S10" i="14"/>
  <c r="Q10" i="14"/>
  <c r="S9" i="14"/>
  <c r="Q9" i="14"/>
  <c r="L9" i="14"/>
  <c r="N9" i="14" s="1"/>
  <c r="J9" i="14"/>
  <c r="F9" i="14"/>
  <c r="D14" i="14" s="1"/>
  <c r="D9" i="14"/>
  <c r="H9" i="14" s="1"/>
  <c r="H14" i="14" s="1"/>
  <c r="S8" i="14"/>
  <c r="Q8" i="14"/>
  <c r="S7" i="14"/>
  <c r="Q7" i="14"/>
  <c r="S6" i="14"/>
  <c r="P4" i="14"/>
  <c r="G25" i="13"/>
  <c r="G24" i="13"/>
  <c r="F23" i="13"/>
  <c r="D23" i="13"/>
  <c r="G22" i="13"/>
  <c r="G21" i="13"/>
  <c r="G20" i="13"/>
  <c r="G19" i="13"/>
  <c r="M12" i="13"/>
  <c r="K12" i="13"/>
  <c r="G12" i="13"/>
  <c r="M11" i="13"/>
  <c r="K11" i="13"/>
  <c r="G11" i="13"/>
  <c r="M10" i="13"/>
  <c r="K10" i="13"/>
  <c r="F10" i="13"/>
  <c r="H10" i="13" s="1"/>
  <c r="D10" i="13"/>
  <c r="M9" i="13"/>
  <c r="K9" i="13"/>
  <c r="G9" i="13"/>
  <c r="M8" i="13"/>
  <c r="K8" i="13"/>
  <c r="G8" i="13"/>
  <c r="M7" i="13"/>
  <c r="G7" i="13"/>
  <c r="G6" i="13"/>
  <c r="J5" i="13"/>
  <c r="M21" i="12"/>
  <c r="G21" i="12"/>
  <c r="L20" i="12"/>
  <c r="J20" i="12"/>
  <c r="F20" i="12"/>
  <c r="D20" i="12"/>
  <c r="M19" i="12"/>
  <c r="G19" i="12"/>
  <c r="M18" i="12"/>
  <c r="G18" i="12"/>
  <c r="M17" i="12"/>
  <c r="G17" i="12"/>
  <c r="Y15" i="12"/>
  <c r="W15" i="12"/>
  <c r="Y14" i="12"/>
  <c r="W14" i="12"/>
  <c r="Y13" i="12"/>
  <c r="W13" i="12"/>
  <c r="Y12" i="12"/>
  <c r="W12" i="12"/>
  <c r="Y11" i="12"/>
  <c r="W11" i="12"/>
  <c r="Y10" i="12"/>
  <c r="W10" i="12"/>
  <c r="S10" i="12"/>
  <c r="M10" i="12"/>
  <c r="G10" i="12"/>
  <c r="Y9" i="12"/>
  <c r="W9" i="12"/>
  <c r="S9" i="12"/>
  <c r="M9" i="12"/>
  <c r="G9" i="12"/>
  <c r="Y8" i="12"/>
  <c r="W8" i="12"/>
  <c r="R8" i="12"/>
  <c r="P8" i="12"/>
  <c r="L8" i="12"/>
  <c r="N8" i="12" s="1"/>
  <c r="J8" i="12"/>
  <c r="F8" i="12"/>
  <c r="H8" i="12" s="1"/>
  <c r="D8" i="12"/>
  <c r="Y7" i="12"/>
  <c r="W7" i="12"/>
  <c r="S7" i="12"/>
  <c r="M7" i="12"/>
  <c r="G7" i="12"/>
  <c r="Y6" i="12"/>
  <c r="S6" i="12"/>
  <c r="M6" i="12"/>
  <c r="G6" i="12"/>
  <c r="V4" i="12"/>
  <c r="N24" i="11"/>
  <c r="H24" i="11"/>
  <c r="M21" i="11"/>
  <c r="G21" i="11"/>
  <c r="L20" i="11"/>
  <c r="J20" i="11"/>
  <c r="F20" i="11"/>
  <c r="D20" i="11"/>
  <c r="M19" i="11"/>
  <c r="G19" i="11"/>
  <c r="M18" i="11"/>
  <c r="G18" i="11"/>
  <c r="M17" i="11"/>
  <c r="G17" i="11"/>
  <c r="S13" i="11"/>
  <c r="Q13" i="11"/>
  <c r="N13" i="11"/>
  <c r="H13" i="11"/>
  <c r="S12" i="11"/>
  <c r="Q12" i="11"/>
  <c r="S11" i="11"/>
  <c r="Q11" i="11"/>
  <c r="S10" i="11"/>
  <c r="Q10" i="11"/>
  <c r="M10" i="11"/>
  <c r="G10" i="11"/>
  <c r="S9" i="11"/>
  <c r="Q9" i="11"/>
  <c r="M9" i="11"/>
  <c r="F9" i="11"/>
  <c r="D9" i="11"/>
  <c r="H9" i="11" s="1"/>
  <c r="D13" i="11" s="1"/>
  <c r="S8" i="11"/>
  <c r="Q8" i="11"/>
  <c r="L8" i="11"/>
  <c r="J13" i="11" s="1"/>
  <c r="J8" i="11"/>
  <c r="N8" i="11" s="1"/>
  <c r="G8" i="11"/>
  <c r="S7" i="11"/>
  <c r="Q7" i="11"/>
  <c r="M7" i="11"/>
  <c r="G7" i="11"/>
  <c r="S6" i="11"/>
  <c r="M6" i="11"/>
  <c r="G6" i="11"/>
  <c r="P4" i="11"/>
  <c r="H26" i="10"/>
  <c r="G23" i="10"/>
  <c r="G22" i="10"/>
  <c r="F21" i="10"/>
  <c r="D21" i="10"/>
  <c r="G20" i="10"/>
  <c r="G19" i="10"/>
  <c r="G18" i="10"/>
  <c r="H14" i="10"/>
  <c r="G11" i="10"/>
  <c r="M10" i="10"/>
  <c r="K10" i="10"/>
  <c r="G10" i="10"/>
  <c r="M9" i="10"/>
  <c r="K9" i="10"/>
  <c r="F9" i="10"/>
  <c r="H9" i="10" s="1"/>
  <c r="D14" i="10" s="1"/>
  <c r="D9" i="10"/>
  <c r="M8" i="10"/>
  <c r="K8" i="10"/>
  <c r="G8" i="10"/>
  <c r="M7" i="10"/>
  <c r="K7" i="10"/>
  <c r="G7" i="10"/>
  <c r="M6" i="10"/>
  <c r="G6" i="10"/>
  <c r="J4" i="10"/>
  <c r="L19" i="9"/>
  <c r="J19" i="9"/>
  <c r="F19" i="9"/>
  <c r="D19" i="9"/>
  <c r="W14" i="9"/>
  <c r="Y13" i="9"/>
  <c r="W13" i="9"/>
  <c r="Y12" i="9"/>
  <c r="W12" i="9"/>
  <c r="Y11" i="9"/>
  <c r="W11" i="9"/>
  <c r="Y10" i="9"/>
  <c r="W10" i="9"/>
  <c r="Y9" i="9"/>
  <c r="W9" i="9"/>
  <c r="Y8" i="9"/>
  <c r="W8" i="9"/>
  <c r="R8" i="9"/>
  <c r="P8" i="9"/>
  <c r="L8" i="9"/>
  <c r="N8" i="9" s="1"/>
  <c r="N12" i="9" s="1"/>
  <c r="J8" i="9"/>
  <c r="F8" i="9"/>
  <c r="H8" i="9" s="1"/>
  <c r="H12" i="9" s="1"/>
  <c r="D8" i="9"/>
  <c r="Y7" i="9"/>
  <c r="W7" i="9"/>
  <c r="Y6" i="9"/>
  <c r="V4" i="9"/>
  <c r="M18" i="8"/>
  <c r="G18" i="8"/>
  <c r="L17" i="8"/>
  <c r="J17" i="8"/>
  <c r="F17" i="8"/>
  <c r="D17" i="8"/>
  <c r="M16" i="8"/>
  <c r="G16" i="8"/>
  <c r="M15" i="8"/>
  <c r="G15" i="8"/>
  <c r="S11" i="8"/>
  <c r="Q11" i="8"/>
  <c r="S10" i="8"/>
  <c r="Q10" i="8"/>
  <c r="S9" i="8"/>
  <c r="Q9" i="8"/>
  <c r="M9" i="8"/>
  <c r="G9" i="8"/>
  <c r="S8" i="8"/>
  <c r="Q8" i="8"/>
  <c r="L8" i="8"/>
  <c r="J8" i="8"/>
  <c r="F8" i="8"/>
  <c r="H8" i="8" s="1"/>
  <c r="H11" i="8" s="1"/>
  <c r="D8" i="8"/>
  <c r="S7" i="8"/>
  <c r="Q7" i="8"/>
  <c r="M7" i="8"/>
  <c r="G7" i="8"/>
  <c r="S6" i="8"/>
  <c r="M6" i="8"/>
  <c r="G6" i="8"/>
  <c r="P4" i="8"/>
  <c r="M23" i="7"/>
  <c r="G23" i="7"/>
  <c r="M22" i="7"/>
  <c r="G22" i="7"/>
  <c r="L21" i="7"/>
  <c r="J21" i="7"/>
  <c r="F21" i="7"/>
  <c r="D21" i="7"/>
  <c r="M20" i="7"/>
  <c r="G20" i="7"/>
  <c r="M19" i="7"/>
  <c r="G19" i="7"/>
  <c r="M18" i="7"/>
  <c r="G18" i="7"/>
  <c r="Q15" i="7"/>
  <c r="S14" i="7"/>
  <c r="Q14" i="7"/>
  <c r="S13" i="7"/>
  <c r="Q13" i="7"/>
  <c r="S12" i="7"/>
  <c r="Q12" i="7"/>
  <c r="S11" i="7"/>
  <c r="Q11" i="7"/>
  <c r="G11" i="7"/>
  <c r="S10" i="7"/>
  <c r="Q10" i="7"/>
  <c r="M10" i="7"/>
  <c r="G10" i="7"/>
  <c r="S9" i="7"/>
  <c r="Q9" i="7"/>
  <c r="M9" i="7"/>
  <c r="F9" i="7"/>
  <c r="H9" i="7" s="1"/>
  <c r="H14" i="7" s="1"/>
  <c r="D9" i="7"/>
  <c r="S8" i="7"/>
  <c r="Q8" i="7"/>
  <c r="L8" i="7"/>
  <c r="J8" i="7"/>
  <c r="G8" i="7"/>
  <c r="S7" i="7"/>
  <c r="Q7" i="7"/>
  <c r="M7" i="7"/>
  <c r="G7" i="7"/>
  <c r="S6" i="7"/>
  <c r="M6" i="7"/>
  <c r="G6" i="7"/>
  <c r="P4" i="7"/>
  <c r="M21" i="6"/>
  <c r="G21" i="6"/>
  <c r="L20" i="6"/>
  <c r="J20" i="6"/>
  <c r="F20" i="6"/>
  <c r="D20" i="6"/>
  <c r="M19" i="6"/>
  <c r="G19" i="6"/>
  <c r="M18" i="6"/>
  <c r="G18" i="6"/>
  <c r="M17" i="6"/>
  <c r="G17" i="6"/>
  <c r="S13" i="6"/>
  <c r="Q13" i="6"/>
  <c r="S12" i="6"/>
  <c r="Q12" i="6"/>
  <c r="S11" i="6"/>
  <c r="Q11" i="6"/>
  <c r="S10" i="6"/>
  <c r="Q10" i="6"/>
  <c r="M10" i="6"/>
  <c r="G10" i="6"/>
  <c r="S9" i="6"/>
  <c r="Q9" i="6"/>
  <c r="L9" i="6"/>
  <c r="N9" i="6" s="1"/>
  <c r="J9" i="6"/>
  <c r="H9" i="6"/>
  <c r="H13" i="6" s="1"/>
  <c r="F9" i="6"/>
  <c r="D9" i="6"/>
  <c r="S8" i="6"/>
  <c r="Q8" i="6"/>
  <c r="M8" i="6"/>
  <c r="G8" i="6"/>
  <c r="S7" i="6"/>
  <c r="Q7" i="6"/>
  <c r="M7" i="6"/>
  <c r="G7" i="6"/>
  <c r="S6" i="6"/>
  <c r="M6" i="6"/>
  <c r="G6" i="6"/>
  <c r="P4" i="6"/>
  <c r="S67" i="5"/>
  <c r="M67" i="5"/>
  <c r="G67" i="5"/>
  <c r="S66" i="5"/>
  <c r="M66" i="5"/>
  <c r="G66" i="5"/>
  <c r="R65" i="5"/>
  <c r="P65" i="5"/>
  <c r="N65" i="5"/>
  <c r="N69" i="5" s="1"/>
  <c r="L65" i="5"/>
  <c r="J69" i="5" s="1"/>
  <c r="J65" i="5"/>
  <c r="F65" i="5"/>
  <c r="H65" i="5" s="1"/>
  <c r="H69" i="5" s="1"/>
  <c r="D65" i="5"/>
  <c r="W64" i="5"/>
  <c r="S64" i="5"/>
  <c r="M64" i="5"/>
  <c r="G64" i="5"/>
  <c r="Y63" i="5"/>
  <c r="W63" i="5"/>
  <c r="S63" i="5"/>
  <c r="M63" i="5"/>
  <c r="G63" i="5"/>
  <c r="Y62" i="5"/>
  <c r="W62" i="5"/>
  <c r="Y61" i="5"/>
  <c r="W61" i="5"/>
  <c r="Y60" i="5"/>
  <c r="W60" i="5"/>
  <c r="Y59" i="5"/>
  <c r="W59" i="5"/>
  <c r="Y58" i="5"/>
  <c r="W58" i="5"/>
  <c r="Y57" i="5"/>
  <c r="W57" i="5"/>
  <c r="S57" i="5"/>
  <c r="M57" i="5"/>
  <c r="G57" i="5"/>
  <c r="Y56" i="5"/>
  <c r="W56" i="5"/>
  <c r="R56" i="5"/>
  <c r="T56" i="5" s="1"/>
  <c r="T59" i="5" s="1"/>
  <c r="P56" i="5"/>
  <c r="L56" i="5"/>
  <c r="N56" i="5" s="1"/>
  <c r="N59" i="5" s="1"/>
  <c r="J56" i="5"/>
  <c r="H56" i="5"/>
  <c r="H59" i="5" s="1"/>
  <c r="F56" i="5"/>
  <c r="D56" i="5"/>
  <c r="Y55" i="5"/>
  <c r="W55" i="5"/>
  <c r="S55" i="5"/>
  <c r="M55" i="5"/>
  <c r="G55" i="5"/>
  <c r="Y54" i="5"/>
  <c r="S54" i="5"/>
  <c r="M54" i="5"/>
  <c r="G54" i="5"/>
  <c r="V52" i="5"/>
  <c r="S43" i="5"/>
  <c r="M43" i="5"/>
  <c r="G43" i="5"/>
  <c r="S42" i="5"/>
  <c r="M42" i="5"/>
  <c r="G42" i="5"/>
  <c r="R41" i="5"/>
  <c r="T41" i="5" s="1"/>
  <c r="P41" i="5"/>
  <c r="N41" i="5"/>
  <c r="N45" i="5" s="1"/>
  <c r="L41" i="5"/>
  <c r="J41" i="5"/>
  <c r="F41" i="5"/>
  <c r="H41" i="5" s="1"/>
  <c r="H45" i="5" s="1"/>
  <c r="D41" i="5"/>
  <c r="W40" i="5"/>
  <c r="S40" i="5"/>
  <c r="M40" i="5"/>
  <c r="G40" i="5"/>
  <c r="Y39" i="5"/>
  <c r="W39" i="5"/>
  <c r="S39" i="5"/>
  <c r="M39" i="5"/>
  <c r="G39" i="5"/>
  <c r="Y38" i="5"/>
  <c r="W38" i="5"/>
  <c r="Y37" i="5"/>
  <c r="W37" i="5"/>
  <c r="Y36" i="5"/>
  <c r="W36" i="5"/>
  <c r="Y35" i="5"/>
  <c r="W35" i="5"/>
  <c r="Y34" i="5"/>
  <c r="W34" i="5"/>
  <c r="Y33" i="5"/>
  <c r="W33" i="5"/>
  <c r="S33" i="5"/>
  <c r="M33" i="5"/>
  <c r="G33" i="5"/>
  <c r="Y32" i="5"/>
  <c r="W32" i="5"/>
  <c r="R32" i="5"/>
  <c r="T32" i="5" s="1"/>
  <c r="T35" i="5" s="1"/>
  <c r="P32" i="5"/>
  <c r="L32" i="5"/>
  <c r="N32" i="5" s="1"/>
  <c r="N35" i="5" s="1"/>
  <c r="J32" i="5"/>
  <c r="H32" i="5"/>
  <c r="H35" i="5" s="1"/>
  <c r="F32" i="5"/>
  <c r="D35" i="5" s="1"/>
  <c r="D32" i="5"/>
  <c r="Y31" i="5"/>
  <c r="W31" i="5"/>
  <c r="S31" i="5"/>
  <c r="M31" i="5"/>
  <c r="G31" i="5"/>
  <c r="Y30" i="5"/>
  <c r="S30" i="5"/>
  <c r="M30" i="5"/>
  <c r="G30" i="5"/>
  <c r="V28" i="5"/>
  <c r="S19" i="5"/>
  <c r="M19" i="5"/>
  <c r="G19" i="5"/>
  <c r="S18" i="5"/>
  <c r="M18" i="5"/>
  <c r="G18" i="5"/>
  <c r="R17" i="5"/>
  <c r="P17" i="5"/>
  <c r="N17" i="5"/>
  <c r="N21" i="5" s="1"/>
  <c r="L17" i="5"/>
  <c r="J21" i="5" s="1"/>
  <c r="J17" i="5"/>
  <c r="F17" i="5"/>
  <c r="H17" i="5" s="1"/>
  <c r="H21" i="5" s="1"/>
  <c r="D17" i="5"/>
  <c r="W16" i="5"/>
  <c r="S16" i="5"/>
  <c r="M16" i="5"/>
  <c r="G16" i="5"/>
  <c r="Y15" i="5"/>
  <c r="W15" i="5"/>
  <c r="S15" i="5"/>
  <c r="M15" i="5"/>
  <c r="G15" i="5"/>
  <c r="Y14" i="5"/>
  <c r="W14" i="5"/>
  <c r="Y13" i="5"/>
  <c r="W13" i="5"/>
  <c r="Y12" i="5"/>
  <c r="W12" i="5"/>
  <c r="Y11" i="5"/>
  <c r="W11" i="5"/>
  <c r="Y10" i="5"/>
  <c r="W10" i="5"/>
  <c r="Y9" i="5"/>
  <c r="W9" i="5"/>
  <c r="S9" i="5"/>
  <c r="M9" i="5"/>
  <c r="G9" i="5"/>
  <c r="Y8" i="5"/>
  <c r="W8" i="5"/>
  <c r="R8" i="5"/>
  <c r="T8" i="5" s="1"/>
  <c r="P8" i="5"/>
  <c r="L8" i="5"/>
  <c r="N8" i="5" s="1"/>
  <c r="N11" i="5" s="1"/>
  <c r="J8" i="5"/>
  <c r="H8" i="5"/>
  <c r="H11" i="5" s="1"/>
  <c r="F8" i="5"/>
  <c r="D8" i="5"/>
  <c r="Y7" i="5"/>
  <c r="W7" i="5"/>
  <c r="S7" i="5"/>
  <c r="M7" i="5"/>
  <c r="G7" i="5"/>
  <c r="Y6" i="5"/>
  <c r="S6" i="5"/>
  <c r="M6" i="5"/>
  <c r="G6" i="5"/>
  <c r="V4" i="5"/>
  <c r="S76" i="4"/>
  <c r="M76" i="4"/>
  <c r="S75" i="4"/>
  <c r="M75" i="4"/>
  <c r="G75" i="4"/>
  <c r="W74" i="4"/>
  <c r="R74" i="4"/>
  <c r="T74" i="4" s="1"/>
  <c r="P74" i="4"/>
  <c r="N74" i="4"/>
  <c r="N78" i="4" s="1"/>
  <c r="L74" i="4"/>
  <c r="J74" i="4"/>
  <c r="F74" i="4"/>
  <c r="H74" i="4" s="1"/>
  <c r="H78" i="4" s="1"/>
  <c r="D74" i="4"/>
  <c r="Y73" i="4"/>
  <c r="W73" i="4"/>
  <c r="S73" i="4"/>
  <c r="M73" i="4"/>
  <c r="G73" i="4"/>
  <c r="Y72" i="4"/>
  <c r="W72" i="4"/>
  <c r="S72" i="4"/>
  <c r="M72" i="4"/>
  <c r="G72" i="4"/>
  <c r="Y71" i="4"/>
  <c r="W71" i="4"/>
  <c r="S71" i="4"/>
  <c r="M71" i="4"/>
  <c r="G71" i="4"/>
  <c r="Y70" i="4"/>
  <c r="W70" i="4"/>
  <c r="Y69" i="4"/>
  <c r="W69" i="4"/>
  <c r="Y68" i="4"/>
  <c r="W68" i="4"/>
  <c r="Y67" i="4"/>
  <c r="W67" i="4"/>
  <c r="Y66" i="4"/>
  <c r="W66" i="4"/>
  <c r="Y65" i="4"/>
  <c r="W65" i="4"/>
  <c r="S65" i="4"/>
  <c r="M65" i="4"/>
  <c r="G65" i="4"/>
  <c r="Y64" i="4"/>
  <c r="W64" i="4"/>
  <c r="S64" i="4"/>
  <c r="L64" i="4"/>
  <c r="N64" i="4" s="1"/>
  <c r="J64" i="4"/>
  <c r="G64" i="4"/>
  <c r="Y63" i="4"/>
  <c r="W63" i="4"/>
  <c r="R63" i="4"/>
  <c r="P63" i="4"/>
  <c r="M63" i="4"/>
  <c r="F63" i="4"/>
  <c r="D63" i="4"/>
  <c r="Y62" i="4"/>
  <c r="W62" i="4"/>
  <c r="S62" i="4"/>
  <c r="M62" i="4"/>
  <c r="G62" i="4"/>
  <c r="Y61" i="4"/>
  <c r="W61" i="4"/>
  <c r="S61" i="4"/>
  <c r="M61" i="4"/>
  <c r="G61" i="4"/>
  <c r="Y60" i="4"/>
  <c r="S60" i="4"/>
  <c r="M60" i="4"/>
  <c r="G60" i="4"/>
  <c r="V58" i="4"/>
  <c r="S49" i="4"/>
  <c r="M49" i="4"/>
  <c r="S48" i="4"/>
  <c r="M48" i="4"/>
  <c r="G48" i="4"/>
  <c r="W47" i="4"/>
  <c r="R47" i="4"/>
  <c r="P47" i="4"/>
  <c r="N47" i="4"/>
  <c r="N51" i="4" s="1"/>
  <c r="L47" i="4"/>
  <c r="J51" i="4" s="1"/>
  <c r="J47" i="4"/>
  <c r="F47" i="4"/>
  <c r="H47" i="4" s="1"/>
  <c r="H51" i="4" s="1"/>
  <c r="D47" i="4"/>
  <c r="Y46" i="4"/>
  <c r="W46" i="4"/>
  <c r="S46" i="4"/>
  <c r="M46" i="4"/>
  <c r="G46" i="4"/>
  <c r="Y45" i="4"/>
  <c r="W45" i="4"/>
  <c r="S45" i="4"/>
  <c r="M45" i="4"/>
  <c r="G45" i="4"/>
  <c r="Y44" i="4"/>
  <c r="W44" i="4"/>
  <c r="S44" i="4"/>
  <c r="M44" i="4"/>
  <c r="G44" i="4"/>
  <c r="Y43" i="4"/>
  <c r="W43" i="4"/>
  <c r="Y42" i="4"/>
  <c r="W42" i="4"/>
  <c r="Y41" i="4"/>
  <c r="W41" i="4"/>
  <c r="Y40" i="4"/>
  <c r="W40" i="4"/>
  <c r="Y39" i="4"/>
  <c r="W39" i="4"/>
  <c r="Y38" i="4"/>
  <c r="W38" i="4"/>
  <c r="S38" i="4"/>
  <c r="M38" i="4"/>
  <c r="G38" i="4"/>
  <c r="Y37" i="4"/>
  <c r="W37" i="4"/>
  <c r="S37" i="4"/>
  <c r="L37" i="4"/>
  <c r="N37" i="4" s="1"/>
  <c r="J37" i="4"/>
  <c r="G37" i="4"/>
  <c r="Y36" i="4"/>
  <c r="W36" i="4"/>
  <c r="R36" i="4"/>
  <c r="T36" i="4" s="1"/>
  <c r="P36" i="4"/>
  <c r="M36" i="4"/>
  <c r="F36" i="4"/>
  <c r="D36" i="4"/>
  <c r="Y35" i="4"/>
  <c r="W35" i="4"/>
  <c r="S35" i="4"/>
  <c r="M35" i="4"/>
  <c r="G35" i="4"/>
  <c r="Y34" i="4"/>
  <c r="W34" i="4"/>
  <c r="S34" i="4"/>
  <c r="M34" i="4"/>
  <c r="G34" i="4"/>
  <c r="Y33" i="4"/>
  <c r="S33" i="4"/>
  <c r="M33" i="4"/>
  <c r="G33" i="4"/>
  <c r="V31" i="4"/>
  <c r="S22" i="4"/>
  <c r="M22" i="4"/>
  <c r="S21" i="4"/>
  <c r="M21" i="4"/>
  <c r="G21" i="4"/>
  <c r="W20" i="4"/>
  <c r="R20" i="4"/>
  <c r="T20" i="4" s="1"/>
  <c r="P20" i="4"/>
  <c r="N20" i="4"/>
  <c r="N24" i="4" s="1"/>
  <c r="L20" i="4"/>
  <c r="J20" i="4"/>
  <c r="F20" i="4"/>
  <c r="H20" i="4" s="1"/>
  <c r="H24" i="4" s="1"/>
  <c r="D20" i="4"/>
  <c r="Y19" i="4"/>
  <c r="W19" i="4"/>
  <c r="S19" i="4"/>
  <c r="M19" i="4"/>
  <c r="G19" i="4"/>
  <c r="Y18" i="4"/>
  <c r="W18" i="4"/>
  <c r="S18" i="4"/>
  <c r="M18" i="4"/>
  <c r="G18" i="4"/>
  <c r="Y17" i="4"/>
  <c r="W17" i="4"/>
  <c r="S17" i="4"/>
  <c r="M17" i="4"/>
  <c r="G17" i="4"/>
  <c r="Y16" i="4"/>
  <c r="W16" i="4"/>
  <c r="Y15" i="4"/>
  <c r="W15" i="4"/>
  <c r="Y14" i="4"/>
  <c r="W14" i="4"/>
  <c r="Y13" i="4"/>
  <c r="W13" i="4"/>
  <c r="Y12" i="4"/>
  <c r="W12" i="4"/>
  <c r="Y11" i="4"/>
  <c r="W11" i="4"/>
  <c r="S11" i="4"/>
  <c r="M11" i="4"/>
  <c r="G11" i="4"/>
  <c r="Y10" i="4"/>
  <c r="W10" i="4"/>
  <c r="S10" i="4"/>
  <c r="L10" i="4"/>
  <c r="N10" i="4" s="1"/>
  <c r="J10" i="4"/>
  <c r="G10" i="4"/>
  <c r="Y9" i="4"/>
  <c r="W9" i="4"/>
  <c r="R9" i="4"/>
  <c r="P9" i="4"/>
  <c r="M9" i="4"/>
  <c r="F9" i="4"/>
  <c r="D9" i="4"/>
  <c r="Y8" i="4"/>
  <c r="W8" i="4"/>
  <c r="S8" i="4"/>
  <c r="M8" i="4"/>
  <c r="G8" i="4"/>
  <c r="Y7" i="4"/>
  <c r="W7" i="4"/>
  <c r="S7" i="4"/>
  <c r="M7" i="4"/>
  <c r="G7" i="4"/>
  <c r="Y6" i="4"/>
  <c r="S6" i="4"/>
  <c r="M6" i="4"/>
  <c r="G6" i="4"/>
  <c r="V4" i="4"/>
  <c r="S83" i="3"/>
  <c r="M83" i="3"/>
  <c r="S82" i="3"/>
  <c r="M82" i="3"/>
  <c r="G82" i="3"/>
  <c r="W81" i="3"/>
  <c r="R81" i="3"/>
  <c r="P81" i="3"/>
  <c r="N81" i="3"/>
  <c r="N85" i="3" s="1"/>
  <c r="L81" i="3"/>
  <c r="J85" i="3" s="1"/>
  <c r="J81" i="3"/>
  <c r="F81" i="3"/>
  <c r="H81" i="3" s="1"/>
  <c r="H85" i="3" s="1"/>
  <c r="D81" i="3"/>
  <c r="Y80" i="3"/>
  <c r="W80" i="3"/>
  <c r="S80" i="3"/>
  <c r="M80" i="3"/>
  <c r="G80" i="3"/>
  <c r="Y79" i="3"/>
  <c r="W79" i="3"/>
  <c r="S79" i="3"/>
  <c r="M79" i="3"/>
  <c r="G79" i="3"/>
  <c r="Y78" i="3"/>
  <c r="W78" i="3"/>
  <c r="S78" i="3"/>
  <c r="M78" i="3"/>
  <c r="G78" i="3"/>
  <c r="Y77" i="3"/>
  <c r="W77" i="3"/>
  <c r="Y76" i="3"/>
  <c r="W76" i="3"/>
  <c r="Y75" i="3"/>
  <c r="W75" i="3"/>
  <c r="Y74" i="3"/>
  <c r="W74" i="3"/>
  <c r="P74" i="3"/>
  <c r="Y73" i="3"/>
  <c r="W73" i="3"/>
  <c r="Y72" i="3"/>
  <c r="W72" i="3"/>
  <c r="S72" i="3"/>
  <c r="M72" i="3"/>
  <c r="G72" i="3"/>
  <c r="Y71" i="3"/>
  <c r="W71" i="3"/>
  <c r="S71" i="3"/>
  <c r="M71" i="3"/>
  <c r="G71" i="3"/>
  <c r="Y70" i="3"/>
  <c r="W70" i="3"/>
  <c r="T70" i="3"/>
  <c r="T74" i="3" s="1"/>
  <c r="R70" i="3"/>
  <c r="P70" i="3"/>
  <c r="M70" i="3"/>
  <c r="F70" i="3"/>
  <c r="D70" i="3"/>
  <c r="Y69" i="3"/>
  <c r="W69" i="3"/>
  <c r="S69" i="3"/>
  <c r="L69" i="3"/>
  <c r="N69" i="3" s="1"/>
  <c r="J69" i="3"/>
  <c r="G69" i="3"/>
  <c r="Y68" i="3"/>
  <c r="W68" i="3"/>
  <c r="S68" i="3"/>
  <c r="M68" i="3"/>
  <c r="G68" i="3"/>
  <c r="Y67" i="3"/>
  <c r="S67" i="3"/>
  <c r="M67" i="3"/>
  <c r="G67" i="3"/>
  <c r="V65" i="3"/>
  <c r="S53" i="3"/>
  <c r="M53" i="3"/>
  <c r="S52" i="3"/>
  <c r="M52" i="3"/>
  <c r="G52" i="3"/>
  <c r="W51" i="3"/>
  <c r="R51" i="3"/>
  <c r="T51" i="3" s="1"/>
  <c r="T55" i="3" s="1"/>
  <c r="P51" i="3"/>
  <c r="N51" i="3"/>
  <c r="N55" i="3" s="1"/>
  <c r="L51" i="3"/>
  <c r="J51" i="3"/>
  <c r="F51" i="3"/>
  <c r="H51" i="3" s="1"/>
  <c r="H55" i="3" s="1"/>
  <c r="D51" i="3"/>
  <c r="Y50" i="3"/>
  <c r="W50" i="3"/>
  <c r="S50" i="3"/>
  <c r="M50" i="3"/>
  <c r="G50" i="3"/>
  <c r="Y49" i="3"/>
  <c r="W49" i="3"/>
  <c r="S49" i="3"/>
  <c r="M49" i="3"/>
  <c r="G49" i="3"/>
  <c r="Y48" i="3"/>
  <c r="W48" i="3"/>
  <c r="S48" i="3"/>
  <c r="M48" i="3"/>
  <c r="G48" i="3"/>
  <c r="Y47" i="3"/>
  <c r="W47" i="3"/>
  <c r="Y46" i="3"/>
  <c r="W46" i="3"/>
  <c r="Y45" i="3"/>
  <c r="W45" i="3"/>
  <c r="Y44" i="3"/>
  <c r="W44" i="3"/>
  <c r="Y43" i="3"/>
  <c r="W43" i="3"/>
  <c r="Y42" i="3"/>
  <c r="W42" i="3"/>
  <c r="S42" i="3"/>
  <c r="M42" i="3"/>
  <c r="G42" i="3"/>
  <c r="Y41" i="3"/>
  <c r="W41" i="3"/>
  <c r="S41" i="3"/>
  <c r="M41" i="3"/>
  <c r="G41" i="3"/>
  <c r="Y40" i="3"/>
  <c r="W40" i="3"/>
  <c r="R40" i="3"/>
  <c r="P40" i="3"/>
  <c r="M40" i="3"/>
  <c r="F40" i="3"/>
  <c r="D40" i="3"/>
  <c r="Y39" i="3"/>
  <c r="W39" i="3"/>
  <c r="S39" i="3"/>
  <c r="L39" i="3"/>
  <c r="N39" i="3" s="1"/>
  <c r="J39" i="3"/>
  <c r="G39" i="3"/>
  <c r="Y38" i="3"/>
  <c r="W38" i="3"/>
  <c r="S38" i="3"/>
  <c r="M38" i="3"/>
  <c r="G38" i="3"/>
  <c r="Y37" i="3"/>
  <c r="S37" i="3"/>
  <c r="M37" i="3"/>
  <c r="G37" i="3"/>
  <c r="V35" i="3"/>
  <c r="S22" i="3"/>
  <c r="M22" i="3"/>
  <c r="S21" i="3"/>
  <c r="M21" i="3"/>
  <c r="G21" i="3"/>
  <c r="W20" i="3"/>
  <c r="R20" i="3"/>
  <c r="P20" i="3"/>
  <c r="N20" i="3"/>
  <c r="N24" i="3" s="1"/>
  <c r="L20" i="3"/>
  <c r="J24" i="3" s="1"/>
  <c r="J20" i="3"/>
  <c r="F20" i="3"/>
  <c r="H20" i="3" s="1"/>
  <c r="H24" i="3" s="1"/>
  <c r="D20" i="3"/>
  <c r="Y19" i="3"/>
  <c r="W19" i="3"/>
  <c r="S19" i="3"/>
  <c r="M19" i="3"/>
  <c r="G19" i="3"/>
  <c r="Y18" i="3"/>
  <c r="W18" i="3"/>
  <c r="S18" i="3"/>
  <c r="M18" i="3"/>
  <c r="G18" i="3"/>
  <c r="Y17" i="3"/>
  <c r="W17" i="3"/>
  <c r="S17" i="3"/>
  <c r="M17" i="3"/>
  <c r="G17" i="3"/>
  <c r="Y16" i="3"/>
  <c r="W16" i="3"/>
  <c r="Y15" i="3"/>
  <c r="W15" i="3"/>
  <c r="Y14" i="3"/>
  <c r="W14" i="3"/>
  <c r="Y13" i="3"/>
  <c r="W13" i="3"/>
  <c r="Y12" i="3"/>
  <c r="W12" i="3"/>
  <c r="Y11" i="3"/>
  <c r="W11" i="3"/>
  <c r="S11" i="3"/>
  <c r="M11" i="3"/>
  <c r="G11" i="3"/>
  <c r="Y10" i="3"/>
  <c r="W10" i="3"/>
  <c r="S10" i="3"/>
  <c r="M10" i="3"/>
  <c r="G10" i="3"/>
  <c r="Y9" i="3"/>
  <c r="W9" i="3"/>
  <c r="R9" i="3"/>
  <c r="T9" i="3" s="1"/>
  <c r="T13" i="3" s="1"/>
  <c r="P9" i="3"/>
  <c r="M9" i="3"/>
  <c r="F9" i="3"/>
  <c r="D9" i="3"/>
  <c r="Y8" i="3"/>
  <c r="W8" i="3"/>
  <c r="S8" i="3"/>
  <c r="L8" i="3"/>
  <c r="N8" i="3" s="1"/>
  <c r="J8" i="3"/>
  <c r="G8" i="3"/>
  <c r="Y7" i="3"/>
  <c r="W7" i="3"/>
  <c r="S7" i="3"/>
  <c r="M7" i="3"/>
  <c r="G7" i="3"/>
  <c r="Y6" i="3"/>
  <c r="S6" i="3"/>
  <c r="M6" i="3"/>
  <c r="G6" i="3"/>
  <c r="V4" i="3"/>
  <c r="D72" i="1"/>
  <c r="N69" i="1"/>
  <c r="N72" i="1" s="1"/>
  <c r="L69" i="1"/>
  <c r="J69" i="1"/>
  <c r="H69" i="1"/>
  <c r="H72" i="1" s="1"/>
  <c r="F69" i="1"/>
  <c r="D69" i="1"/>
  <c r="R68" i="1"/>
  <c r="P68" i="1"/>
  <c r="Y65" i="1"/>
  <c r="W65" i="1"/>
  <c r="Y64" i="1"/>
  <c r="W64" i="1"/>
  <c r="Y63" i="1"/>
  <c r="W63" i="1"/>
  <c r="Y62" i="1"/>
  <c r="W62" i="1"/>
  <c r="Y61" i="1"/>
  <c r="W61" i="1"/>
  <c r="Y60" i="1"/>
  <c r="W60" i="1"/>
  <c r="Y59" i="1"/>
  <c r="W59" i="1"/>
  <c r="L59" i="1"/>
  <c r="J59" i="1"/>
  <c r="N59" i="1" s="1"/>
  <c r="N62" i="1" s="1"/>
  <c r="F59" i="1"/>
  <c r="H59" i="1" s="1"/>
  <c r="H62" i="1" s="1"/>
  <c r="D59" i="1"/>
  <c r="Y58" i="1"/>
  <c r="W58" i="1"/>
  <c r="Y57" i="1"/>
  <c r="W57" i="1"/>
  <c r="Y56" i="1"/>
  <c r="V54" i="1"/>
  <c r="T47" i="1"/>
  <c r="L44" i="1"/>
  <c r="J44" i="1"/>
  <c r="N44" i="1" s="1"/>
  <c r="N47" i="1" s="1"/>
  <c r="H44" i="1"/>
  <c r="H47" i="1" s="1"/>
  <c r="F44" i="1"/>
  <c r="D47" i="1" s="1"/>
  <c r="D44" i="1"/>
  <c r="T43" i="1"/>
  <c r="R43" i="1"/>
  <c r="P47" i="1" s="1"/>
  <c r="P43" i="1"/>
  <c r="Y40" i="1"/>
  <c r="W40" i="1"/>
  <c r="Y39" i="1"/>
  <c r="W39" i="1"/>
  <c r="Y38" i="1"/>
  <c r="W38" i="1"/>
  <c r="Y37" i="1"/>
  <c r="W37" i="1"/>
  <c r="Y36" i="1"/>
  <c r="W36" i="1"/>
  <c r="Y35" i="1"/>
  <c r="W35" i="1"/>
  <c r="Y34" i="1"/>
  <c r="W34" i="1"/>
  <c r="L34" i="1"/>
  <c r="N34" i="1" s="1"/>
  <c r="J34" i="1"/>
  <c r="F34" i="1"/>
  <c r="D34" i="1"/>
  <c r="H34" i="1" s="1"/>
  <c r="Y33" i="1"/>
  <c r="W33" i="1"/>
  <c r="Y32" i="1"/>
  <c r="W32" i="1"/>
  <c r="Y31" i="1"/>
  <c r="V29" i="1"/>
  <c r="L19" i="1"/>
  <c r="N19" i="1" s="1"/>
  <c r="J19" i="1"/>
  <c r="F19" i="1"/>
  <c r="D19" i="1"/>
  <c r="H19" i="1" s="1"/>
  <c r="T18" i="1"/>
  <c r="T22" i="1" s="1"/>
  <c r="R18" i="1"/>
  <c r="P22" i="1" s="1"/>
  <c r="P18" i="1"/>
  <c r="Y15" i="1"/>
  <c r="W15" i="1"/>
  <c r="Y14" i="1"/>
  <c r="W14" i="1"/>
  <c r="Y13" i="1"/>
  <c r="W13" i="1"/>
  <c r="Y12" i="1"/>
  <c r="W12" i="1"/>
  <c r="Y11" i="1"/>
  <c r="W11" i="1"/>
  <c r="Y10" i="1"/>
  <c r="W10" i="1"/>
  <c r="Y9" i="1"/>
  <c r="W9" i="1"/>
  <c r="L9" i="1"/>
  <c r="J9" i="1"/>
  <c r="F9" i="1"/>
  <c r="H9" i="1" s="1"/>
  <c r="H12" i="1" s="1"/>
  <c r="D9" i="1"/>
  <c r="Y8" i="1"/>
  <c r="W8" i="1"/>
  <c r="Y7" i="1"/>
  <c r="W7" i="1"/>
  <c r="Y6" i="1"/>
  <c r="V4" i="1"/>
  <c r="J14" i="21" l="1"/>
  <c r="H22" i="21"/>
  <c r="H26" i="21" s="1"/>
  <c r="N22" i="21"/>
  <c r="N26" i="21" s="1"/>
  <c r="N13" i="20"/>
  <c r="J13" i="20"/>
  <c r="H13" i="20"/>
  <c r="D13" i="20"/>
  <c r="D23" i="20"/>
  <c r="N19" i="20"/>
  <c r="N23" i="20" s="1"/>
  <c r="H20" i="20"/>
  <c r="H23" i="20" s="1"/>
  <c r="D15" i="19"/>
  <c r="H12" i="19"/>
  <c r="H15" i="19" s="1"/>
  <c r="N23" i="19"/>
  <c r="N28" i="19" s="1"/>
  <c r="H25" i="19"/>
  <c r="H28" i="19" s="1"/>
  <c r="H12" i="18"/>
  <c r="D12" i="18"/>
  <c r="N12" i="18"/>
  <c r="J12" i="18"/>
  <c r="D22" i="18"/>
  <c r="J22" i="18"/>
  <c r="H19" i="18"/>
  <c r="H22" i="18" s="1"/>
  <c r="N19" i="18"/>
  <c r="N22" i="18" s="1"/>
  <c r="N16" i="17"/>
  <c r="J16" i="17"/>
  <c r="J30" i="17"/>
  <c r="D16" i="17"/>
  <c r="H9" i="17"/>
  <c r="H16" i="17" s="1"/>
  <c r="N25" i="17"/>
  <c r="N30" i="17" s="1"/>
  <c r="D30" i="17"/>
  <c r="J14" i="16"/>
  <c r="N8" i="16"/>
  <c r="N14" i="16" s="1"/>
  <c r="N20" i="16"/>
  <c r="N25" i="16" s="1"/>
  <c r="H9" i="16"/>
  <c r="H14" i="16" s="1"/>
  <c r="H21" i="16"/>
  <c r="H25" i="16" s="1"/>
  <c r="H14" i="15"/>
  <c r="D14" i="15"/>
  <c r="H21" i="15"/>
  <c r="H25" i="15" s="1"/>
  <c r="N14" i="14"/>
  <c r="J14" i="14"/>
  <c r="H23" i="14"/>
  <c r="H26" i="14" s="1"/>
  <c r="H15" i="13"/>
  <c r="D15" i="13"/>
  <c r="H23" i="13"/>
  <c r="H28" i="13" s="1"/>
  <c r="H13" i="12"/>
  <c r="D13" i="12"/>
  <c r="N13" i="12"/>
  <c r="J13" i="12"/>
  <c r="D23" i="12"/>
  <c r="T8" i="12"/>
  <c r="T13" i="12" s="1"/>
  <c r="H20" i="12"/>
  <c r="H23" i="12" s="1"/>
  <c r="N20" i="12"/>
  <c r="N23" i="12" s="1"/>
  <c r="J24" i="11"/>
  <c r="H20" i="11"/>
  <c r="D24" i="11" s="1"/>
  <c r="N20" i="11"/>
  <c r="H21" i="10"/>
  <c r="D26" i="10" s="1"/>
  <c r="T8" i="9"/>
  <c r="T12" i="9" s="1"/>
  <c r="H19" i="9"/>
  <c r="H22" i="9" s="1"/>
  <c r="D12" i="9"/>
  <c r="N19" i="9"/>
  <c r="N22" i="9" s="1"/>
  <c r="J12" i="9"/>
  <c r="J11" i="8"/>
  <c r="N8" i="8"/>
  <c r="N11" i="8" s="1"/>
  <c r="H17" i="8"/>
  <c r="H20" i="8" s="1"/>
  <c r="N17" i="8"/>
  <c r="N20" i="8" s="1"/>
  <c r="D11" i="8"/>
  <c r="J14" i="7"/>
  <c r="N8" i="7"/>
  <c r="N14" i="7" s="1"/>
  <c r="H21" i="7"/>
  <c r="H26" i="7" s="1"/>
  <c r="D14" i="7"/>
  <c r="N21" i="7"/>
  <c r="N26" i="7" s="1"/>
  <c r="N13" i="6"/>
  <c r="J13" i="6"/>
  <c r="D24" i="6"/>
  <c r="H20" i="6"/>
  <c r="H24" i="6" s="1"/>
  <c r="D13" i="6"/>
  <c r="N20" i="6"/>
  <c r="N24" i="6" s="1"/>
  <c r="D37" i="1"/>
  <c r="H37" i="1"/>
  <c r="T78" i="4"/>
  <c r="P78" i="4"/>
  <c r="T45" i="5"/>
  <c r="P45" i="5"/>
  <c r="N40" i="4"/>
  <c r="J40" i="4"/>
  <c r="T24" i="4"/>
  <c r="P24" i="4"/>
  <c r="J37" i="1"/>
  <c r="N37" i="1"/>
  <c r="J62" i="1"/>
  <c r="N74" i="3"/>
  <c r="J74" i="3"/>
  <c r="N13" i="3"/>
  <c r="J13" i="3"/>
  <c r="T11" i="5"/>
  <c r="P11" i="5"/>
  <c r="H22" i="1"/>
  <c r="D22" i="1"/>
  <c r="N67" i="4"/>
  <c r="J67" i="4"/>
  <c r="N13" i="4"/>
  <c r="J13" i="4"/>
  <c r="P24" i="3"/>
  <c r="J22" i="1"/>
  <c r="N22" i="1"/>
  <c r="T40" i="4"/>
  <c r="P40" i="4"/>
  <c r="J47" i="1"/>
  <c r="N44" i="3"/>
  <c r="J44" i="3"/>
  <c r="P35" i="5"/>
  <c r="T68" i="1"/>
  <c r="T72" i="1" s="1"/>
  <c r="H9" i="4"/>
  <c r="H13" i="4" s="1"/>
  <c r="H63" i="4"/>
  <c r="H67" i="4" s="1"/>
  <c r="N9" i="1"/>
  <c r="N12" i="1" s="1"/>
  <c r="P13" i="3"/>
  <c r="D55" i="3"/>
  <c r="D24" i="4"/>
  <c r="D78" i="4"/>
  <c r="D45" i="5"/>
  <c r="D62" i="1"/>
  <c r="T20" i="3"/>
  <c r="T24" i="3" s="1"/>
  <c r="H40" i="3"/>
  <c r="H44" i="3" s="1"/>
  <c r="T81" i="3"/>
  <c r="T85" i="3" s="1"/>
  <c r="T47" i="4"/>
  <c r="T51" i="4" s="1"/>
  <c r="T17" i="5"/>
  <c r="T21" i="5" s="1"/>
  <c r="T65" i="5"/>
  <c r="T69" i="5" s="1"/>
  <c r="J55" i="3"/>
  <c r="J24" i="4"/>
  <c r="J78" i="4"/>
  <c r="D11" i="5"/>
  <c r="J45" i="5"/>
  <c r="D59" i="5"/>
  <c r="T9" i="4"/>
  <c r="T13" i="4" s="1"/>
  <c r="T63" i="4"/>
  <c r="T67" i="4" s="1"/>
  <c r="P55" i="3"/>
  <c r="J11" i="5"/>
  <c r="J59" i="5"/>
  <c r="T40" i="3"/>
  <c r="T44" i="3" s="1"/>
  <c r="P59" i="5"/>
  <c r="D12" i="1"/>
  <c r="H36" i="4"/>
  <c r="H40" i="4" s="1"/>
  <c r="J72" i="1"/>
  <c r="D24" i="3"/>
  <c r="D85" i="3"/>
  <c r="D51" i="4"/>
  <c r="D21" i="5"/>
  <c r="D69" i="5"/>
  <c r="H9" i="3"/>
  <c r="H13" i="3" s="1"/>
  <c r="H70" i="3"/>
  <c r="H74" i="3" s="1"/>
  <c r="J35" i="5"/>
  <c r="J26" i="21" l="1"/>
  <c r="D26" i="21"/>
  <c r="J23" i="20"/>
  <c r="D28" i="19"/>
  <c r="J28" i="19"/>
  <c r="D25" i="16"/>
  <c r="J25" i="16"/>
  <c r="D14" i="16"/>
  <c r="D25" i="15"/>
  <c r="D26" i="14"/>
  <c r="D28" i="13"/>
  <c r="P13" i="12"/>
  <c r="J23" i="12"/>
  <c r="J22" i="9"/>
  <c r="P12" i="9"/>
  <c r="D22" i="9"/>
  <c r="J20" i="8"/>
  <c r="D20" i="8"/>
  <c r="J26" i="7"/>
  <c r="D26" i="7"/>
  <c r="J24" i="6"/>
  <c r="D13" i="4"/>
  <c r="P44" i="3"/>
  <c r="D74" i="3"/>
  <c r="P13" i="4"/>
  <c r="P51" i="4"/>
  <c r="D40" i="4"/>
  <c r="P69" i="5"/>
  <c r="P21" i="5"/>
  <c r="D13" i="3"/>
  <c r="J12" i="1"/>
  <c r="P85" i="3"/>
  <c r="P67" i="4"/>
  <c r="D67" i="4"/>
  <c r="D44" i="3"/>
  <c r="P72" i="1"/>
</calcChain>
</file>

<file path=xl/sharedStrings.xml><?xml version="1.0" encoding="utf-8"?>
<sst xmlns="http://schemas.openxmlformats.org/spreadsheetml/2006/main" count="1637" uniqueCount="118">
  <si>
    <t>05/09/2026 -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</si>
  <si>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214</t>
    </r>
  </si>
  <si>
    <t>FREQUÊNCIA DA LINHA 214</t>
  </si>
  <si>
    <t>1º TURNO</t>
  </si>
  <si>
    <t>SÁBADO (PASSO A PAÇO)</t>
  </si>
  <si>
    <t>TAB - 0101</t>
  </si>
  <si>
    <t>TAB - 0102</t>
  </si>
  <si>
    <t>DESLOCAMENTO</t>
  </si>
  <si>
    <t>IDA</t>
  </si>
  <si>
    <t>VOLTA</t>
  </si>
  <si>
    <t>TÉRM.</t>
  </si>
  <si>
    <t>T. VIAG.</t>
  </si>
  <si>
    <t>LINHA</t>
  </si>
  <si>
    <t>VEIC.</t>
  </si>
  <si>
    <t>HORA</t>
  </si>
  <si>
    <t>FREQ.</t>
  </si>
  <si>
    <t xml:space="preserve">VIA VERDE - CONVENCIONAL AR P.E </t>
  </si>
  <si>
    <t>JORN.</t>
  </si>
  <si>
    <t>2º TURNO</t>
  </si>
  <si>
    <t>TAB - 0201</t>
  </si>
  <si>
    <t>TAB - 0202</t>
  </si>
  <si>
    <t>TAB - 0203</t>
  </si>
  <si>
    <t>06/09/2026 -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</si>
  <si>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214</t>
    </r>
  </si>
  <si>
    <t>DOMINGO (PASSO A PAÇO)</t>
  </si>
  <si>
    <t>07/09/2026 -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</si>
  <si>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214</t>
    </r>
  </si>
  <si>
    <t>SEGUNDA (PASSO A PAÇO)</t>
  </si>
  <si>
    <t>TAB - 0103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</si>
  <si>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608</t>
    </r>
  </si>
  <si>
    <t>FREQUÊNCIA DA LINHA 608</t>
  </si>
  <si>
    <t>GLOBAL - CONVENCIONAL</t>
  </si>
  <si>
    <t>VIA VERDE - CONVENCIONAL</t>
  </si>
  <si>
    <t>GLOBAL</t>
  </si>
  <si>
    <t>VIA VERDE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</si>
  <si>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608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</si>
  <si>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608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</si>
  <si>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612</t>
    </r>
  </si>
  <si>
    <t>FREQUÊNCIA DA LINHA 612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</si>
  <si>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612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</si>
  <si>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612</t>
    </r>
  </si>
  <si>
    <t xml:space="preserve">05/09/2026 - SEM COBRADOR 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</si>
  <si>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713 - ATÉ O CENTRO</t>
    </r>
  </si>
  <si>
    <t>FREQUÊNCIA DA LINHA 713</t>
  </si>
  <si>
    <t>CONVENCIONAL AR</t>
  </si>
  <si>
    <t xml:space="preserve">06/09/2026 - SEM COBRADOR 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</si>
  <si>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713 - ATÉ O CENTRO</t>
    </r>
  </si>
  <si>
    <t xml:space="preserve">07/09/2026 - SEM COBRADOR 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</si>
  <si>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713 - ATÉ O CENTRO</t>
    </r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</si>
  <si>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004</t>
    </r>
  </si>
  <si>
    <t>FREQUÊNCIA DA LINHA 004</t>
  </si>
  <si>
    <t>DOMINGO</t>
  </si>
  <si>
    <t>MICRÃO</t>
  </si>
  <si>
    <t>25/04/2026 - SEM COBRADOR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</si>
  <si>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LINHA 205</t>
    </r>
  </si>
  <si>
    <t>FREQUÊNCIA DA LINHA 205</t>
  </si>
  <si>
    <t>SÁBADO E DOMINGO</t>
  </si>
  <si>
    <t>VIA VERDE - CONVENCIONAL AR SC</t>
  </si>
  <si>
    <t>14/06/2026 - SEM COBRADOR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</si>
  <si>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DOMINGO,</t>
    </r>
    <r>
      <rPr>
        <b/>
        <sz val="18"/>
        <color theme="1"/>
        <rFont val="Calibri"/>
        <family val="2"/>
      </rPr>
      <t xml:space="preserve"> LINHA 207</t>
    </r>
  </si>
  <si>
    <t>FREQUÊNCIA DA LINHA 207</t>
  </si>
  <si>
    <t>VEI.</t>
  </si>
  <si>
    <t>VIA VERDE - CONVENCIONAL - P.E</t>
  </si>
  <si>
    <t>16/03/2025 - SEM COBRADOR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</si>
  <si>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223</t>
    </r>
  </si>
  <si>
    <t>FREQUÊNCIA DA LINHA 223</t>
  </si>
  <si>
    <t>CONVENCIONAL AR - P.E</t>
  </si>
  <si>
    <r>
      <rPr>
        <b/>
        <sz val="14"/>
        <color theme="1"/>
        <rFont val="Calibri"/>
        <family val="2"/>
      </rPr>
      <t xml:space="preserve"> QUADRO OPERACIONAL, </t>
    </r>
    <r>
      <rPr>
        <b/>
        <sz val="14"/>
        <color rgb="FFFF0000"/>
        <rFont val="Calibri"/>
        <family val="2"/>
      </rPr>
      <t>SÁBADO E DOMINGO</t>
    </r>
    <r>
      <rPr>
        <b/>
        <sz val="14"/>
        <color theme="1"/>
        <rFont val="Calibri"/>
        <family val="2"/>
      </rPr>
      <t>, LINHA 403</t>
    </r>
  </si>
  <si>
    <t>FREQUÊNCIA DA LINHA 403</t>
  </si>
  <si>
    <t>MICRO ÔNIBUS</t>
  </si>
  <si>
    <t>08/11/2025 - SEM COBRADOR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</si>
  <si>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LINHA 427</t>
    </r>
  </si>
  <si>
    <t>FREQUÊNCIA DA LINHA 427</t>
  </si>
  <si>
    <t>VEGA - CONVENCIONAL AR</t>
  </si>
  <si>
    <t>18/01/2025 - SEM COBRADOR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</si>
  <si>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452</t>
    </r>
  </si>
  <si>
    <t>FREQUÊNCIA DA LINHA 452</t>
  </si>
  <si>
    <t>CONVENCIONAL AR - PE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</si>
  <si>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507</t>
    </r>
  </si>
  <si>
    <t>FREQUÊNCIA DA LINHA 507</t>
  </si>
  <si>
    <r>
      <t xml:space="preserve"> QUADRO OPERACIONAL,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LINHA 606</t>
    </r>
  </si>
  <si>
    <t>FREQUÊNCIA DA LINHA 606</t>
  </si>
  <si>
    <r>
      <t xml:space="preserve"> QUADRO OPERACIONAL, </t>
    </r>
    <r>
      <rPr>
        <b/>
        <sz val="18"/>
        <color rgb="FFFF0000"/>
        <rFont val="Calibri"/>
        <family val="2"/>
      </rPr>
      <t>SEGUNDA A DOMINGO</t>
    </r>
    <r>
      <rPr>
        <b/>
        <sz val="18"/>
        <color theme="1"/>
        <rFont val="Calibri"/>
        <family val="2"/>
      </rPr>
      <t>, LINHA 609</t>
    </r>
  </si>
  <si>
    <t>FREQUÊNCIA DA LINHA 609</t>
  </si>
  <si>
    <t>SEGUNDA A DOMINGO</t>
  </si>
  <si>
    <t xml:space="preserve">05/10/2024 - SEM COBRADOR </t>
  </si>
  <si>
    <r>
      <t xml:space="preserve">QUADRO OPERACIONAL, </t>
    </r>
    <r>
      <rPr>
        <b/>
        <sz val="18"/>
        <color rgb="FFFF0000"/>
        <rFont val="Calibri"/>
        <family val="2"/>
      </rPr>
      <t>SÁBADO E DOMINGO,</t>
    </r>
    <r>
      <rPr>
        <b/>
        <sz val="18"/>
        <color theme="1"/>
        <rFont val="Calibri"/>
        <family val="2"/>
      </rPr>
      <t xml:space="preserve"> LINHA 611</t>
    </r>
  </si>
  <si>
    <t>FREQUÊNCIA  DA LINHA 611</t>
  </si>
  <si>
    <t xml:space="preserve">CONVENCIONAL AR 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</si>
  <si>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704</t>
    </r>
  </si>
  <si>
    <t>FREQUÊNCIA DA LINHA 704</t>
  </si>
  <si>
    <t>29/08/2026 - SEM COBRADOR</t>
  </si>
  <si>
    <r>
      <rPr>
        <b/>
        <sz val="18"/>
        <color theme="1"/>
        <rFont val="Calibri"/>
        <family val="2"/>
      </rPr>
      <t xml:space="preserve">QUADRO OPERACIONAL,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 LINHA 706</t>
    </r>
  </si>
  <si>
    <t>FREQUÊNCIA DA LINHA 706</t>
  </si>
  <si>
    <t>SÁBADO E  DOMINGO</t>
  </si>
  <si>
    <t>VEÍ.</t>
  </si>
  <si>
    <t>EXP.COROADO CONVENCIONAL</t>
  </si>
  <si>
    <t>EXP.COROADO CONVENCIONAL AR 29.08.26</t>
  </si>
  <si>
    <t>15/02/2026 - SEM COBRADOR</t>
  </si>
  <si>
    <r>
      <rPr>
        <b/>
        <sz val="18"/>
        <color theme="1"/>
        <rFont val="Calibri"/>
        <family val="2"/>
      </rPr>
      <t xml:space="preserve">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708</t>
    </r>
  </si>
  <si>
    <t>FREQUÊNCIA DA LINHA 708</t>
  </si>
  <si>
    <t>CONVENCIONAL</t>
  </si>
  <si>
    <t>CONVENCIONAL 15.02.2026</t>
  </si>
  <si>
    <t>16/03/2025 - SEM COBRADOR AOS DOMINGOS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</si>
  <si>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711</t>
    </r>
  </si>
  <si>
    <t>FREQUÊNCIA DA LINHA 711</t>
  </si>
  <si>
    <t>10/05/2025 - SEM COBRADOR AOS DOMINGOS</t>
  </si>
  <si>
    <r>
      <t xml:space="preserve">PROPOSTA QUADRO OPERACIONAL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 LINHA  203</t>
    </r>
  </si>
  <si>
    <t>FREQUÊNCIA DA LINHA  203</t>
  </si>
  <si>
    <t>1º Turno</t>
  </si>
  <si>
    <t>2º Turno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</si>
  <si>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 PASSO A PAÇO)</t>
    </r>
    <r>
      <rPr>
        <b/>
        <sz val="18"/>
        <color theme="1"/>
        <rFont val="Calibri"/>
        <family val="2"/>
        <scheme val="minor"/>
      </rPr>
      <t>, LINHA 227</t>
    </r>
  </si>
  <si>
    <t>FREQUÊNCIA DA LINHA 227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</si>
  <si>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 PASSO A PAÇO)</t>
    </r>
    <r>
      <rPr>
        <b/>
        <sz val="18"/>
        <color theme="1"/>
        <rFont val="Calibri"/>
        <family val="2"/>
        <scheme val="minor"/>
      </rPr>
      <t>, LINHA 227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</si>
  <si>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 PASSO A PAÇO)</t>
    </r>
    <r>
      <rPr>
        <b/>
        <sz val="18"/>
        <color theme="1"/>
        <rFont val="Calibri"/>
        <family val="2"/>
        <scheme val="minor"/>
      </rPr>
      <t>, LINHA 227</t>
    </r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</si>
  <si>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 LINHA 625</t>
    </r>
  </si>
  <si>
    <t>FREQUENCIA DA LINHA  625</t>
  </si>
  <si>
    <t>10  Viagens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</si>
</sst>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"/>
    <numFmt numFmtId="165" formatCode="00"/>
  </numFmts>
  <fonts count="3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4"/>
      <color rgb="FF000000"/>
      <name val="Calibri"/>
      <family val="2"/>
    </font>
    <font>
      <sz val="12"/>
      <color rgb="FFFF0000"/>
      <name val="Calibri"/>
      <family val="2"/>
      <scheme val="minor"/>
    </font>
    <font>
      <b/>
      <sz val="14"/>
      <color theme="1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theme="1"/>
      <name val="Calibri"/>
      <family val="2"/>
    </font>
    <font>
      <b/>
      <sz val="18"/>
      <color rgb="FFFF0000"/>
      <name val="Calibri"/>
      <family val="2"/>
    </font>
    <font>
      <b/>
      <sz val="12"/>
      <color theme="1"/>
      <name val="Calibri"/>
      <family val="2"/>
    </font>
    <font>
      <b/>
      <sz val="14"/>
      <color rgb="FFFF0000"/>
      <name val="Calibri"/>
      <family val="2"/>
    </font>
    <font>
      <sz val="18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2"/>
      <color rgb="FF666666"/>
      <name val="Calibri"/>
      <family val="2"/>
    </font>
    <font>
      <sz val="12"/>
      <color rgb="FF777777"/>
      <name val="Calibri"/>
      <family val="2"/>
    </font>
    <font>
      <b/>
      <sz val="18"/>
      <color rgb="FFFFFFFF"/>
      <name val="Calibri"/>
      <family val="2"/>
    </font>
    <font>
      <sz val="12"/>
      <color theme="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31869B"/>
        <bgColor rgb="FF0070C0"/>
      </patternFill>
    </fill>
    <fill>
      <patternFill patternType="solid">
        <fgColor rgb="FFFFFF00"/>
        <bgColor indexed="64"/>
      </patternFill>
    </fill>
    <fill>
      <patternFill patternType="solid">
        <fgColor rgb="FF31869B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FFFCC"/>
        <bgColor rgb="FFFFFFCC"/>
      </patternFill>
    </fill>
    <fill>
      <patternFill patternType="solid">
        <fgColor rgb="FFE5B8B7"/>
        <bgColor rgb="FFE5B8B7"/>
      </patternFill>
    </fill>
    <fill>
      <patternFill patternType="solid">
        <fgColor rgb="FFBFBFBF"/>
        <bgColor rgb="FFBFBFBF"/>
      </patternFill>
    </fill>
    <fill>
      <patternFill patternType="solid">
        <fgColor rgb="FFBDD6EE"/>
        <bgColor rgb="FFBDD6EE"/>
      </patternFill>
    </fill>
    <fill>
      <patternFill patternType="solid">
        <fgColor theme="8" tint="0.39997558519241921"/>
        <bgColor theme="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theme="0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7" fillId="0" borderId="0"/>
    <xf numFmtId="0" fontId="1" fillId="0" borderId="0"/>
  </cellStyleXfs>
  <cellXfs count="455">
    <xf numFmtId="0" fontId="0" fillId="0" borderId="0" xfId="0"/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Continuous" vertical="center"/>
    </xf>
    <xf numFmtId="0" fontId="5" fillId="3" borderId="2" xfId="0" applyFont="1" applyFill="1" applyBorder="1" applyAlignment="1">
      <alignment horizontal="centerContinuous" vertical="center"/>
    </xf>
    <xf numFmtId="0" fontId="5" fillId="3" borderId="3" xfId="0" applyFont="1" applyFill="1" applyBorder="1" applyAlignment="1">
      <alignment horizontal="centerContinuous" vertical="center"/>
    </xf>
    <xf numFmtId="0" fontId="5" fillId="3" borderId="4" xfId="0" applyFont="1" applyFill="1" applyBorder="1" applyAlignment="1">
      <alignment horizontal="centerContinuous" vertical="center"/>
    </xf>
    <xf numFmtId="0" fontId="6" fillId="0" borderId="4" xfId="0" applyFont="1" applyBorder="1" applyAlignment="1">
      <alignment horizontal="centerContinuous" vertical="center"/>
    </xf>
    <xf numFmtId="0" fontId="5" fillId="0" borderId="2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8" fillId="0" borderId="4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9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20" fontId="11" fillId="0" borderId="14" xfId="0" applyNumberFormat="1" applyFont="1" applyBorder="1" applyAlignment="1">
      <alignment horizontal="center" vertical="center"/>
    </xf>
    <xf numFmtId="20" fontId="11" fillId="0" borderId="15" xfId="0" applyNumberFormat="1" applyFont="1" applyBorder="1" applyAlignment="1">
      <alignment horizontal="center" vertical="center"/>
    </xf>
    <xf numFmtId="20" fontId="12" fillId="0" borderId="1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20" fontId="1" fillId="0" borderId="17" xfId="0" applyNumberFormat="1" applyFont="1" applyBorder="1" applyAlignment="1">
      <alignment horizontal="center" vertical="center"/>
    </xf>
    <xf numFmtId="0" fontId="0" fillId="0" borderId="9" xfId="0" applyBorder="1"/>
    <xf numFmtId="20" fontId="1" fillId="0" borderId="18" xfId="0" applyNumberFormat="1" applyFont="1" applyBorder="1" applyAlignment="1">
      <alignment horizontal="center" vertical="center"/>
    </xf>
    <xf numFmtId="20" fontId="9" fillId="0" borderId="19" xfId="0" applyNumberFormat="1" applyFont="1" applyBorder="1" applyAlignment="1">
      <alignment horizontal="center" vertical="center"/>
    </xf>
    <xf numFmtId="20" fontId="1" fillId="0" borderId="20" xfId="0" applyNumberFormat="1" applyFont="1" applyBorder="1" applyAlignment="1">
      <alignment horizontal="center" vertical="center"/>
    </xf>
    <xf numFmtId="20" fontId="9" fillId="0" borderId="21" xfId="0" applyNumberFormat="1" applyFont="1" applyBorder="1" applyAlignment="1">
      <alignment horizontal="center" vertical="center"/>
    </xf>
    <xf numFmtId="20" fontId="1" fillId="0" borderId="21" xfId="0" applyNumberFormat="1" applyFont="1" applyBorder="1" applyAlignment="1">
      <alignment horizontal="center" vertical="center"/>
    </xf>
    <xf numFmtId="20" fontId="9" fillId="0" borderId="22" xfId="0" applyNumberFormat="1" applyFont="1" applyBorder="1" applyAlignment="1">
      <alignment horizontal="center" vertical="center"/>
    </xf>
    <xf numFmtId="20" fontId="9" fillId="6" borderId="4" xfId="0" applyNumberFormat="1" applyFont="1" applyFill="1" applyBorder="1" applyAlignment="1">
      <alignment horizontal="centerContinuous" vertical="center"/>
    </xf>
    <xf numFmtId="20" fontId="9" fillId="6" borderId="3" xfId="0" applyNumberFormat="1" applyFont="1" applyFill="1" applyBorder="1" applyAlignment="1">
      <alignment horizontal="centerContinuous" vertical="center"/>
    </xf>
    <xf numFmtId="20" fontId="9" fillId="6" borderId="2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20" fontId="5" fillId="6" borderId="4" xfId="0" applyNumberFormat="1" applyFont="1" applyFill="1" applyBorder="1" applyAlignment="1">
      <alignment horizontal="centerContinuous" vertical="center"/>
    </xf>
    <xf numFmtId="0" fontId="5" fillId="6" borderId="2" xfId="0" applyFont="1" applyFill="1" applyBorder="1" applyAlignment="1">
      <alignment horizontal="centerContinuous" vertical="center"/>
    </xf>
    <xf numFmtId="0" fontId="5" fillId="6" borderId="3" xfId="0" applyFont="1" applyFill="1" applyBorder="1" applyAlignment="1">
      <alignment horizontal="centerContinuous" vertical="center"/>
    </xf>
    <xf numFmtId="20" fontId="5" fillId="8" borderId="4" xfId="0" applyNumberFormat="1" applyFont="1" applyFill="1" applyBorder="1" applyAlignment="1">
      <alignment horizontal="centerContinuous" vertical="center"/>
    </xf>
    <xf numFmtId="20" fontId="5" fillId="8" borderId="3" xfId="0" applyNumberFormat="1" applyFont="1" applyFill="1" applyBorder="1" applyAlignment="1">
      <alignment horizontal="centerContinuous" vertical="center"/>
    </xf>
    <xf numFmtId="20" fontId="5" fillId="8" borderId="2" xfId="0" applyNumberFormat="1" applyFont="1" applyFill="1" applyBorder="1" applyAlignment="1">
      <alignment horizontal="centerContinuous" vertical="center"/>
    </xf>
    <xf numFmtId="20" fontId="1" fillId="0" borderId="29" xfId="0" applyNumberFormat="1" applyFont="1" applyBorder="1" applyAlignment="1">
      <alignment horizontal="center" vertical="center"/>
    </xf>
    <xf numFmtId="20" fontId="1" fillId="0" borderId="30" xfId="0" applyNumberFormat="1" applyFont="1" applyBorder="1" applyAlignment="1">
      <alignment horizontal="center" vertical="center"/>
    </xf>
    <xf numFmtId="20" fontId="9" fillId="0" borderId="31" xfId="0" applyNumberFormat="1" applyFont="1" applyBorder="1" applyAlignment="1">
      <alignment horizontal="center" vertical="center"/>
    </xf>
    <xf numFmtId="20" fontId="1" fillId="0" borderId="32" xfId="0" applyNumberFormat="1" applyFont="1" applyBorder="1" applyAlignment="1">
      <alignment horizontal="center" vertical="center"/>
    </xf>
    <xf numFmtId="20" fontId="9" fillId="0" borderId="33" xfId="0" applyNumberFormat="1" applyFont="1" applyBorder="1" applyAlignment="1">
      <alignment horizontal="center" vertical="center"/>
    </xf>
    <xf numFmtId="20" fontId="14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20" fontId="11" fillId="0" borderId="34" xfId="0" applyNumberFormat="1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20" fontId="14" fillId="0" borderId="21" xfId="0" applyNumberFormat="1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5" fillId="6" borderId="27" xfId="0" applyFont="1" applyFill="1" applyBorder="1" applyAlignment="1">
      <alignment horizontal="centerContinuous" vertical="center"/>
    </xf>
    <xf numFmtId="0" fontId="5" fillId="6" borderId="28" xfId="0" applyFont="1" applyFill="1" applyBorder="1" applyAlignment="1">
      <alignment horizontal="centerContinuous" vertical="center"/>
    </xf>
    <xf numFmtId="20" fontId="5" fillId="8" borderId="23" xfId="0" applyNumberFormat="1" applyFont="1" applyFill="1" applyBorder="1" applyAlignment="1">
      <alignment horizontal="centerContinuous" vertical="center"/>
    </xf>
    <xf numFmtId="20" fontId="5" fillId="8" borderId="28" xfId="0" applyNumberFormat="1" applyFont="1" applyFill="1" applyBorder="1" applyAlignment="1">
      <alignment horizontal="centerContinuous" vertical="center"/>
    </xf>
    <xf numFmtId="20" fontId="9" fillId="0" borderId="18" xfId="0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0" fontId="1" fillId="0" borderId="31" xfId="0" applyNumberFormat="1" applyFont="1" applyBorder="1" applyAlignment="1">
      <alignment horizontal="center" vertical="center"/>
    </xf>
    <xf numFmtId="20" fontId="1" fillId="0" borderId="39" xfId="0" applyNumberFormat="1" applyFont="1" applyBorder="1" applyAlignment="1">
      <alignment horizontal="center" vertical="center"/>
    </xf>
    <xf numFmtId="20" fontId="1" fillId="0" borderId="40" xfId="0" applyNumberFormat="1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20" fontId="14" fillId="0" borderId="40" xfId="0" applyNumberFormat="1" applyFont="1" applyBorder="1" applyAlignment="1">
      <alignment horizontal="center" vertical="center"/>
    </xf>
    <xf numFmtId="20" fontId="7" fillId="0" borderId="6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8" fillId="0" borderId="0" xfId="0" applyFont="1"/>
    <xf numFmtId="0" fontId="21" fillId="0" borderId="24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20" fontId="11" fillId="0" borderId="45" xfId="0" applyNumberFormat="1" applyFont="1" applyBorder="1" applyAlignment="1">
      <alignment horizontal="center" vertical="center" wrapText="1"/>
    </xf>
    <xf numFmtId="20" fontId="11" fillId="0" borderId="46" xfId="0" applyNumberFormat="1" applyFont="1" applyBorder="1" applyAlignment="1">
      <alignment horizontal="center" vertical="center" wrapText="1"/>
    </xf>
    <xf numFmtId="20" fontId="12" fillId="0" borderId="46" xfId="0" applyNumberFormat="1" applyFont="1" applyBorder="1" applyAlignment="1">
      <alignment horizontal="center" vertical="center" wrapText="1"/>
    </xf>
    <xf numFmtId="164" fontId="11" fillId="0" borderId="46" xfId="0" applyNumberFormat="1" applyFont="1" applyBorder="1" applyAlignment="1">
      <alignment horizontal="center" vertical="center" wrapText="1"/>
    </xf>
    <xf numFmtId="0" fontId="11" fillId="0" borderId="47" xfId="0" applyFont="1" applyBorder="1" applyAlignment="1">
      <alignment horizontal="center" vertical="center" wrapText="1"/>
    </xf>
    <xf numFmtId="20" fontId="7" fillId="0" borderId="46" xfId="0" applyNumberFormat="1" applyFont="1" applyBorder="1" applyAlignment="1">
      <alignment horizontal="center" vertical="center"/>
    </xf>
    <xf numFmtId="20" fontId="7" fillId="0" borderId="47" xfId="0" applyNumberFormat="1" applyFont="1" applyBorder="1" applyAlignment="1">
      <alignment horizontal="center" vertical="center"/>
    </xf>
    <xf numFmtId="20" fontId="11" fillId="0" borderId="14" xfId="0" applyNumberFormat="1" applyFont="1" applyBorder="1" applyAlignment="1">
      <alignment horizontal="center" vertical="center" wrapText="1"/>
    </xf>
    <xf numFmtId="20" fontId="11" fillId="0" borderId="15" xfId="0" applyNumberFormat="1" applyFont="1" applyBorder="1" applyAlignment="1">
      <alignment horizontal="center" vertical="center" wrapText="1"/>
    </xf>
    <xf numFmtId="20" fontId="12" fillId="0" borderId="15" xfId="0" applyNumberFormat="1" applyFont="1" applyBorder="1" applyAlignment="1">
      <alignment horizontal="center" vertical="center" wrapText="1"/>
    </xf>
    <xf numFmtId="164" fontId="11" fillId="0" borderId="15" xfId="0" applyNumberFormat="1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20" fontId="7" fillId="0" borderId="15" xfId="0" applyNumberFormat="1" applyFont="1" applyBorder="1" applyAlignment="1">
      <alignment horizontal="center" vertical="center"/>
    </xf>
    <xf numFmtId="20" fontId="7" fillId="0" borderId="48" xfId="0" applyNumberFormat="1" applyFont="1" applyBorder="1" applyAlignment="1">
      <alignment horizontal="center" vertical="center"/>
    </xf>
    <xf numFmtId="20" fontId="11" fillId="0" borderId="49" xfId="0" applyNumberFormat="1" applyFont="1" applyBorder="1" applyAlignment="1">
      <alignment horizontal="center" vertical="center"/>
    </xf>
    <xf numFmtId="20" fontId="11" fillId="0" borderId="50" xfId="0" applyNumberFormat="1" applyFont="1" applyBorder="1" applyAlignment="1">
      <alignment horizontal="center" vertical="center"/>
    </xf>
    <xf numFmtId="20" fontId="21" fillId="0" borderId="50" xfId="0" applyNumberFormat="1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20" fontId="11" fillId="0" borderId="52" xfId="0" applyNumberFormat="1" applyFont="1" applyBorder="1" applyAlignment="1">
      <alignment horizontal="center" vertical="center"/>
    </xf>
    <xf numFmtId="20" fontId="11" fillId="0" borderId="53" xfId="0" applyNumberFormat="1" applyFont="1" applyBorder="1" applyAlignment="1">
      <alignment horizontal="center" vertical="center" wrapText="1"/>
    </xf>
    <xf numFmtId="0" fontId="21" fillId="12" borderId="43" xfId="0" applyFont="1" applyFill="1" applyBorder="1" applyAlignment="1">
      <alignment horizontal="center" vertical="center"/>
    </xf>
    <xf numFmtId="20" fontId="11" fillId="0" borderId="57" xfId="0" applyNumberFormat="1" applyFont="1" applyBorder="1" applyAlignment="1">
      <alignment horizontal="center" vertical="center" wrapText="1"/>
    </xf>
    <xf numFmtId="20" fontId="7" fillId="0" borderId="58" xfId="0" applyNumberFormat="1" applyFont="1" applyBorder="1" applyAlignment="1">
      <alignment horizontal="center" vertical="center"/>
    </xf>
    <xf numFmtId="20" fontId="11" fillId="0" borderId="58" xfId="0" applyNumberFormat="1" applyFont="1" applyBorder="1" applyAlignment="1">
      <alignment horizontal="center" vertical="center" wrapText="1"/>
    </xf>
    <xf numFmtId="20" fontId="7" fillId="0" borderId="59" xfId="0" applyNumberFormat="1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0" borderId="0" xfId="1"/>
    <xf numFmtId="0" fontId="21" fillId="0" borderId="25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0" fontId="21" fillId="0" borderId="44" xfId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20" fontId="11" fillId="0" borderId="14" xfId="1" applyNumberFormat="1" applyFont="1" applyBorder="1" applyAlignment="1">
      <alignment horizontal="center" vertical="center"/>
    </xf>
    <xf numFmtId="20" fontId="11" fillId="0" borderId="15" xfId="1" applyNumberFormat="1" applyFont="1" applyBorder="1" applyAlignment="1">
      <alignment horizontal="center" vertical="center"/>
    </xf>
    <xf numFmtId="20" fontId="12" fillId="0" borderId="15" xfId="1" applyNumberFormat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20" fontId="11" fillId="0" borderId="45" xfId="1" applyNumberFormat="1" applyFont="1" applyBorder="1" applyAlignment="1">
      <alignment horizontal="center" vertical="center"/>
    </xf>
    <xf numFmtId="20" fontId="7" fillId="0" borderId="46" xfId="1" applyNumberFormat="1" applyFont="1" applyBorder="1" applyAlignment="1">
      <alignment horizontal="center" vertical="center"/>
    </xf>
    <xf numFmtId="20" fontId="11" fillId="0" borderId="46" xfId="1" applyNumberFormat="1" applyFont="1" applyBorder="1" applyAlignment="1">
      <alignment horizontal="center" vertical="center"/>
    </xf>
    <xf numFmtId="20" fontId="7" fillId="0" borderId="47" xfId="1" applyNumberFormat="1" applyFont="1" applyBorder="1" applyAlignment="1">
      <alignment horizontal="center" vertical="center"/>
    </xf>
    <xf numFmtId="20" fontId="7" fillId="0" borderId="15" xfId="1" applyNumberFormat="1" applyFont="1" applyBorder="1" applyAlignment="1">
      <alignment horizontal="center" vertical="center"/>
    </xf>
    <xf numFmtId="20" fontId="7" fillId="0" borderId="48" xfId="1" applyNumberFormat="1" applyFont="1" applyBorder="1" applyAlignment="1">
      <alignment horizontal="center" vertical="center"/>
    </xf>
    <xf numFmtId="0" fontId="21" fillId="12" borderId="43" xfId="1" applyFont="1" applyFill="1" applyBorder="1" applyAlignment="1">
      <alignment horizontal="center" vertical="center"/>
    </xf>
    <xf numFmtId="20" fontId="11" fillId="0" borderId="57" xfId="1" applyNumberFormat="1" applyFont="1" applyBorder="1" applyAlignment="1">
      <alignment horizontal="center" vertical="center"/>
    </xf>
    <xf numFmtId="20" fontId="7" fillId="0" borderId="58" xfId="1" applyNumberFormat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59" xfId="1" applyFont="1" applyBorder="1" applyAlignment="1">
      <alignment horizontal="center" vertical="center"/>
    </xf>
    <xf numFmtId="0" fontId="18" fillId="0" borderId="0" xfId="1" applyFont="1"/>
    <xf numFmtId="20" fontId="12" fillId="0" borderId="46" xfId="1" applyNumberFormat="1" applyFont="1" applyBorder="1" applyAlignment="1">
      <alignment horizontal="center" vertical="center"/>
    </xf>
    <xf numFmtId="0" fontId="11" fillId="0" borderId="46" xfId="1" applyFont="1" applyBorder="1" applyAlignment="1">
      <alignment horizontal="center" vertical="center"/>
    </xf>
    <xf numFmtId="0" fontId="11" fillId="0" borderId="47" xfId="1" applyFont="1" applyBorder="1" applyAlignment="1">
      <alignment horizontal="center" vertical="center"/>
    </xf>
    <xf numFmtId="0" fontId="11" fillId="0" borderId="4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20" fontId="11" fillId="0" borderId="45" xfId="1" applyNumberFormat="1" applyFont="1" applyBorder="1" applyAlignment="1">
      <alignment horizontal="center" vertical="center" wrapText="1"/>
    </xf>
    <xf numFmtId="20" fontId="11" fillId="0" borderId="46" xfId="1" applyNumberFormat="1" applyFont="1" applyBorder="1" applyAlignment="1">
      <alignment horizontal="center" vertical="center" wrapText="1"/>
    </xf>
    <xf numFmtId="20" fontId="12" fillId="0" borderId="46" xfId="1" applyNumberFormat="1" applyFont="1" applyBorder="1" applyAlignment="1">
      <alignment horizontal="center" vertical="center" wrapText="1"/>
    </xf>
    <xf numFmtId="0" fontId="11" fillId="0" borderId="46" xfId="1" applyFont="1" applyBorder="1" applyAlignment="1">
      <alignment horizontal="center" vertical="center" wrapText="1"/>
    </xf>
    <xf numFmtId="0" fontId="11" fillId="0" borderId="47" xfId="1" applyFont="1" applyBorder="1" applyAlignment="1">
      <alignment horizontal="center" vertical="center" wrapText="1"/>
    </xf>
    <xf numFmtId="20" fontId="11" fillId="0" borderId="14" xfId="1" applyNumberFormat="1" applyFont="1" applyBorder="1" applyAlignment="1">
      <alignment horizontal="center" vertical="center" wrapText="1"/>
    </xf>
    <xf numFmtId="20" fontId="11" fillId="0" borderId="15" xfId="1" applyNumberFormat="1" applyFont="1" applyBorder="1" applyAlignment="1">
      <alignment horizontal="center" vertical="center" wrapText="1"/>
    </xf>
    <xf numFmtId="20" fontId="12" fillId="0" borderId="15" xfId="1" applyNumberFormat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48" xfId="1" applyFont="1" applyBorder="1" applyAlignment="1">
      <alignment horizontal="center" vertical="center" wrapText="1"/>
    </xf>
    <xf numFmtId="0" fontId="11" fillId="0" borderId="0" xfId="1" applyFont="1"/>
    <xf numFmtId="20" fontId="11" fillId="0" borderId="49" xfId="1" applyNumberFormat="1" applyFont="1" applyBorder="1" applyAlignment="1">
      <alignment horizontal="center" vertical="center" wrapText="1"/>
    </xf>
    <xf numFmtId="20" fontId="11" fillId="0" borderId="50" xfId="1" applyNumberFormat="1" applyFont="1" applyBorder="1" applyAlignment="1">
      <alignment horizontal="center" vertical="center" wrapText="1"/>
    </xf>
    <xf numFmtId="20" fontId="12" fillId="0" borderId="50" xfId="1" applyNumberFormat="1" applyFont="1" applyBorder="1" applyAlignment="1">
      <alignment horizontal="center" vertical="center" wrapText="1"/>
    </xf>
    <xf numFmtId="0" fontId="11" fillId="0" borderId="50" xfId="1" applyFont="1" applyBorder="1" applyAlignment="1">
      <alignment horizontal="center" vertical="center" wrapText="1"/>
    </xf>
    <xf numFmtId="0" fontId="11" fillId="0" borderId="51" xfId="1" applyFont="1" applyBorder="1" applyAlignment="1">
      <alignment horizontal="center" vertical="center" wrapText="1"/>
    </xf>
    <xf numFmtId="20" fontId="11" fillId="0" borderId="62" xfId="1" applyNumberFormat="1" applyFont="1" applyBorder="1" applyAlignment="1">
      <alignment horizontal="center" vertical="center" wrapText="1"/>
    </xf>
    <xf numFmtId="20" fontId="11" fillId="0" borderId="58" xfId="1" applyNumberFormat="1" applyFont="1" applyBorder="1" applyAlignment="1">
      <alignment horizontal="center" vertical="center" wrapText="1"/>
    </xf>
    <xf numFmtId="20" fontId="7" fillId="0" borderId="59" xfId="1" applyNumberFormat="1" applyFont="1" applyBorder="1" applyAlignment="1">
      <alignment horizontal="center" vertical="center"/>
    </xf>
    <xf numFmtId="0" fontId="11" fillId="0" borderId="0" xfId="1" applyFont="1" applyAlignment="1">
      <alignment vertical="center"/>
    </xf>
    <xf numFmtId="0" fontId="21" fillId="0" borderId="0" xfId="1" applyFont="1" applyAlignment="1">
      <alignment vertical="center"/>
    </xf>
    <xf numFmtId="0" fontId="11" fillId="0" borderId="0" xfId="2" applyFont="1" applyAlignment="1">
      <alignment horizontal="center" vertical="center"/>
    </xf>
    <xf numFmtId="0" fontId="11" fillId="0" borderId="0" xfId="2" applyFont="1"/>
    <xf numFmtId="0" fontId="21" fillId="0" borderId="0" xfId="2" applyFont="1" applyAlignment="1">
      <alignment horizontal="center" vertical="center"/>
    </xf>
    <xf numFmtId="0" fontId="1" fillId="0" borderId="0" xfId="2"/>
    <xf numFmtId="0" fontId="21" fillId="0" borderId="24" xfId="2" applyFont="1" applyBorder="1" applyAlignment="1">
      <alignment horizontal="center" vertical="center"/>
    </xf>
    <xf numFmtId="0" fontId="12" fillId="0" borderId="0" xfId="2" applyFont="1"/>
    <xf numFmtId="0" fontId="21" fillId="0" borderId="43" xfId="2" applyFont="1" applyBorder="1" applyAlignment="1">
      <alignment horizontal="center" vertical="center"/>
    </xf>
    <xf numFmtId="0" fontId="21" fillId="0" borderId="25" xfId="2" applyFont="1" applyBorder="1" applyAlignment="1">
      <alignment horizontal="center" vertical="center"/>
    </xf>
    <xf numFmtId="0" fontId="21" fillId="0" borderId="44" xfId="2" applyFont="1" applyBorder="1" applyAlignment="1">
      <alignment horizontal="center" vertical="center"/>
    </xf>
    <xf numFmtId="0" fontId="21" fillId="0" borderId="6" xfId="2" applyFont="1" applyBorder="1" applyAlignment="1">
      <alignment horizontal="center" vertical="center"/>
    </xf>
    <xf numFmtId="20" fontId="11" fillId="0" borderId="45" xfId="2" applyNumberFormat="1" applyFont="1" applyBorder="1" applyAlignment="1">
      <alignment horizontal="center" vertical="center" wrapText="1"/>
    </xf>
    <xf numFmtId="20" fontId="11" fillId="0" borderId="46" xfId="2" applyNumberFormat="1" applyFont="1" applyBorder="1" applyAlignment="1">
      <alignment horizontal="center" vertical="center" wrapText="1"/>
    </xf>
    <xf numFmtId="20" fontId="12" fillId="0" borderId="46" xfId="2" applyNumberFormat="1" applyFont="1" applyBorder="1" applyAlignment="1">
      <alignment horizontal="center" vertical="center" wrapText="1"/>
    </xf>
    <xf numFmtId="0" fontId="11" fillId="0" borderId="46" xfId="2" applyFont="1" applyBorder="1" applyAlignment="1">
      <alignment horizontal="center" vertical="center" wrapText="1"/>
    </xf>
    <xf numFmtId="0" fontId="11" fillId="0" borderId="47" xfId="2" applyFont="1" applyBorder="1" applyAlignment="1">
      <alignment horizontal="center" vertical="center" wrapText="1"/>
    </xf>
    <xf numFmtId="20" fontId="7" fillId="0" borderId="46" xfId="2" applyNumberFormat="1" applyFont="1" applyBorder="1" applyAlignment="1">
      <alignment horizontal="center" vertical="center"/>
    </xf>
    <xf numFmtId="20" fontId="7" fillId="0" borderId="47" xfId="2" applyNumberFormat="1" applyFont="1" applyBorder="1" applyAlignment="1">
      <alignment horizontal="center" vertical="center"/>
    </xf>
    <xf numFmtId="20" fontId="11" fillId="0" borderId="14" xfId="2" applyNumberFormat="1" applyFont="1" applyBorder="1" applyAlignment="1">
      <alignment horizontal="center" vertical="center" wrapText="1"/>
    </xf>
    <xf numFmtId="20" fontId="11" fillId="0" borderId="15" xfId="2" applyNumberFormat="1" applyFont="1" applyBorder="1" applyAlignment="1">
      <alignment horizontal="center" vertical="center" wrapText="1"/>
    </xf>
    <xf numFmtId="20" fontId="12" fillId="0" borderId="15" xfId="2" applyNumberFormat="1" applyFont="1" applyBorder="1" applyAlignment="1">
      <alignment horizontal="center" vertical="center" wrapText="1"/>
    </xf>
    <xf numFmtId="0" fontId="11" fillId="0" borderId="15" xfId="2" applyFont="1" applyBorder="1" applyAlignment="1">
      <alignment horizontal="center" vertical="center" wrapText="1"/>
    </xf>
    <xf numFmtId="0" fontId="11" fillId="0" borderId="48" xfId="2" applyFont="1" applyBorder="1" applyAlignment="1">
      <alignment horizontal="center" vertical="center" wrapText="1"/>
    </xf>
    <xf numFmtId="20" fontId="7" fillId="0" borderId="15" xfId="2" applyNumberFormat="1" applyFont="1" applyBorder="1" applyAlignment="1">
      <alignment horizontal="center" vertical="center"/>
    </xf>
    <xf numFmtId="20" fontId="7" fillId="0" borderId="48" xfId="2" applyNumberFormat="1" applyFont="1" applyBorder="1" applyAlignment="1">
      <alignment horizontal="center" vertical="center"/>
    </xf>
    <xf numFmtId="20" fontId="11" fillId="0" borderId="57" xfId="2" applyNumberFormat="1" applyFont="1" applyBorder="1" applyAlignment="1">
      <alignment horizontal="center" vertical="center" wrapText="1"/>
    </xf>
    <xf numFmtId="20" fontId="7" fillId="0" borderId="58" xfId="2" applyNumberFormat="1" applyFont="1" applyBorder="1" applyAlignment="1">
      <alignment horizontal="center" vertical="center"/>
    </xf>
    <xf numFmtId="20" fontId="11" fillId="0" borderId="58" xfId="2" applyNumberFormat="1" applyFont="1" applyBorder="1" applyAlignment="1">
      <alignment horizontal="center" vertical="center" wrapText="1"/>
    </xf>
    <xf numFmtId="20" fontId="7" fillId="0" borderId="59" xfId="2" applyNumberFormat="1" applyFont="1" applyBorder="1" applyAlignment="1">
      <alignment horizontal="center" vertical="center"/>
    </xf>
    <xf numFmtId="20" fontId="11" fillId="0" borderId="14" xfId="2" applyNumberFormat="1" applyFont="1" applyBorder="1" applyAlignment="1">
      <alignment horizontal="center" vertical="center"/>
    </xf>
    <xf numFmtId="20" fontId="11" fillId="0" borderId="15" xfId="2" applyNumberFormat="1" applyFont="1" applyBorder="1" applyAlignment="1">
      <alignment horizontal="center" vertical="center"/>
    </xf>
    <xf numFmtId="20" fontId="21" fillId="0" borderId="15" xfId="2" applyNumberFormat="1" applyFont="1" applyBorder="1" applyAlignment="1">
      <alignment horizontal="center" vertical="center"/>
    </xf>
    <xf numFmtId="0" fontId="11" fillId="0" borderId="15" xfId="2" applyFont="1" applyBorder="1" applyAlignment="1">
      <alignment horizontal="center" vertical="center"/>
    </xf>
    <xf numFmtId="0" fontId="11" fillId="0" borderId="48" xfId="2" applyFont="1" applyBorder="1" applyAlignment="1">
      <alignment horizontal="center" vertical="center"/>
    </xf>
    <xf numFmtId="0" fontId="21" fillId="12" borderId="43" xfId="2" applyFont="1" applyFill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20" fontId="11" fillId="0" borderId="49" xfId="1" applyNumberFormat="1" applyFont="1" applyBorder="1" applyAlignment="1">
      <alignment horizontal="center" vertical="center"/>
    </xf>
    <xf numFmtId="20" fontId="11" fillId="0" borderId="50" xfId="1" applyNumberFormat="1" applyFont="1" applyBorder="1" applyAlignment="1">
      <alignment horizontal="center" vertical="center"/>
    </xf>
    <xf numFmtId="20" fontId="21" fillId="0" borderId="50" xfId="1" applyNumberFormat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51" xfId="1" applyFont="1" applyBorder="1" applyAlignment="1">
      <alignment horizontal="center" vertical="center"/>
    </xf>
    <xf numFmtId="20" fontId="11" fillId="0" borderId="53" xfId="1" applyNumberFormat="1" applyFont="1" applyBorder="1" applyAlignment="1">
      <alignment horizontal="center" vertical="center" wrapText="1"/>
    </xf>
    <xf numFmtId="20" fontId="11" fillId="0" borderId="57" xfId="1" applyNumberFormat="1" applyFont="1" applyBorder="1" applyAlignment="1">
      <alignment horizontal="center" vertical="center" wrapText="1"/>
    </xf>
    <xf numFmtId="20" fontId="11" fillId="0" borderId="58" xfId="1" applyNumberFormat="1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 wrapText="1"/>
    </xf>
    <xf numFmtId="0" fontId="21" fillId="0" borderId="60" xfId="0" applyFont="1" applyBorder="1" applyAlignment="1">
      <alignment horizontal="center" vertical="center"/>
    </xf>
    <xf numFmtId="0" fontId="21" fillId="0" borderId="4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 wrapText="1"/>
    </xf>
    <xf numFmtId="0" fontId="11" fillId="0" borderId="0" xfId="0" applyFont="1"/>
    <xf numFmtId="20" fontId="11" fillId="0" borderId="45" xfId="0" applyNumberFormat="1" applyFont="1" applyBorder="1" applyAlignment="1">
      <alignment horizontal="center" vertical="center"/>
    </xf>
    <xf numFmtId="20" fontId="11" fillId="0" borderId="46" xfId="0" applyNumberFormat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20" fontId="11" fillId="0" borderId="57" xfId="0" applyNumberFormat="1" applyFont="1" applyBorder="1" applyAlignment="1">
      <alignment horizontal="center" vertical="center"/>
    </xf>
    <xf numFmtId="20" fontId="11" fillId="0" borderId="58" xfId="0" applyNumberFormat="1" applyFont="1" applyBorder="1" applyAlignment="1">
      <alignment horizontal="center" vertical="center"/>
    </xf>
    <xf numFmtId="20" fontId="12" fillId="0" borderId="46" xfId="0" applyNumberFormat="1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65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20" fontId="21" fillId="0" borderId="15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5" fillId="0" borderId="49" xfId="0" applyFont="1" applyBorder="1" applyAlignment="1">
      <alignment vertical="center" wrapText="1"/>
    </xf>
    <xf numFmtId="17" fontId="25" fillId="0" borderId="50" xfId="0" applyNumberFormat="1" applyFont="1" applyBorder="1" applyAlignment="1">
      <alignment vertical="center" wrapText="1"/>
    </xf>
    <xf numFmtId="0" fontId="25" fillId="0" borderId="50" xfId="0" applyFont="1" applyBorder="1" applyAlignment="1">
      <alignment vertical="center" wrapText="1"/>
    </xf>
    <xf numFmtId="20" fontId="26" fillId="0" borderId="50" xfId="0" applyNumberFormat="1" applyFont="1" applyBorder="1" applyAlignment="1">
      <alignment horizontal="center" vertical="center" wrapText="1"/>
    </xf>
    <xf numFmtId="0" fontId="27" fillId="0" borderId="50" xfId="0" applyFont="1" applyBorder="1" applyAlignment="1">
      <alignment horizontal="center" vertical="center" wrapText="1"/>
    </xf>
    <xf numFmtId="20" fontId="27" fillId="0" borderId="51" xfId="0" applyNumberFormat="1" applyFont="1" applyBorder="1" applyAlignment="1">
      <alignment horizontal="center" vertical="center" wrapText="1"/>
    </xf>
    <xf numFmtId="0" fontId="18" fillId="0" borderId="49" xfId="0" applyFont="1" applyBorder="1"/>
    <xf numFmtId="0" fontId="18" fillId="0" borderId="50" xfId="0" applyFont="1" applyBorder="1"/>
    <xf numFmtId="0" fontId="18" fillId="0" borderId="51" xfId="0" applyFont="1" applyBorder="1"/>
    <xf numFmtId="20" fontId="11" fillId="0" borderId="62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20" fontId="11" fillId="0" borderId="53" xfId="0" applyNumberFormat="1" applyFont="1" applyBorder="1" applyAlignment="1">
      <alignment horizontal="center" vertical="center"/>
    </xf>
    <xf numFmtId="0" fontId="18" fillId="0" borderId="14" xfId="0" applyFont="1" applyBorder="1"/>
    <xf numFmtId="0" fontId="18" fillId="0" borderId="15" xfId="0" applyFont="1" applyBorder="1"/>
    <xf numFmtId="0" fontId="18" fillId="0" borderId="48" xfId="0" applyFont="1" applyBorder="1"/>
    <xf numFmtId="20" fontId="21" fillId="0" borderId="43" xfId="0" applyNumberFormat="1" applyFont="1" applyBorder="1" applyAlignment="1">
      <alignment horizontal="center" vertical="center"/>
    </xf>
    <xf numFmtId="0" fontId="21" fillId="5" borderId="63" xfId="0" applyFont="1" applyFill="1" applyBorder="1" applyAlignment="1">
      <alignment horizontal="center" vertical="center"/>
    </xf>
    <xf numFmtId="165" fontId="11" fillId="0" borderId="66" xfId="0" applyNumberFormat="1" applyFont="1" applyBorder="1" applyAlignment="1">
      <alignment horizontal="center" vertical="center" wrapText="1"/>
    </xf>
    <xf numFmtId="0" fontId="11" fillId="0" borderId="67" xfId="0" applyFont="1" applyBorder="1" applyAlignment="1">
      <alignment horizontal="center" vertical="center" wrapText="1"/>
    </xf>
    <xf numFmtId="20" fontId="12" fillId="0" borderId="16" xfId="0" applyNumberFormat="1" applyFont="1" applyBorder="1" applyAlignment="1">
      <alignment horizontal="center" vertical="center" wrapText="1"/>
    </xf>
    <xf numFmtId="165" fontId="11" fillId="0" borderId="15" xfId="0" applyNumberFormat="1" applyFont="1" applyBorder="1" applyAlignment="1">
      <alignment horizontal="center" vertical="center" wrapText="1"/>
    </xf>
    <xf numFmtId="0" fontId="11" fillId="0" borderId="68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165" fontId="11" fillId="0" borderId="67" xfId="0" applyNumberFormat="1" applyFont="1" applyBorder="1" applyAlignment="1">
      <alignment horizontal="center" vertical="center" wrapText="1"/>
    </xf>
    <xf numFmtId="165" fontId="11" fillId="0" borderId="65" xfId="0" applyNumberFormat="1" applyFont="1" applyBorder="1" applyAlignment="1">
      <alignment horizontal="center" vertical="center" wrapText="1"/>
    </xf>
    <xf numFmtId="20" fontId="11" fillId="0" borderId="71" xfId="0" applyNumberFormat="1" applyFont="1" applyBorder="1" applyAlignment="1">
      <alignment horizontal="center" vertical="center" wrapText="1"/>
    </xf>
    <xf numFmtId="20" fontId="11" fillId="0" borderId="52" xfId="0" applyNumberFormat="1" applyFont="1" applyBorder="1" applyAlignment="1">
      <alignment horizontal="center" vertical="center" wrapText="1"/>
    </xf>
    <xf numFmtId="20" fontId="11" fillId="0" borderId="50" xfId="0" applyNumberFormat="1" applyFont="1" applyBorder="1" applyAlignment="1">
      <alignment horizontal="center" vertical="center" wrapText="1"/>
    </xf>
    <xf numFmtId="20" fontId="12" fillId="0" borderId="50" xfId="0" applyNumberFormat="1" applyFont="1" applyBorder="1" applyAlignment="1">
      <alignment horizontal="center" vertical="center" wrapText="1"/>
    </xf>
    <xf numFmtId="0" fontId="11" fillId="0" borderId="51" xfId="0" applyFont="1" applyBorder="1" applyAlignment="1">
      <alignment horizontal="center" vertical="center" wrapText="1"/>
    </xf>
    <xf numFmtId="20" fontId="21" fillId="0" borderId="6" xfId="0" applyNumberFormat="1" applyFont="1" applyBorder="1" applyAlignment="1">
      <alignment horizontal="center" vertical="center"/>
    </xf>
    <xf numFmtId="0" fontId="21" fillId="5" borderId="43" xfId="0" applyFont="1" applyFill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11" fillId="0" borderId="72" xfId="0" applyFont="1" applyBorder="1" applyAlignment="1">
      <alignment horizontal="center" vertical="center" wrapText="1"/>
    </xf>
    <xf numFmtId="20" fontId="11" fillId="0" borderId="73" xfId="0" applyNumberFormat="1" applyFont="1" applyBorder="1" applyAlignment="1">
      <alignment horizontal="center" vertical="center" wrapText="1"/>
    </xf>
    <xf numFmtId="20" fontId="12" fillId="0" borderId="58" xfId="0" applyNumberFormat="1" applyFont="1" applyBorder="1" applyAlignment="1">
      <alignment horizontal="center" vertical="center" wrapText="1"/>
    </xf>
    <xf numFmtId="164" fontId="11" fillId="0" borderId="58" xfId="0" applyNumberFormat="1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11" fillId="0" borderId="74" xfId="0" applyFont="1" applyBorder="1" applyAlignment="1">
      <alignment horizontal="center" vertical="center" wrapText="1"/>
    </xf>
    <xf numFmtId="20" fontId="11" fillId="0" borderId="75" xfId="0" applyNumberFormat="1" applyFont="1" applyBorder="1" applyAlignment="1">
      <alignment horizontal="center" vertical="center" wrapText="1"/>
    </xf>
    <xf numFmtId="20" fontId="11" fillId="0" borderId="76" xfId="0" applyNumberFormat="1" applyFont="1" applyBorder="1" applyAlignment="1">
      <alignment horizontal="center" vertical="center" wrapText="1"/>
    </xf>
    <xf numFmtId="20" fontId="12" fillId="0" borderId="76" xfId="0" applyNumberFormat="1" applyFont="1" applyBorder="1" applyAlignment="1">
      <alignment horizontal="center" vertical="center" wrapText="1"/>
    </xf>
    <xf numFmtId="164" fontId="11" fillId="0" borderId="76" xfId="0" applyNumberFormat="1" applyFont="1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 wrapText="1"/>
    </xf>
    <xf numFmtId="20" fontId="11" fillId="0" borderId="49" xfId="0" applyNumberFormat="1" applyFont="1" applyBorder="1" applyAlignment="1">
      <alignment horizontal="center" vertical="center" wrapText="1"/>
    </xf>
    <xf numFmtId="164" fontId="11" fillId="0" borderId="50" xfId="0" applyNumberFormat="1" applyFont="1" applyBorder="1" applyAlignment="1">
      <alignment horizontal="center" vertical="center" wrapText="1"/>
    </xf>
    <xf numFmtId="20" fontId="21" fillId="0" borderId="44" xfId="0" applyNumberFormat="1" applyFont="1" applyBorder="1" applyAlignment="1">
      <alignment horizontal="center" vertical="center"/>
    </xf>
    <xf numFmtId="164" fontId="11" fillId="0" borderId="66" xfId="0" applyNumberFormat="1" applyFont="1" applyBorder="1" applyAlignment="1">
      <alignment horizontal="center" vertical="center" wrapText="1"/>
    </xf>
    <xf numFmtId="0" fontId="11" fillId="0" borderId="77" xfId="0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20" fontId="21" fillId="0" borderId="63" xfId="1" applyNumberFormat="1" applyFont="1" applyBorder="1" applyAlignment="1">
      <alignment horizontal="center" vertical="center"/>
    </xf>
    <xf numFmtId="20" fontId="21" fillId="0" borderId="6" xfId="1" applyNumberFormat="1" applyFont="1" applyBorder="1" applyAlignment="1">
      <alignment horizontal="center" vertical="center"/>
    </xf>
    <xf numFmtId="20" fontId="21" fillId="0" borderId="44" xfId="1" applyNumberFormat="1" applyFont="1" applyBorder="1" applyAlignment="1">
      <alignment horizontal="center" vertical="center"/>
    </xf>
    <xf numFmtId="20" fontId="21" fillId="0" borderId="43" xfId="1" applyNumberFormat="1" applyFont="1" applyBorder="1" applyAlignment="1">
      <alignment horizontal="center" vertical="center"/>
    </xf>
    <xf numFmtId="0" fontId="21" fillId="5" borderId="6" xfId="1" applyFont="1" applyFill="1" applyBorder="1" applyAlignment="1">
      <alignment horizontal="center" vertical="center"/>
    </xf>
    <xf numFmtId="20" fontId="11" fillId="0" borderId="71" xfId="1" applyNumberFormat="1" applyFont="1" applyBorder="1" applyAlignment="1">
      <alignment horizontal="center" vertical="center"/>
    </xf>
    <xf numFmtId="0" fontId="11" fillId="0" borderId="16" xfId="1" applyFont="1" applyBorder="1" applyAlignment="1">
      <alignment horizontal="center" vertical="center" wrapText="1"/>
    </xf>
    <xf numFmtId="0" fontId="11" fillId="0" borderId="65" xfId="1" applyFont="1" applyBorder="1" applyAlignment="1">
      <alignment horizontal="center" vertical="center"/>
    </xf>
    <xf numFmtId="0" fontId="18" fillId="0" borderId="46" xfId="1" applyFont="1" applyBorder="1"/>
    <xf numFmtId="20" fontId="11" fillId="0" borderId="53" xfId="1" applyNumberFormat="1" applyFont="1" applyBorder="1" applyAlignment="1">
      <alignment horizontal="center" vertical="center"/>
    </xf>
    <xf numFmtId="20" fontId="12" fillId="0" borderId="50" xfId="1" applyNumberFormat="1" applyFont="1" applyBorder="1" applyAlignment="1">
      <alignment horizontal="center" vertical="center"/>
    </xf>
    <xf numFmtId="0" fontId="11" fillId="0" borderId="77" xfId="1" applyFont="1" applyBorder="1" applyAlignment="1">
      <alignment horizontal="center" vertical="center" wrapText="1"/>
    </xf>
    <xf numFmtId="0" fontId="11" fillId="0" borderId="77" xfId="1" applyFont="1" applyBorder="1" applyAlignment="1">
      <alignment horizontal="center" vertical="center"/>
    </xf>
    <xf numFmtId="20" fontId="21" fillId="0" borderId="24" xfId="1" applyNumberFormat="1" applyFont="1" applyBorder="1" applyAlignment="1">
      <alignment horizontal="center" vertical="center"/>
    </xf>
    <xf numFmtId="0" fontId="11" fillId="0" borderId="52" xfId="1" applyFont="1" applyBorder="1" applyAlignment="1">
      <alignment horizontal="center" vertical="center"/>
    </xf>
    <xf numFmtId="20" fontId="29" fillId="0" borderId="0" xfId="0" applyNumberFormat="1" applyFont="1" applyAlignment="1">
      <alignment horizontal="center" vertical="center"/>
    </xf>
    <xf numFmtId="0" fontId="0" fillId="0" borderId="33" xfId="0" applyBorder="1"/>
    <xf numFmtId="0" fontId="21" fillId="5" borderId="63" xfId="1" applyFont="1" applyFill="1" applyBorder="1" applyAlignment="1">
      <alignment horizontal="center" vertical="center"/>
    </xf>
    <xf numFmtId="0" fontId="21" fillId="0" borderId="46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20" fontId="12" fillId="0" borderId="58" xfId="1" applyNumberFormat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20" fontId="11" fillId="0" borderId="62" xfId="1" applyNumberFormat="1" applyFont="1" applyBorder="1" applyAlignment="1">
      <alignment horizontal="center" vertical="center"/>
    </xf>
    <xf numFmtId="20" fontId="11" fillId="0" borderId="75" xfId="1" applyNumberFormat="1" applyFont="1" applyBorder="1" applyAlignment="1">
      <alignment horizontal="center" vertical="center"/>
    </xf>
    <xf numFmtId="20" fontId="11" fillId="0" borderId="76" xfId="1" applyNumberFormat="1" applyFont="1" applyBorder="1" applyAlignment="1">
      <alignment horizontal="center" vertical="center"/>
    </xf>
    <xf numFmtId="20" fontId="12" fillId="0" borderId="76" xfId="1" applyNumberFormat="1" applyFont="1" applyBorder="1" applyAlignment="1">
      <alignment horizontal="center" vertical="center"/>
    </xf>
    <xf numFmtId="0" fontId="21" fillId="0" borderId="76" xfId="1" applyFont="1" applyBorder="1" applyAlignment="1">
      <alignment horizontal="center" vertical="center"/>
    </xf>
    <xf numFmtId="0" fontId="11" fillId="0" borderId="78" xfId="1" applyFont="1" applyBorder="1" applyAlignment="1">
      <alignment horizontal="center" vertical="center"/>
    </xf>
    <xf numFmtId="20" fontId="15" fillId="0" borderId="24" xfId="0" applyNumberFormat="1" applyFont="1" applyBorder="1" applyAlignment="1">
      <alignment horizontal="center" vertical="center"/>
    </xf>
    <xf numFmtId="0" fontId="10" fillId="0" borderId="25" xfId="0" applyFont="1" applyBorder="1"/>
    <xf numFmtId="0" fontId="10" fillId="0" borderId="26" xfId="0" applyFont="1" applyBorder="1"/>
    <xf numFmtId="14" fontId="2" fillId="2" borderId="1" xfId="0" applyNumberFormat="1" applyFont="1" applyFill="1" applyBorder="1" applyAlignment="1">
      <alignment horizontal="center" vertical="center" textRotation="90"/>
    </xf>
    <xf numFmtId="0" fontId="0" fillId="2" borderId="5" xfId="0" applyFill="1" applyBorder="1"/>
    <xf numFmtId="0" fontId="0" fillId="2" borderId="36" xfId="0" applyFill="1" applyBorder="1"/>
    <xf numFmtId="20" fontId="9" fillId="20" borderId="13" xfId="0" applyNumberFormat="1" applyFont="1" applyFill="1" applyBorder="1" applyAlignment="1">
      <alignment horizontal="center" vertical="distributed"/>
    </xf>
    <xf numFmtId="20" fontId="9" fillId="20" borderId="36" xfId="0" applyNumberFormat="1" applyFont="1" applyFill="1" applyBorder="1" applyAlignment="1">
      <alignment horizontal="center" vertical="distributed"/>
    </xf>
    <xf numFmtId="0" fontId="8" fillId="0" borderId="4" xfId="0" applyFont="1" applyBorder="1" applyAlignment="1">
      <alignment horizontal="center" vertical="center" textRotation="90"/>
    </xf>
    <xf numFmtId="0" fontId="0" fillId="0" borderId="11" xfId="0" applyBorder="1"/>
    <xf numFmtId="0" fontId="0" fillId="0" borderId="23" xfId="0" applyBorder="1"/>
    <xf numFmtId="0" fontId="8" fillId="0" borderId="1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36" xfId="0" applyBorder="1"/>
    <xf numFmtId="0" fontId="0" fillId="4" borderId="5" xfId="0" applyFill="1" applyBorder="1"/>
    <xf numFmtId="0" fontId="0" fillId="4" borderId="36" xfId="0" applyFill="1" applyBorder="1"/>
    <xf numFmtId="20" fontId="21" fillId="12" borderId="54" xfId="0" applyNumberFormat="1" applyFont="1" applyFill="1" applyBorder="1" applyAlignment="1">
      <alignment horizontal="center" vertical="center"/>
    </xf>
    <xf numFmtId="0" fontId="10" fillId="0" borderId="55" xfId="0" applyFont="1" applyBorder="1"/>
    <xf numFmtId="0" fontId="10" fillId="0" borderId="56" xfId="0" applyFont="1" applyBorder="1"/>
    <xf numFmtId="20" fontId="21" fillId="14" borderId="54" xfId="0" applyNumberFormat="1" applyFont="1" applyFill="1" applyBorder="1" applyAlignment="1">
      <alignment horizontal="center" vertical="center"/>
    </xf>
    <xf numFmtId="20" fontId="7" fillId="5" borderId="6" xfId="0" applyNumberFormat="1" applyFont="1" applyFill="1" applyBorder="1" applyAlignment="1">
      <alignment horizontal="center" vertical="center"/>
    </xf>
    <xf numFmtId="0" fontId="10" fillId="0" borderId="7" xfId="0" applyFont="1" applyBorder="1"/>
    <xf numFmtId="0" fontId="21" fillId="0" borderId="2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 textRotation="90"/>
    </xf>
    <xf numFmtId="0" fontId="10" fillId="0" borderId="42" xfId="0" applyFont="1" applyBorder="1"/>
    <xf numFmtId="20" fontId="7" fillId="12" borderId="24" xfId="0" applyNumberFormat="1" applyFont="1" applyFill="1" applyBorder="1" applyAlignment="1">
      <alignment horizontal="center" vertical="center"/>
    </xf>
    <xf numFmtId="20" fontId="7" fillId="12" borderId="25" xfId="0" applyNumberFormat="1" applyFont="1" applyFill="1" applyBorder="1" applyAlignment="1">
      <alignment horizontal="center" vertical="center"/>
    </xf>
    <xf numFmtId="0" fontId="13" fillId="13" borderId="24" xfId="0" applyFont="1" applyFill="1" applyBorder="1" applyAlignment="1">
      <alignment horizontal="center" vertical="center" wrapText="1"/>
    </xf>
    <xf numFmtId="14" fontId="2" fillId="11" borderId="6" xfId="0" applyNumberFormat="1" applyFont="1" applyFill="1" applyBorder="1" applyAlignment="1">
      <alignment horizontal="center" vertical="center" textRotation="90"/>
    </xf>
    <xf numFmtId="0" fontId="19" fillId="0" borderId="24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20" fontId="21" fillId="12" borderId="24" xfId="1" applyNumberFormat="1" applyFont="1" applyFill="1" applyBorder="1" applyAlignment="1">
      <alignment horizontal="center" vertical="center"/>
    </xf>
    <xf numFmtId="0" fontId="10" fillId="0" borderId="25" xfId="1" applyFont="1" applyBorder="1"/>
    <xf numFmtId="0" fontId="10" fillId="0" borderId="26" xfId="1" applyFont="1" applyBorder="1"/>
    <xf numFmtId="20" fontId="21" fillId="14" borderId="54" xfId="1" applyNumberFormat="1" applyFont="1" applyFill="1" applyBorder="1" applyAlignment="1">
      <alignment horizontal="center" vertical="center"/>
    </xf>
    <xf numFmtId="0" fontId="10" fillId="0" borderId="56" xfId="1" applyFont="1" applyBorder="1"/>
    <xf numFmtId="20" fontId="7" fillId="0" borderId="6" xfId="1" applyNumberFormat="1" applyFont="1" applyBorder="1" applyAlignment="1">
      <alignment horizontal="center" vertical="center"/>
    </xf>
    <xf numFmtId="0" fontId="10" fillId="0" borderId="7" xfId="1" applyFont="1" applyBorder="1"/>
    <xf numFmtId="20" fontId="15" fillId="0" borderId="24" xfId="1" applyNumberFormat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22" fillId="0" borderId="6" xfId="1" applyFont="1" applyBorder="1" applyAlignment="1">
      <alignment horizontal="center" vertical="center" textRotation="90"/>
    </xf>
    <xf numFmtId="0" fontId="10" fillId="0" borderId="42" xfId="1" applyFont="1" applyBorder="1"/>
    <xf numFmtId="20" fontId="7" fillId="12" borderId="61" xfId="1" applyNumberFormat="1" applyFont="1" applyFill="1" applyBorder="1" applyAlignment="1">
      <alignment horizontal="center" vertical="center"/>
    </xf>
    <xf numFmtId="0" fontId="10" fillId="0" borderId="61" xfId="1" applyFont="1" applyBorder="1"/>
    <xf numFmtId="20" fontId="7" fillId="12" borderId="44" xfId="1" applyNumberFormat="1" applyFont="1" applyFill="1" applyBorder="1" applyAlignment="1">
      <alignment horizontal="center" vertical="center"/>
    </xf>
    <xf numFmtId="0" fontId="10" fillId="0" borderId="63" xfId="1" applyFont="1" applyBorder="1"/>
    <xf numFmtId="20" fontId="7" fillId="12" borderId="24" xfId="1" applyNumberFormat="1" applyFont="1" applyFill="1" applyBorder="1" applyAlignment="1">
      <alignment horizontal="center" vertical="center"/>
    </xf>
    <xf numFmtId="0" fontId="15" fillId="19" borderId="24" xfId="1" applyFont="1" applyFill="1" applyBorder="1" applyAlignment="1">
      <alignment horizontal="center" vertical="center"/>
    </xf>
    <xf numFmtId="20" fontId="21" fillId="14" borderId="24" xfId="1" applyNumberFormat="1" applyFont="1" applyFill="1" applyBorder="1" applyAlignment="1">
      <alignment horizontal="center" vertical="center"/>
    </xf>
    <xf numFmtId="14" fontId="2" fillId="11" borderId="6" xfId="1" applyNumberFormat="1" applyFont="1" applyFill="1" applyBorder="1" applyAlignment="1">
      <alignment horizontal="center" vertical="center" textRotation="90"/>
    </xf>
    <xf numFmtId="0" fontId="19" fillId="0" borderId="24" xfId="1" applyFont="1" applyBorder="1" applyAlignment="1">
      <alignment horizontal="center" vertical="center"/>
    </xf>
    <xf numFmtId="0" fontId="23" fillId="0" borderId="25" xfId="1" applyFont="1" applyBorder="1"/>
    <xf numFmtId="0" fontId="23" fillId="0" borderId="26" xfId="1" applyFont="1" applyBorder="1"/>
    <xf numFmtId="0" fontId="15" fillId="0" borderId="24" xfId="1" applyFont="1" applyBorder="1" applyAlignment="1">
      <alignment horizontal="center" vertical="center"/>
    </xf>
    <xf numFmtId="20" fontId="7" fillId="0" borderId="42" xfId="1" applyNumberFormat="1" applyFont="1" applyBorder="1" applyAlignment="1">
      <alignment horizontal="center" vertical="center"/>
    </xf>
    <xf numFmtId="0" fontId="22" fillId="0" borderId="24" xfId="1" applyFont="1" applyBorder="1" applyAlignment="1">
      <alignment horizontal="center" vertical="center"/>
    </xf>
    <xf numFmtId="20" fontId="7" fillId="5" borderId="6" xfId="1" applyNumberFormat="1" applyFont="1" applyFill="1" applyBorder="1" applyAlignment="1">
      <alignment horizontal="center" vertical="center"/>
    </xf>
    <xf numFmtId="20" fontId="7" fillId="12" borderId="25" xfId="1" applyNumberFormat="1" applyFont="1" applyFill="1" applyBorder="1" applyAlignment="1">
      <alignment horizontal="center" vertical="center"/>
    </xf>
    <xf numFmtId="20" fontId="15" fillId="7" borderId="24" xfId="1" applyNumberFormat="1" applyFont="1" applyFill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0" fontId="22" fillId="0" borderId="60" xfId="1" applyFont="1" applyBorder="1" applyAlignment="1">
      <alignment horizontal="center" vertical="center" textRotation="90"/>
    </xf>
    <xf numFmtId="0" fontId="10" fillId="0" borderId="60" xfId="1" applyFont="1" applyBorder="1"/>
    <xf numFmtId="0" fontId="10" fillId="0" borderId="54" xfId="1" applyFont="1" applyBorder="1"/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13" fillId="7" borderId="24" xfId="0" applyFont="1" applyFill="1" applyBorder="1" applyAlignment="1">
      <alignment horizontal="center" vertical="center"/>
    </xf>
    <xf numFmtId="0" fontId="21" fillId="0" borderId="44" xfId="1" applyFont="1" applyBorder="1" applyAlignment="1">
      <alignment horizontal="center" vertical="center"/>
    </xf>
    <xf numFmtId="0" fontId="17" fillId="0" borderId="0" xfId="1"/>
    <xf numFmtId="0" fontId="10" fillId="0" borderId="64" xfId="1" applyFont="1" applyBorder="1"/>
    <xf numFmtId="0" fontId="10" fillId="0" borderId="55" xfId="1" applyFont="1" applyBorder="1"/>
    <xf numFmtId="0" fontId="16" fillId="0" borderId="25" xfId="1" applyFont="1" applyBorder="1"/>
    <xf numFmtId="0" fontId="16" fillId="0" borderId="26" xfId="1" applyFont="1" applyBorder="1"/>
    <xf numFmtId="0" fontId="22" fillId="0" borderId="44" xfId="1" applyFont="1" applyBorder="1" applyAlignment="1">
      <alignment horizontal="center" vertical="center" textRotation="90"/>
    </xf>
    <xf numFmtId="20" fontId="7" fillId="12" borderId="24" xfId="2" applyNumberFormat="1" applyFont="1" applyFill="1" applyBorder="1" applyAlignment="1">
      <alignment horizontal="center" vertical="center"/>
    </xf>
    <xf numFmtId="0" fontId="24" fillId="0" borderId="26" xfId="2" applyFont="1" applyBorder="1"/>
    <xf numFmtId="20" fontId="7" fillId="12" borderId="25" xfId="2" applyNumberFormat="1" applyFont="1" applyFill="1" applyBorder="1" applyAlignment="1">
      <alignment horizontal="center" vertical="center"/>
    </xf>
    <xf numFmtId="20" fontId="15" fillId="0" borderId="24" xfId="2" applyNumberFormat="1" applyFont="1" applyBorder="1" applyAlignment="1">
      <alignment horizontal="center" vertical="center" wrapText="1"/>
    </xf>
    <xf numFmtId="0" fontId="24" fillId="0" borderId="25" xfId="2" applyFont="1" applyBorder="1"/>
    <xf numFmtId="20" fontId="7" fillId="0" borderId="42" xfId="2" applyNumberFormat="1" applyFont="1" applyBorder="1" applyAlignment="1">
      <alignment horizontal="center" vertical="center"/>
    </xf>
    <xf numFmtId="0" fontId="24" fillId="0" borderId="7" xfId="2" applyFont="1" applyBorder="1"/>
    <xf numFmtId="0" fontId="21" fillId="0" borderId="24" xfId="2" applyFont="1" applyBorder="1" applyAlignment="1">
      <alignment horizontal="center" vertical="center"/>
    </xf>
    <xf numFmtId="14" fontId="2" fillId="11" borderId="6" xfId="2" applyNumberFormat="1" applyFont="1" applyFill="1" applyBorder="1" applyAlignment="1">
      <alignment horizontal="center" vertical="center" textRotation="90"/>
    </xf>
    <xf numFmtId="0" fontId="24" fillId="0" borderId="42" xfId="2" applyFont="1" applyBorder="1"/>
    <xf numFmtId="0" fontId="15" fillId="0" borderId="24" xfId="2" applyFont="1" applyBorder="1" applyAlignment="1">
      <alignment horizontal="center" vertical="center"/>
    </xf>
    <xf numFmtId="0" fontId="22" fillId="0" borderId="44" xfId="2" applyFont="1" applyBorder="1" applyAlignment="1">
      <alignment horizontal="center" vertical="center" textRotation="90"/>
    </xf>
    <xf numFmtId="0" fontId="24" fillId="0" borderId="60" xfId="2" applyFont="1" applyBorder="1"/>
    <xf numFmtId="0" fontId="24" fillId="0" borderId="54" xfId="2" applyFont="1" applyBorder="1"/>
    <xf numFmtId="20" fontId="21" fillId="12" borderId="24" xfId="2" applyNumberFormat="1" applyFont="1" applyFill="1" applyBorder="1" applyAlignment="1">
      <alignment horizontal="center" vertical="center"/>
    </xf>
    <xf numFmtId="20" fontId="21" fillId="14" borderId="54" xfId="2" applyNumberFormat="1" applyFont="1" applyFill="1" applyBorder="1" applyAlignment="1">
      <alignment horizontal="center" vertical="center"/>
    </xf>
    <xf numFmtId="0" fontId="24" fillId="0" borderId="56" xfId="2" applyFont="1" applyBorder="1"/>
    <xf numFmtId="0" fontId="22" fillId="0" borderId="6" xfId="2" applyFont="1" applyBorder="1" applyAlignment="1">
      <alignment horizontal="center" vertical="center" textRotation="90"/>
    </xf>
    <xf numFmtId="0" fontId="22" fillId="0" borderId="24" xfId="2" applyFont="1" applyBorder="1" applyAlignment="1">
      <alignment horizontal="center" vertical="center"/>
    </xf>
    <xf numFmtId="20" fontId="21" fillId="12" borderId="54" xfId="1" applyNumberFormat="1" applyFont="1" applyFill="1" applyBorder="1" applyAlignment="1">
      <alignment horizontal="center" vertical="center"/>
    </xf>
    <xf numFmtId="20" fontId="15" fillId="15" borderId="24" xfId="1" applyNumberFormat="1" applyFont="1" applyFill="1" applyBorder="1" applyAlignment="1">
      <alignment horizontal="center" vertical="center"/>
    </xf>
    <xf numFmtId="20" fontId="7" fillId="5" borderId="7" xfId="1" applyNumberFormat="1" applyFont="1" applyFill="1" applyBorder="1" applyAlignment="1">
      <alignment horizontal="center" vertical="center"/>
    </xf>
    <xf numFmtId="20" fontId="21" fillId="12" borderId="24" xfId="0" applyNumberFormat="1" applyFont="1" applyFill="1" applyBorder="1" applyAlignment="1">
      <alignment horizontal="center" vertical="center"/>
    </xf>
    <xf numFmtId="20" fontId="21" fillId="14" borderId="24" xfId="0" applyNumberFormat="1" applyFont="1" applyFill="1" applyBorder="1" applyAlignment="1">
      <alignment horizontal="center" vertical="center"/>
    </xf>
    <xf numFmtId="14" fontId="2" fillId="11" borderId="44" xfId="0" applyNumberFormat="1" applyFont="1" applyFill="1" applyBorder="1" applyAlignment="1">
      <alignment horizontal="center" vertical="center" textRotation="90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20" fontId="7" fillId="5" borderId="42" xfId="0" applyNumberFormat="1" applyFont="1" applyFill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15" fillId="0" borderId="60" xfId="0" applyFont="1" applyBorder="1" applyAlignment="1">
      <alignment horizontal="center" vertical="center"/>
    </xf>
    <xf numFmtId="0" fontId="10" fillId="0" borderId="0" xfId="0" applyFont="1"/>
    <xf numFmtId="0" fontId="10" fillId="0" borderId="64" xfId="0" applyFont="1" applyBorder="1"/>
    <xf numFmtId="0" fontId="22" fillId="0" borderId="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 vertical="center"/>
    </xf>
    <xf numFmtId="0" fontId="10" fillId="0" borderId="61" xfId="0" applyFont="1" applyBorder="1"/>
    <xf numFmtId="0" fontId="10" fillId="0" borderId="63" xfId="0" applyFont="1" applyBorder="1"/>
    <xf numFmtId="0" fontId="10" fillId="0" borderId="60" xfId="0" applyFont="1" applyBorder="1"/>
    <xf numFmtId="0" fontId="0" fillId="0" borderId="0" xfId="0"/>
    <xf numFmtId="0" fontId="10" fillId="0" borderId="54" xfId="0" applyFont="1" applyBorder="1"/>
    <xf numFmtId="0" fontId="16" fillId="0" borderId="25" xfId="0" applyFont="1" applyBorder="1"/>
    <xf numFmtId="0" fontId="16" fillId="0" borderId="26" xfId="0" applyFont="1" applyBorder="1"/>
    <xf numFmtId="0" fontId="23" fillId="0" borderId="25" xfId="0" applyFont="1" applyBorder="1"/>
    <xf numFmtId="0" fontId="23" fillId="0" borderId="26" xfId="0" applyFont="1" applyBorder="1"/>
    <xf numFmtId="0" fontId="22" fillId="0" borderId="44" xfId="0" applyFont="1" applyBorder="1" applyAlignment="1">
      <alignment horizontal="center" vertical="center" textRotation="90"/>
    </xf>
    <xf numFmtId="20" fontId="15" fillId="9" borderId="24" xfId="0" applyNumberFormat="1" applyFont="1" applyFill="1" applyBorder="1" applyAlignment="1">
      <alignment horizontal="center" vertical="center"/>
    </xf>
    <xf numFmtId="0" fontId="15" fillId="10" borderId="24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20" fontId="7" fillId="0" borderId="6" xfId="0" applyNumberFormat="1" applyFont="1" applyBorder="1" applyAlignment="1">
      <alignment horizontal="center" vertical="center"/>
    </xf>
    <xf numFmtId="14" fontId="2" fillId="2" borderId="13" xfId="0" applyNumberFormat="1" applyFont="1" applyFill="1" applyBorder="1" applyAlignment="1">
      <alignment horizontal="center" vertical="center" textRotation="90"/>
    </xf>
    <xf numFmtId="14" fontId="2" fillId="2" borderId="5" xfId="0" applyNumberFormat="1" applyFont="1" applyFill="1" applyBorder="1" applyAlignment="1">
      <alignment horizontal="center" vertical="center" textRotation="90"/>
    </xf>
    <xf numFmtId="14" fontId="2" fillId="2" borderId="36" xfId="0" applyNumberFormat="1" applyFont="1" applyFill="1" applyBorder="1" applyAlignment="1">
      <alignment horizontal="center" vertical="center" textRotation="90"/>
    </xf>
    <xf numFmtId="20" fontId="7" fillId="12" borderId="60" xfId="1" applyNumberFormat="1" applyFont="1" applyFill="1" applyBorder="1" applyAlignment="1">
      <alignment horizontal="center" vertical="center"/>
    </xf>
    <xf numFmtId="20" fontId="21" fillId="0" borderId="24" xfId="1" applyNumberFormat="1" applyFont="1" applyBorder="1" applyAlignment="1">
      <alignment horizontal="center"/>
    </xf>
    <xf numFmtId="20" fontId="21" fillId="0" borderId="24" xfId="0" applyNumberFormat="1" applyFont="1" applyBorder="1" applyAlignment="1">
      <alignment horizontal="center"/>
    </xf>
    <xf numFmtId="0" fontId="10" fillId="0" borderId="70" xfId="0" applyFont="1" applyBorder="1"/>
    <xf numFmtId="20" fontId="15" fillId="16" borderId="24" xfId="0" applyNumberFormat="1" applyFont="1" applyFill="1" applyBorder="1" applyAlignment="1">
      <alignment horizontal="center" vertical="center"/>
    </xf>
    <xf numFmtId="0" fontId="10" fillId="17" borderId="25" xfId="0" applyFont="1" applyFill="1" applyBorder="1"/>
    <xf numFmtId="0" fontId="10" fillId="17" borderId="26" xfId="0" applyFont="1" applyFill="1" applyBorder="1"/>
    <xf numFmtId="20" fontId="15" fillId="18" borderId="24" xfId="0" applyNumberFormat="1" applyFont="1" applyFill="1" applyBorder="1" applyAlignment="1">
      <alignment horizontal="center" vertical="center"/>
    </xf>
    <xf numFmtId="0" fontId="28" fillId="11" borderId="6" xfId="0" applyFont="1" applyFill="1" applyBorder="1" applyAlignment="1">
      <alignment horizontal="center" vertical="center" textRotation="90"/>
    </xf>
    <xf numFmtId="0" fontId="22" fillId="0" borderId="25" xfId="0" applyFont="1" applyBorder="1" applyAlignment="1">
      <alignment horizontal="center"/>
    </xf>
    <xf numFmtId="20" fontId="21" fillId="0" borderId="24" xfId="0" applyNumberFormat="1" applyFont="1" applyBorder="1" applyAlignment="1">
      <alignment horizontal="center" vertical="center"/>
    </xf>
    <xf numFmtId="20" fontId="7" fillId="12" borderId="0" xfId="0" applyNumberFormat="1" applyFont="1" applyFill="1" applyAlignment="1">
      <alignment horizontal="center" vertical="center"/>
    </xf>
    <xf numFmtId="20" fontId="7" fillId="12" borderId="60" xfId="0" applyNumberFormat="1" applyFont="1" applyFill="1" applyBorder="1" applyAlignment="1">
      <alignment horizontal="center" vertical="center"/>
    </xf>
    <xf numFmtId="20" fontId="7" fillId="12" borderId="54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1" xr:uid="{BD184950-2660-414C-AAF1-CEF92A51545F}"/>
    <cellStyle name="Normal 3" xfId="2" xr:uid="{46913F2B-28C9-436B-B4FE-0B62B89E426B}"/>
  </cellStyles>
  <dxfs count="39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D3ADB-8E1E-4897-B356-04E5B0100C6B}">
  <dimension ref="A1:Z947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26" ht="24" customHeight="1" thickBot="1" x14ac:dyDescent="0.3">
      <c r="A1" s="72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2"/>
      <c r="U1" s="72"/>
      <c r="V1" s="72"/>
      <c r="W1" s="72"/>
      <c r="X1" s="72"/>
      <c r="Y1" s="72"/>
      <c r="Z1" s="72"/>
    </row>
    <row r="2" spans="1:26" ht="24" customHeight="1" thickBot="1" x14ac:dyDescent="0.3">
      <c r="A2" s="72"/>
      <c r="B2" s="325">
        <v>45403</v>
      </c>
      <c r="C2" s="326" t="s">
        <v>49</v>
      </c>
      <c r="D2" s="298"/>
      <c r="E2" s="298"/>
      <c r="F2" s="298"/>
      <c r="G2" s="298"/>
      <c r="H2" s="298"/>
      <c r="I2" s="298"/>
      <c r="J2" s="298"/>
      <c r="K2" s="298"/>
      <c r="L2" s="298"/>
      <c r="M2" s="298"/>
      <c r="N2" s="298"/>
      <c r="O2" s="298"/>
      <c r="P2" s="327" t="s">
        <v>50</v>
      </c>
      <c r="Q2" s="298"/>
      <c r="R2" s="298"/>
      <c r="S2" s="299"/>
      <c r="T2" s="72"/>
      <c r="U2" s="72"/>
      <c r="V2" s="72"/>
      <c r="W2" s="72"/>
      <c r="X2" s="72"/>
      <c r="Y2" s="72"/>
      <c r="Z2" s="72"/>
    </row>
    <row r="3" spans="1:26" ht="24" customHeight="1" thickBot="1" x14ac:dyDescent="0.3">
      <c r="A3" s="72"/>
      <c r="B3" s="321"/>
      <c r="C3" s="317">
        <v>1.7361111111111112E-2</v>
      </c>
      <c r="D3" s="319" t="s">
        <v>3</v>
      </c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9"/>
      <c r="P3" s="328" t="s">
        <v>51</v>
      </c>
      <c r="Q3" s="298"/>
      <c r="R3" s="298"/>
      <c r="S3" s="299"/>
      <c r="T3" s="72"/>
      <c r="U3" s="72"/>
      <c r="V3" s="72"/>
      <c r="W3" s="72"/>
      <c r="X3" s="72"/>
      <c r="Y3" s="72"/>
      <c r="Z3" s="72"/>
    </row>
    <row r="4" spans="1:26" ht="24" customHeight="1" thickBot="1" x14ac:dyDescent="0.3">
      <c r="A4" s="72"/>
      <c r="B4" s="321"/>
      <c r="C4" s="318"/>
      <c r="D4" s="319" t="s">
        <v>5</v>
      </c>
      <c r="E4" s="298"/>
      <c r="F4" s="298"/>
      <c r="G4" s="298"/>
      <c r="H4" s="298"/>
      <c r="I4" s="299"/>
      <c r="J4" s="319" t="s">
        <v>6</v>
      </c>
      <c r="K4" s="298"/>
      <c r="L4" s="298"/>
      <c r="M4" s="298"/>
      <c r="N4" s="298"/>
      <c r="O4" s="299"/>
      <c r="P4" s="327" t="str">
        <f>CONCATENATE(COUNT(P6:P13,R6:R13)," VIAGENS")</f>
        <v>16 VIAGENS</v>
      </c>
      <c r="Q4" s="298"/>
      <c r="R4" s="298"/>
      <c r="S4" s="299"/>
      <c r="T4" s="72"/>
      <c r="U4" s="72"/>
      <c r="V4" s="72"/>
      <c r="W4" s="72"/>
      <c r="X4" s="72"/>
      <c r="Y4" s="72"/>
      <c r="Z4" s="72"/>
    </row>
    <row r="5" spans="1:26" ht="24" customHeight="1" thickBot="1" x14ac:dyDescent="0.3">
      <c r="A5" s="72"/>
      <c r="B5" s="321"/>
      <c r="C5" s="320" t="s">
        <v>7</v>
      </c>
      <c r="D5" s="75" t="s">
        <v>8</v>
      </c>
      <c r="E5" s="75" t="s">
        <v>9</v>
      </c>
      <c r="F5" s="75" t="s">
        <v>10</v>
      </c>
      <c r="G5" s="75" t="s">
        <v>11</v>
      </c>
      <c r="H5" s="75" t="s">
        <v>12</v>
      </c>
      <c r="I5" s="75" t="s">
        <v>13</v>
      </c>
      <c r="J5" s="75" t="s">
        <v>8</v>
      </c>
      <c r="K5" s="75" t="s">
        <v>9</v>
      </c>
      <c r="L5" s="75" t="s">
        <v>10</v>
      </c>
      <c r="M5" s="75" t="s">
        <v>11</v>
      </c>
      <c r="N5" s="75" t="s">
        <v>12</v>
      </c>
      <c r="O5" s="75" t="s">
        <v>13</v>
      </c>
      <c r="P5" s="76" t="s">
        <v>14</v>
      </c>
      <c r="Q5" s="77" t="s">
        <v>15</v>
      </c>
      <c r="R5" s="76" t="s">
        <v>14</v>
      </c>
      <c r="S5" s="77" t="s">
        <v>15</v>
      </c>
      <c r="T5" s="72"/>
      <c r="U5" s="72"/>
      <c r="V5" s="72"/>
      <c r="W5" s="72"/>
      <c r="X5" s="72"/>
      <c r="Y5" s="72"/>
      <c r="Z5" s="72"/>
    </row>
    <row r="6" spans="1:26" ht="24" customHeight="1" x14ac:dyDescent="0.25">
      <c r="A6" s="72"/>
      <c r="B6" s="321"/>
      <c r="C6" s="321"/>
      <c r="D6" s="78">
        <v>0.22916666666666666</v>
      </c>
      <c r="E6" s="79">
        <v>0.2590277777777778</v>
      </c>
      <c r="F6" s="79">
        <v>0.28611111111111115</v>
      </c>
      <c r="G6" s="80">
        <f t="shared" ref="G6:G8" si="0">F6-D6</f>
        <v>5.6944444444444492E-2</v>
      </c>
      <c r="H6" s="81">
        <v>4</v>
      </c>
      <c r="I6" s="82">
        <v>1</v>
      </c>
      <c r="J6" s="78">
        <v>0.26041666666666669</v>
      </c>
      <c r="K6" s="79">
        <v>0.29444444444444445</v>
      </c>
      <c r="L6" s="79">
        <v>0.31944444444444448</v>
      </c>
      <c r="M6" s="80">
        <f t="shared" ref="M6:M8" si="1">L6-J6</f>
        <v>5.902777777777779E-2</v>
      </c>
      <c r="N6" s="81">
        <v>4</v>
      </c>
      <c r="O6" s="82">
        <v>2</v>
      </c>
      <c r="P6" s="78">
        <v>0.22916666666666666</v>
      </c>
      <c r="Q6" s="83"/>
      <c r="R6" s="79">
        <v>0.55555555555555558</v>
      </c>
      <c r="S6" s="84">
        <f>R6-P13</f>
        <v>3.8194444444444531E-2</v>
      </c>
      <c r="T6" s="72"/>
      <c r="U6" s="72"/>
      <c r="V6" s="72"/>
      <c r="W6" s="72"/>
      <c r="X6" s="72"/>
      <c r="Y6" s="72"/>
      <c r="Z6" s="72"/>
    </row>
    <row r="7" spans="1:26" ht="24" customHeight="1" x14ac:dyDescent="0.25">
      <c r="A7" s="72"/>
      <c r="B7" s="321"/>
      <c r="C7" s="321"/>
      <c r="D7" s="85">
        <v>0.2951388888888889</v>
      </c>
      <c r="E7" s="86">
        <v>0.32777777777777778</v>
      </c>
      <c r="F7" s="86">
        <v>0.35347222222222219</v>
      </c>
      <c r="G7" s="87">
        <f t="shared" si="0"/>
        <v>5.8333333333333293E-2</v>
      </c>
      <c r="H7" s="88">
        <v>4</v>
      </c>
      <c r="I7" s="89">
        <v>1</v>
      </c>
      <c r="J7" s="85">
        <v>0.3298611111111111</v>
      </c>
      <c r="K7" s="86">
        <v>0.36388888888888887</v>
      </c>
      <c r="L7" s="86">
        <v>0.39166666666666666</v>
      </c>
      <c r="M7" s="87">
        <f t="shared" si="1"/>
        <v>6.1805555555555558E-2</v>
      </c>
      <c r="N7" s="88">
        <v>4</v>
      </c>
      <c r="O7" s="89">
        <v>2</v>
      </c>
      <c r="P7" s="85">
        <v>0.26041666666666669</v>
      </c>
      <c r="Q7" s="90">
        <f t="shared" ref="Q7:Q13" si="2">P7-P6</f>
        <v>3.1250000000000028E-2</v>
      </c>
      <c r="R7" s="86">
        <v>0.59027777777777779</v>
      </c>
      <c r="S7" s="91">
        <f t="shared" ref="S7:S13" si="3">R7-R6</f>
        <v>3.472222222222221E-2</v>
      </c>
      <c r="T7" s="72"/>
      <c r="U7" s="72"/>
      <c r="V7" s="72"/>
      <c r="W7" s="72"/>
      <c r="X7" s="72"/>
      <c r="Y7" s="72"/>
      <c r="Z7" s="72"/>
    </row>
    <row r="8" spans="1:26" ht="24" customHeight="1" thickBot="1" x14ac:dyDescent="0.3">
      <c r="A8" s="72"/>
      <c r="B8" s="321"/>
      <c r="C8" s="321"/>
      <c r="D8" s="85">
        <v>0.36458333333333331</v>
      </c>
      <c r="E8" s="86">
        <v>0.40208333333333335</v>
      </c>
      <c r="F8" s="86">
        <v>0.43055555555555558</v>
      </c>
      <c r="G8" s="87">
        <f t="shared" si="0"/>
        <v>6.5972222222222265E-2</v>
      </c>
      <c r="H8" s="88">
        <v>4</v>
      </c>
      <c r="I8" s="89">
        <v>1</v>
      </c>
      <c r="J8" s="85">
        <v>0.39930555555555558</v>
      </c>
      <c r="K8" s="86">
        <v>0.43263888888888885</v>
      </c>
      <c r="L8" s="86">
        <v>0.46111111111111108</v>
      </c>
      <c r="M8" s="87">
        <f t="shared" si="1"/>
        <v>6.1805555555555503E-2</v>
      </c>
      <c r="N8" s="88">
        <v>4</v>
      </c>
      <c r="O8" s="89">
        <v>2</v>
      </c>
      <c r="P8" s="85">
        <v>0.2951388888888889</v>
      </c>
      <c r="Q8" s="90">
        <f t="shared" si="2"/>
        <v>3.472222222222221E-2</v>
      </c>
      <c r="R8" s="86">
        <v>0.625</v>
      </c>
      <c r="S8" s="91">
        <f t="shared" si="3"/>
        <v>3.472222222222221E-2</v>
      </c>
      <c r="T8" s="72"/>
      <c r="U8" s="72"/>
      <c r="V8" s="72"/>
      <c r="W8" s="72"/>
      <c r="X8" s="72"/>
      <c r="Y8" s="72"/>
      <c r="Z8" s="72"/>
    </row>
    <row r="9" spans="1:26" ht="24" customHeight="1" thickBot="1" x14ac:dyDescent="0.3">
      <c r="A9" s="72"/>
      <c r="B9" s="321"/>
      <c r="C9" s="321"/>
      <c r="D9" s="322">
        <f>IF(F8="",E8,F8)</f>
        <v>0.43055555555555558</v>
      </c>
      <c r="E9" s="299"/>
      <c r="F9" s="322">
        <f>IF(D10="",E10,D10)</f>
        <v>0.47916666666666669</v>
      </c>
      <c r="G9" s="299"/>
      <c r="H9" s="323">
        <f>F9-D9</f>
        <v>4.8611111111111105E-2</v>
      </c>
      <c r="I9" s="299"/>
      <c r="J9" s="322">
        <f>IF(L8="",K8,L8)</f>
        <v>0.46111111111111108</v>
      </c>
      <c r="K9" s="299"/>
      <c r="L9" s="322">
        <f>IF(J10="",K10,J10)</f>
        <v>0.51736111111111105</v>
      </c>
      <c r="M9" s="299"/>
      <c r="N9" s="323">
        <f>L9-J9</f>
        <v>5.6249999999999967E-2</v>
      </c>
      <c r="O9" s="299"/>
      <c r="P9" s="85">
        <v>0.3298611111111111</v>
      </c>
      <c r="Q9" s="90">
        <f t="shared" si="2"/>
        <v>3.472222222222221E-2</v>
      </c>
      <c r="R9" s="86">
        <v>0.65972222222222221</v>
      </c>
      <c r="S9" s="91">
        <f t="shared" si="3"/>
        <v>3.472222222222221E-2</v>
      </c>
      <c r="T9" s="72"/>
      <c r="U9" s="72"/>
      <c r="V9" s="72"/>
      <c r="W9" s="72"/>
      <c r="X9" s="72"/>
      <c r="Y9" s="72"/>
      <c r="Z9" s="72"/>
    </row>
    <row r="10" spans="1:26" ht="24" customHeight="1" x14ac:dyDescent="0.25">
      <c r="A10" s="72"/>
      <c r="B10" s="321"/>
      <c r="C10" s="321"/>
      <c r="D10" s="85">
        <v>0.47916666666666669</v>
      </c>
      <c r="E10" s="86">
        <v>0.51597222222222217</v>
      </c>
      <c r="F10" s="86">
        <v>0.54513888888888895</v>
      </c>
      <c r="G10" s="87">
        <f>F10-D10</f>
        <v>6.5972222222222265E-2</v>
      </c>
      <c r="H10" s="88">
        <v>4</v>
      </c>
      <c r="I10" s="89">
        <v>1</v>
      </c>
      <c r="J10" s="85">
        <v>0.51736111111111105</v>
      </c>
      <c r="K10" s="86">
        <v>0.55138888888888882</v>
      </c>
      <c r="L10" s="86">
        <v>0.57708333333333328</v>
      </c>
      <c r="M10" s="87">
        <f>L10-J10</f>
        <v>5.9722222222222232E-2</v>
      </c>
      <c r="N10" s="88">
        <v>4</v>
      </c>
      <c r="O10" s="89">
        <v>2</v>
      </c>
      <c r="P10" s="85">
        <v>0.36458333333333331</v>
      </c>
      <c r="Q10" s="90">
        <f t="shared" si="2"/>
        <v>3.472222222222221E-2</v>
      </c>
      <c r="R10" s="86">
        <v>0.69444444444444453</v>
      </c>
      <c r="S10" s="91">
        <f t="shared" si="3"/>
        <v>3.4722222222222321E-2</v>
      </c>
      <c r="T10" s="72"/>
      <c r="U10" s="72"/>
      <c r="V10" s="72"/>
      <c r="W10" s="72"/>
      <c r="X10" s="72"/>
      <c r="Y10" s="72"/>
      <c r="Z10" s="72"/>
    </row>
    <row r="11" spans="1:26" ht="24" customHeight="1" thickBot="1" x14ac:dyDescent="0.3">
      <c r="A11" s="72"/>
      <c r="B11" s="321"/>
      <c r="C11" s="321"/>
      <c r="D11" s="92"/>
      <c r="E11" s="93"/>
      <c r="F11" s="93"/>
      <c r="G11" s="94"/>
      <c r="H11" s="95"/>
      <c r="I11" s="96"/>
      <c r="J11" s="97"/>
      <c r="K11" s="93"/>
      <c r="L11" s="93"/>
      <c r="M11" s="94"/>
      <c r="N11" s="95"/>
      <c r="O11" s="96"/>
      <c r="P11" s="85">
        <v>0.39930555555555558</v>
      </c>
      <c r="Q11" s="90">
        <f t="shared" si="2"/>
        <v>3.4722222222222265E-2</v>
      </c>
      <c r="R11" s="86">
        <v>0.72916666666666663</v>
      </c>
      <c r="S11" s="91">
        <f t="shared" si="3"/>
        <v>3.4722222222222099E-2</v>
      </c>
      <c r="T11" s="72"/>
      <c r="U11" s="72"/>
      <c r="V11" s="72"/>
      <c r="W11" s="72"/>
      <c r="X11" s="72"/>
      <c r="Y11" s="72"/>
      <c r="Z11" s="72"/>
    </row>
    <row r="12" spans="1:26" ht="24" customHeight="1" thickBot="1" x14ac:dyDescent="0.3">
      <c r="A12" s="72"/>
      <c r="B12" s="321"/>
      <c r="C12" s="318"/>
      <c r="D12" s="324" t="s">
        <v>52</v>
      </c>
      <c r="E12" s="298"/>
      <c r="F12" s="298"/>
      <c r="G12" s="298"/>
      <c r="H12" s="298"/>
      <c r="I12" s="299"/>
      <c r="J12" s="324" t="s">
        <v>52</v>
      </c>
      <c r="K12" s="298"/>
      <c r="L12" s="298"/>
      <c r="M12" s="298"/>
      <c r="N12" s="298"/>
      <c r="O12" s="299"/>
      <c r="P12" s="98">
        <v>0.47916666666666669</v>
      </c>
      <c r="Q12" s="90">
        <f t="shared" si="2"/>
        <v>7.9861111111111105E-2</v>
      </c>
      <c r="R12" s="86">
        <v>0.80208333333333337</v>
      </c>
      <c r="S12" s="91">
        <f t="shared" si="3"/>
        <v>7.2916666666666741E-2</v>
      </c>
      <c r="T12" s="72"/>
      <c r="U12" s="72"/>
      <c r="V12" s="72"/>
      <c r="W12" s="72"/>
      <c r="X12" s="72"/>
      <c r="Y12" s="72"/>
      <c r="Z12" s="72"/>
    </row>
    <row r="13" spans="1:26" ht="24" customHeight="1" thickBot="1" x14ac:dyDescent="0.3">
      <c r="A13" s="72"/>
      <c r="B13" s="321"/>
      <c r="C13" s="99" t="s">
        <v>17</v>
      </c>
      <c r="D13" s="313">
        <f>MAX(E6:F11)-IF(D6="",E6,D6)-MIN(H6:H11)+$C3</f>
        <v>0.28472222222222232</v>
      </c>
      <c r="E13" s="314"/>
      <c r="F13" s="314"/>
      <c r="G13" s="315"/>
      <c r="H13" s="316">
        <f ca="1">OFFSET(H5,MATCH(MIN(H6:H11),H6:H11,0),-4)-IF(D6="",E6,D6)+$C3</f>
        <v>0.21875000000000003</v>
      </c>
      <c r="I13" s="315"/>
      <c r="J13" s="313">
        <f>MAX(K6:L11)-IF(J6="",K6,J6)-MIN(N6:N11)+$C3</f>
        <v>0.27777777777777773</v>
      </c>
      <c r="K13" s="314"/>
      <c r="L13" s="314"/>
      <c r="M13" s="315"/>
      <c r="N13" s="316">
        <f ca="1">OFFSET(N5,MATCH(MIN(N6:N11),N6:N11,0),-4)-IF(J6="",K6,J6)+$C3</f>
        <v>0.2180555555555555</v>
      </c>
      <c r="O13" s="315"/>
      <c r="P13" s="100">
        <v>0.51736111111111105</v>
      </c>
      <c r="Q13" s="101">
        <f t="shared" si="2"/>
        <v>3.8194444444444364E-2</v>
      </c>
      <c r="R13" s="102">
        <v>0.83680555555555547</v>
      </c>
      <c r="S13" s="103">
        <f t="shared" si="3"/>
        <v>3.4722222222222099E-2</v>
      </c>
      <c r="T13" s="72"/>
      <c r="U13" s="72"/>
      <c r="V13" s="72"/>
      <c r="W13" s="72"/>
      <c r="X13" s="72"/>
      <c r="Y13" s="72"/>
      <c r="Z13" s="72"/>
    </row>
    <row r="14" spans="1:26" ht="24" customHeight="1" thickBot="1" x14ac:dyDescent="0.3">
      <c r="A14" s="72"/>
      <c r="B14" s="321"/>
      <c r="C14" s="317">
        <v>1.7361111111111112E-2</v>
      </c>
      <c r="D14" s="319" t="s">
        <v>18</v>
      </c>
      <c r="E14" s="298"/>
      <c r="F14" s="298"/>
      <c r="G14" s="298"/>
      <c r="H14" s="298"/>
      <c r="I14" s="298"/>
      <c r="J14" s="298"/>
      <c r="K14" s="298"/>
      <c r="L14" s="298"/>
      <c r="M14" s="298"/>
      <c r="N14" s="298"/>
      <c r="O14" s="299"/>
      <c r="P14" s="73"/>
      <c r="Q14" s="73"/>
      <c r="R14" s="73"/>
      <c r="S14" s="73"/>
      <c r="T14" s="72"/>
      <c r="U14" s="72"/>
      <c r="V14" s="72"/>
      <c r="W14" s="72"/>
      <c r="X14" s="72"/>
      <c r="Y14" s="72"/>
      <c r="Z14" s="72"/>
    </row>
    <row r="15" spans="1:26" ht="24" customHeight="1" thickBot="1" x14ac:dyDescent="0.3">
      <c r="A15" s="72"/>
      <c r="B15" s="321"/>
      <c r="C15" s="318"/>
      <c r="D15" s="319" t="s">
        <v>19</v>
      </c>
      <c r="E15" s="298"/>
      <c r="F15" s="298"/>
      <c r="G15" s="298"/>
      <c r="H15" s="298"/>
      <c r="I15" s="299"/>
      <c r="J15" s="319" t="s">
        <v>20</v>
      </c>
      <c r="K15" s="298"/>
      <c r="L15" s="298"/>
      <c r="M15" s="298"/>
      <c r="N15" s="298"/>
      <c r="O15" s="299"/>
      <c r="P15" s="73"/>
      <c r="Q15" s="73"/>
      <c r="R15" s="73"/>
      <c r="S15" s="73"/>
      <c r="T15" s="72"/>
      <c r="U15" s="72"/>
      <c r="V15" s="72"/>
      <c r="W15" s="72"/>
      <c r="X15" s="72"/>
      <c r="Y15" s="72"/>
      <c r="Z15" s="72"/>
    </row>
    <row r="16" spans="1:26" ht="24" customHeight="1" thickBot="1" x14ac:dyDescent="0.3">
      <c r="A16" s="72"/>
      <c r="B16" s="321"/>
      <c r="C16" s="320" t="s">
        <v>7</v>
      </c>
      <c r="D16" s="74" t="s">
        <v>8</v>
      </c>
      <c r="E16" s="75" t="s">
        <v>9</v>
      </c>
      <c r="F16" s="104" t="s">
        <v>10</v>
      </c>
      <c r="G16" s="75" t="s">
        <v>11</v>
      </c>
      <c r="H16" s="104" t="s">
        <v>12</v>
      </c>
      <c r="I16" s="75" t="s">
        <v>13</v>
      </c>
      <c r="J16" s="104" t="s">
        <v>8</v>
      </c>
      <c r="K16" s="75" t="s">
        <v>9</v>
      </c>
      <c r="L16" s="104" t="s">
        <v>10</v>
      </c>
      <c r="M16" s="75" t="s">
        <v>11</v>
      </c>
      <c r="N16" s="104" t="s">
        <v>12</v>
      </c>
      <c r="O16" s="75" t="s">
        <v>13</v>
      </c>
      <c r="P16" s="73"/>
      <c r="Q16" s="73"/>
      <c r="R16" s="73"/>
      <c r="S16" s="73"/>
      <c r="T16" s="72"/>
      <c r="U16" s="72"/>
      <c r="V16" s="72"/>
      <c r="W16" s="72"/>
      <c r="X16" s="72"/>
      <c r="Y16" s="72"/>
      <c r="Z16" s="72"/>
    </row>
    <row r="17" spans="1:26" ht="24" customHeight="1" x14ac:dyDescent="0.25">
      <c r="A17" s="72"/>
      <c r="B17" s="321"/>
      <c r="C17" s="321"/>
      <c r="D17" s="78">
        <v>0.55555555555555558</v>
      </c>
      <c r="E17" s="79">
        <v>0.58888888888888891</v>
      </c>
      <c r="F17" s="79">
        <v>0.61458333333333337</v>
      </c>
      <c r="G17" s="80">
        <f t="shared" ref="G17:G19" si="4">F17-D17</f>
        <v>5.902777777777779E-2</v>
      </c>
      <c r="H17" s="81">
        <v>4</v>
      </c>
      <c r="I17" s="82">
        <v>1</v>
      </c>
      <c r="J17" s="78">
        <v>0.59027777777777779</v>
      </c>
      <c r="K17" s="79">
        <v>0.62222222222222223</v>
      </c>
      <c r="L17" s="79">
        <v>0.64930555555555558</v>
      </c>
      <c r="M17" s="80">
        <f t="shared" ref="M17:M19" si="5">L17-J17</f>
        <v>5.902777777777779E-2</v>
      </c>
      <c r="N17" s="81">
        <v>4</v>
      </c>
      <c r="O17" s="82">
        <v>2</v>
      </c>
      <c r="P17" s="73"/>
      <c r="Q17" s="73"/>
      <c r="R17" s="73"/>
      <c r="S17" s="73"/>
      <c r="T17" s="72"/>
      <c r="U17" s="72"/>
      <c r="V17" s="72"/>
      <c r="W17" s="72"/>
      <c r="X17" s="72"/>
      <c r="Y17" s="72"/>
      <c r="Z17" s="72"/>
    </row>
    <row r="18" spans="1:26" ht="24" customHeight="1" x14ac:dyDescent="0.25">
      <c r="A18" s="72"/>
      <c r="B18" s="321"/>
      <c r="C18" s="321"/>
      <c r="D18" s="85">
        <v>0.625</v>
      </c>
      <c r="E18" s="86">
        <v>0.65833333333333333</v>
      </c>
      <c r="F18" s="86">
        <v>0.68680555555555556</v>
      </c>
      <c r="G18" s="87">
        <f t="shared" si="4"/>
        <v>6.1805555555555558E-2</v>
      </c>
      <c r="H18" s="88">
        <v>4</v>
      </c>
      <c r="I18" s="89">
        <v>1</v>
      </c>
      <c r="J18" s="85">
        <v>0.65972222222222221</v>
      </c>
      <c r="K18" s="86">
        <v>0.69166666666666676</v>
      </c>
      <c r="L18" s="86">
        <v>0.71944444444444444</v>
      </c>
      <c r="M18" s="87">
        <f t="shared" si="5"/>
        <v>5.9722222222222232E-2</v>
      </c>
      <c r="N18" s="88">
        <v>4</v>
      </c>
      <c r="O18" s="89">
        <v>2</v>
      </c>
      <c r="P18" s="73"/>
      <c r="Q18" s="73"/>
      <c r="R18" s="73"/>
      <c r="S18" s="73"/>
      <c r="T18" s="72"/>
      <c r="U18" s="72"/>
      <c r="V18" s="72"/>
      <c r="W18" s="72"/>
      <c r="X18" s="72"/>
      <c r="Y18" s="72"/>
      <c r="Z18" s="72"/>
    </row>
    <row r="19" spans="1:26" ht="24" customHeight="1" thickBot="1" x14ac:dyDescent="0.3">
      <c r="A19" s="72"/>
      <c r="B19" s="321"/>
      <c r="C19" s="321"/>
      <c r="D19" s="85">
        <v>0.69444444444444453</v>
      </c>
      <c r="E19" s="86">
        <v>0.72777777777777775</v>
      </c>
      <c r="F19" s="86">
        <v>0.75347222222222221</v>
      </c>
      <c r="G19" s="87">
        <f t="shared" si="4"/>
        <v>5.9027777777777679E-2</v>
      </c>
      <c r="H19" s="88">
        <v>4</v>
      </c>
      <c r="I19" s="89">
        <v>1</v>
      </c>
      <c r="J19" s="85">
        <v>0.72916666666666663</v>
      </c>
      <c r="K19" s="86">
        <v>0.76180555555555562</v>
      </c>
      <c r="L19" s="86">
        <v>0.79027777777777775</v>
      </c>
      <c r="M19" s="87">
        <f t="shared" si="5"/>
        <v>6.1111111111111116E-2</v>
      </c>
      <c r="N19" s="88">
        <v>4</v>
      </c>
      <c r="O19" s="89">
        <v>2</v>
      </c>
      <c r="P19" s="73"/>
      <c r="Q19" s="73"/>
      <c r="R19" s="73"/>
      <c r="S19" s="73"/>
      <c r="T19" s="72"/>
      <c r="U19" s="72"/>
      <c r="V19" s="72"/>
      <c r="W19" s="72"/>
      <c r="X19" s="72"/>
      <c r="Y19" s="72"/>
      <c r="Z19" s="72"/>
    </row>
    <row r="20" spans="1:26" ht="24" customHeight="1" thickBot="1" x14ac:dyDescent="0.3">
      <c r="A20" s="72"/>
      <c r="B20" s="321"/>
      <c r="C20" s="321"/>
      <c r="D20" s="322">
        <f>IF(F19="",E19,F19)</f>
        <v>0.75347222222222221</v>
      </c>
      <c r="E20" s="299"/>
      <c r="F20" s="322">
        <f>IF(D21="",E21,D21)</f>
        <v>0.80208333333333337</v>
      </c>
      <c r="G20" s="299"/>
      <c r="H20" s="323">
        <f>F20-D20</f>
        <v>4.861111111111116E-2</v>
      </c>
      <c r="I20" s="299"/>
      <c r="J20" s="322">
        <f>IF(L19="",K19,L19)</f>
        <v>0.79027777777777775</v>
      </c>
      <c r="K20" s="299"/>
      <c r="L20" s="322">
        <f>IF(J21="",K21,J21)</f>
        <v>0.83680555555555547</v>
      </c>
      <c r="M20" s="299"/>
      <c r="N20" s="323">
        <f>L20-J20</f>
        <v>4.6527777777777724E-2</v>
      </c>
      <c r="O20" s="299"/>
      <c r="P20" s="73"/>
      <c r="Q20" s="73"/>
      <c r="R20" s="73"/>
      <c r="S20" s="73"/>
      <c r="T20" s="72"/>
      <c r="U20" s="72"/>
      <c r="V20" s="72"/>
      <c r="W20" s="72"/>
      <c r="X20" s="72"/>
      <c r="Y20" s="72"/>
      <c r="Z20" s="72"/>
    </row>
    <row r="21" spans="1:26" ht="24" customHeight="1" x14ac:dyDescent="0.25">
      <c r="A21" s="72"/>
      <c r="B21" s="321"/>
      <c r="C21" s="321"/>
      <c r="D21" s="85">
        <v>0.80208333333333337</v>
      </c>
      <c r="E21" s="86">
        <v>0.83263888888888893</v>
      </c>
      <c r="F21" s="86">
        <v>0.8569444444444444</v>
      </c>
      <c r="G21" s="87">
        <f>F21-D21</f>
        <v>5.4861111111111027E-2</v>
      </c>
      <c r="H21" s="88">
        <v>4</v>
      </c>
      <c r="I21" s="89">
        <v>1</v>
      </c>
      <c r="J21" s="85">
        <v>0.83680555555555547</v>
      </c>
      <c r="K21" s="86">
        <v>0.8666666666666667</v>
      </c>
      <c r="L21" s="86">
        <v>0.89166666666666661</v>
      </c>
      <c r="M21" s="87">
        <f>L21-J21</f>
        <v>5.4861111111111138E-2</v>
      </c>
      <c r="N21" s="88">
        <v>4</v>
      </c>
      <c r="O21" s="89">
        <v>2</v>
      </c>
      <c r="P21" s="73"/>
      <c r="Q21" s="73"/>
      <c r="R21" s="73"/>
      <c r="S21" s="73"/>
      <c r="T21" s="72"/>
      <c r="U21" s="72"/>
      <c r="V21" s="72"/>
      <c r="W21" s="72"/>
      <c r="X21" s="72"/>
      <c r="Y21" s="72"/>
      <c r="Z21" s="72"/>
    </row>
    <row r="22" spans="1:26" ht="24" customHeight="1" thickBot="1" x14ac:dyDescent="0.3">
      <c r="A22" s="72"/>
      <c r="B22" s="321"/>
      <c r="C22" s="321"/>
      <c r="D22" s="92"/>
      <c r="E22" s="93"/>
      <c r="F22" s="93"/>
      <c r="G22" s="94"/>
      <c r="H22" s="95"/>
      <c r="I22" s="96"/>
      <c r="J22" s="92"/>
      <c r="K22" s="93"/>
      <c r="L22" s="93"/>
      <c r="M22" s="94"/>
      <c r="N22" s="95"/>
      <c r="O22" s="96"/>
      <c r="P22" s="73"/>
      <c r="Q22" s="73"/>
      <c r="R22" s="73"/>
      <c r="S22" s="73"/>
      <c r="T22" s="72"/>
      <c r="U22" s="72"/>
      <c r="V22" s="72"/>
      <c r="W22" s="72"/>
      <c r="X22" s="72"/>
      <c r="Y22" s="72"/>
      <c r="Z22" s="72"/>
    </row>
    <row r="23" spans="1:26" ht="24" customHeight="1" thickBot="1" x14ac:dyDescent="0.3">
      <c r="A23" s="72"/>
      <c r="B23" s="321"/>
      <c r="C23" s="318"/>
      <c r="D23" s="324" t="s">
        <v>52</v>
      </c>
      <c r="E23" s="298"/>
      <c r="F23" s="298"/>
      <c r="G23" s="298"/>
      <c r="H23" s="298"/>
      <c r="I23" s="299"/>
      <c r="J23" s="324" t="s">
        <v>52</v>
      </c>
      <c r="K23" s="298"/>
      <c r="L23" s="298"/>
      <c r="M23" s="298"/>
      <c r="N23" s="298"/>
      <c r="O23" s="299"/>
      <c r="P23" s="73"/>
      <c r="Q23" s="73"/>
      <c r="R23" s="73"/>
      <c r="S23" s="73"/>
      <c r="T23" s="72"/>
      <c r="U23" s="72"/>
      <c r="V23" s="72"/>
      <c r="W23" s="72"/>
      <c r="X23" s="72"/>
      <c r="Y23" s="72"/>
      <c r="Z23" s="72"/>
    </row>
    <row r="24" spans="1:26" ht="24" customHeight="1" thickBot="1" x14ac:dyDescent="0.3">
      <c r="A24" s="72"/>
      <c r="B24" s="318"/>
      <c r="C24" s="99" t="s">
        <v>17</v>
      </c>
      <c r="D24" s="313">
        <f>MAX(E17:F22)-IF(D17="",E17,D17)-MIN(H17:H22)+$C14</f>
        <v>0.27013888888888876</v>
      </c>
      <c r="E24" s="314"/>
      <c r="F24" s="314"/>
      <c r="G24" s="315"/>
      <c r="H24" s="316">
        <f ca="1">OFFSET(H16,MATCH(MIN(H17:H22),H17:H22,0),-4)-IF(D17="",E17,D17)</f>
        <v>0.19791666666666663</v>
      </c>
      <c r="I24" s="315"/>
      <c r="J24" s="313">
        <f>MAX(K17:L22)-IF(J17="",K17,J17)-MIN(N17:N22)+$C14</f>
        <v>0.2722222222222222</v>
      </c>
      <c r="K24" s="314"/>
      <c r="L24" s="314"/>
      <c r="M24" s="315"/>
      <c r="N24" s="316">
        <f ca="1">OFFSET(N16,MATCH(MIN(N17:N22),N17:N22,0),-4)-IF(J17="",K17,J17)</f>
        <v>0.19999999999999996</v>
      </c>
      <c r="O24" s="315"/>
      <c r="P24" s="73"/>
      <c r="Q24" s="73"/>
      <c r="R24" s="73"/>
      <c r="S24" s="73"/>
      <c r="T24" s="72"/>
      <c r="U24" s="72"/>
      <c r="V24" s="72"/>
      <c r="W24" s="72"/>
      <c r="X24" s="72"/>
      <c r="Y24" s="72"/>
      <c r="Z24" s="72"/>
    </row>
    <row r="25" spans="1:26" ht="24" customHeight="1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spans="1:26" ht="24" customHeight="1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spans="1:26" ht="24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spans="1:26" ht="24" customHeight="1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spans="1:26" ht="24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spans="1:26" ht="24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spans="1:26" ht="24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spans="1:26" ht="24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spans="1:26" ht="24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6" ht="24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26" ht="24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spans="1:26" ht="24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spans="1:26" ht="24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spans="1:26" ht="24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spans="1:26" ht="24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spans="1:26" ht="24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spans="1:26" ht="24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spans="1:26" ht="24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spans="1:26" ht="24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spans="1:26" ht="24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spans="1:26" ht="24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spans="1:26" ht="24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spans="1:26" ht="24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spans="1:26" ht="24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spans="1:26" ht="24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spans="1:26" ht="24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spans="1:26" ht="24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spans="1:26" ht="24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spans="1:26" ht="24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spans="1:26" ht="24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spans="1:26" ht="24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spans="1:26" ht="24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spans="1:26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spans="1:26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spans="1:26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spans="1:26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spans="1:26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spans="1:26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spans="1:26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spans="1:26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spans="1:26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spans="1:26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spans="1:26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spans="1:26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spans="1:26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spans="1:26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spans="1:26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spans="1:26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spans="1:26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spans="1:26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spans="1:26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spans="1:26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spans="1:26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spans="1:26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spans="1:26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spans="1:26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spans="1:26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spans="1:26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spans="1:26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spans="1:26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spans="1:26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spans="1:26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spans="1:26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spans="1:26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spans="1:26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spans="1:26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spans="1:26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spans="1:26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spans="1:26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spans="1:26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spans="1:26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spans="1:26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spans="1:26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spans="1:26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spans="1:26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spans="1:26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spans="1:26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 spans="1:26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 spans="1:26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 spans="1:26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 spans="1:26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 spans="1:26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 spans="1:26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 spans="1:26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 spans="1:26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 spans="1:26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 spans="1:26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 spans="1:26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 spans="1:26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 spans="1:26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 spans="1:26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 spans="1:26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 spans="1:26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 spans="1:26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 spans="1:26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 spans="1:26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 spans="1:26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 spans="1:26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 spans="1:26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 spans="1:26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 spans="1:26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 spans="1:26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 spans="1:26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 spans="1:26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 spans="1:26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 spans="1:26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 spans="1:26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 spans="1:26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 spans="1:26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 spans="1:26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 spans="1:26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 spans="1:26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 spans="1:26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 spans="1:26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 spans="1:26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 spans="1:26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 spans="1:26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 spans="1:26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 spans="1:26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 spans="1:26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 spans="1:26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 spans="1:26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 spans="1:26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 spans="1:26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 spans="1:26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 spans="1:26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 spans="1:26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 spans="1:26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 spans="1:26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 spans="1:26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 spans="1:26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 spans="1:26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 spans="1:26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 spans="1:26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 spans="1:26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 spans="1:26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 spans="1:26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 spans="1:26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 spans="1:26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 spans="1:26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 spans="1:26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 spans="1:26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 spans="1:26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 spans="1:26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 spans="1:26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 spans="1:26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 spans="1:26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 spans="1:26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 spans="1:26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 spans="1:26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 spans="1:26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 spans="1:26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 spans="1:26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 spans="1:26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 spans="1:26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 spans="1:26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 spans="1:26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 spans="1:26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 spans="1:26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 spans="1:26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 spans="1:26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 spans="1:26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 spans="1:26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 spans="1:26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 spans="1:26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 spans="1:26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 spans="1:26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 spans="1:26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 spans="1:26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 spans="1:26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 spans="1:26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 spans="1:26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 spans="1:26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 spans="1:26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 spans="1:26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 spans="1:26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 spans="1:26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 spans="1:26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 spans="1:26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 spans="1:26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 spans="1:26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 spans="1:26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 spans="1:26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 spans="1:26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 spans="1:26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 spans="1:26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 spans="1:26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 spans="1:26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spans="1:26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 spans="1:26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 spans="1:26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 spans="1:26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 spans="1:26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 spans="1:26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 spans="1:26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 spans="1:26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 spans="1:26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 spans="1:26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 spans="1:26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 spans="1:26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 spans="1:26" ht="24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 spans="1:26" ht="24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 spans="1:26" ht="24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 spans="1:26" ht="24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 spans="1:26" ht="24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 spans="1:26" ht="24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 spans="1:26" ht="24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 spans="1:26" ht="24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 spans="1:26" ht="24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 spans="1:26" ht="24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 spans="1:26" ht="24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 spans="1:26" ht="24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 spans="1:26" ht="24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 spans="1:26" ht="24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 spans="1:26" ht="24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 spans="1:26" ht="24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 spans="1:26" ht="24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 spans="1:26" ht="24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 spans="1:26" ht="24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 spans="1:26" ht="24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 spans="1:26" ht="24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 spans="1:26" ht="24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 spans="1:26" ht="24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 spans="1:26" ht="24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 spans="1:26" ht="24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 spans="1:26" ht="24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 spans="1:26" ht="24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 spans="1:26" ht="24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 spans="1:26" ht="24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 spans="1:26" ht="24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 spans="1:26" ht="24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 spans="1:26" ht="24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 spans="1:26" ht="24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 spans="1:26" ht="24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 spans="1:26" ht="24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 spans="1:26" ht="24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 spans="1:26" ht="24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 spans="1:26" ht="24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 spans="1:26" ht="24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 spans="1:26" ht="24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 spans="1:26" ht="24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 spans="1:26" ht="24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 spans="1:26" ht="24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 spans="1:26" ht="24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 spans="1:26" ht="24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 spans="1:26" ht="24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 spans="1:26" ht="24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 spans="1:26" ht="24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 spans="1:26" ht="24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 spans="1:26" ht="24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 spans="1:26" ht="24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 spans="1:26" ht="24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 spans="1:26" ht="24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 spans="1:26" ht="24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 spans="1:26" ht="24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 spans="1:26" ht="24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 spans="1:26" ht="24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 spans="1:26" ht="24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 spans="1:26" ht="24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 spans="1:26" ht="24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 spans="1:26" ht="24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 spans="1:26" ht="24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 spans="1:26" ht="24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 spans="1:26" ht="24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 spans="1:26" ht="24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 spans="1:26" ht="24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 spans="1:26" ht="24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 spans="1:26" ht="24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 spans="1:26" ht="24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 spans="1:26" ht="24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 spans="1:26" ht="24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 spans="1:26" ht="24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 spans="1:26" ht="24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 spans="1:26" ht="24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 spans="1:26" ht="24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 spans="1:26" ht="24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 spans="1:26" ht="24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 spans="1:26" ht="24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 spans="1:26" ht="24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 spans="1:26" ht="24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 spans="1:26" ht="24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 spans="1:26" ht="24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 spans="1:26" ht="24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 spans="1:26" ht="24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 spans="1:26" ht="24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 spans="1:26" ht="24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 spans="1:26" ht="24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 spans="1:26" ht="24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 spans="1:26" ht="24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 spans="1:26" ht="24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 spans="1:26" ht="24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 spans="1:26" ht="24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 spans="1:26" ht="24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 spans="1:26" ht="24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 spans="1:26" ht="24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 spans="1:26" ht="24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 spans="1:26" ht="24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 spans="1:26" ht="24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 spans="1:26" ht="24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 spans="1:26" ht="24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 spans="1:26" ht="24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 spans="1:26" ht="24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 spans="1:26" ht="24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 spans="1:26" ht="24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 spans="1:26" ht="24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 spans="1:26" ht="24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 spans="1:26" ht="24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 spans="1:26" ht="24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 spans="1:26" ht="24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 spans="1:26" ht="24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 spans="1:26" ht="24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 spans="1:26" ht="24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 spans="1:26" ht="24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 spans="1:26" ht="24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 spans="1:26" ht="24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 spans="1:26" ht="24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 spans="1:26" ht="24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 spans="1:26" ht="24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 spans="1:26" ht="24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 spans="1:26" ht="24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 spans="1:26" ht="24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 spans="1:26" ht="24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 spans="1:26" ht="24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 spans="1:26" ht="24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 spans="1:26" ht="24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 spans="1:26" ht="24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 spans="1:26" ht="24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 spans="1:26" ht="24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 spans="1:26" ht="24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 spans="1:26" ht="24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 spans="1:26" ht="24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 spans="1:26" ht="24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 spans="1:26" ht="24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 spans="1:26" ht="24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 spans="1:26" ht="24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 spans="1:26" ht="24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 spans="1:26" ht="24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 spans="1:26" ht="24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 spans="1:26" ht="24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 spans="1:26" ht="24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 spans="1:26" ht="24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 spans="1:26" ht="24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 spans="1:26" ht="24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 spans="1:26" ht="24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 spans="1:26" ht="24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 spans="1:26" ht="24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 spans="1:26" ht="24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 spans="1:26" ht="24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 spans="1:26" ht="24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 spans="1:26" ht="24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 spans="1:26" ht="24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 spans="1:26" ht="24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 spans="1:26" ht="24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 spans="1:26" ht="24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 spans="1:26" ht="24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 spans="1:26" ht="24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 spans="1:26" ht="24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 spans="1:26" ht="24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 spans="1:26" ht="24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 spans="1:26" ht="24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 spans="1:26" ht="24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 spans="1:26" ht="24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 spans="1:26" ht="24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 spans="1:26" ht="24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 spans="1:26" ht="24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 spans="1:26" ht="24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 spans="1:26" ht="24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 spans="1:26" ht="24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 spans="1:26" ht="24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 spans="1:26" ht="24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 spans="1:26" ht="24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 spans="1:26" ht="24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 spans="1:26" ht="24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 spans="1:26" ht="24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 spans="1:26" ht="24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 spans="1:26" ht="24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 spans="1:26" ht="24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 spans="1:26" ht="24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 spans="1:26" ht="24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 spans="1:26" ht="24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 spans="1:26" ht="24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 spans="1:26" ht="24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 spans="1:26" ht="24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 spans="1:26" ht="24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 spans="1:26" ht="24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 spans="1:26" ht="24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 spans="1:26" ht="24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 spans="1:26" ht="24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 spans="1:26" ht="24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 spans="1:26" ht="24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 spans="1:26" ht="24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 spans="1:26" ht="24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 spans="1:26" ht="24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 spans="1:26" ht="24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 spans="1:26" ht="24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 spans="1:26" ht="24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 spans="1:26" ht="24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 spans="1:26" ht="24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 spans="1:26" ht="24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 spans="1:26" ht="24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 spans="1:26" ht="24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 spans="1:26" ht="24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 spans="1:26" ht="24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 spans="1:26" ht="24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 spans="1:26" ht="24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 spans="1:26" ht="24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 spans="1:26" ht="24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 spans="1:26" ht="24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 spans="1:26" ht="24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 spans="1:26" ht="24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 spans="1:26" ht="24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 spans="1:26" ht="24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 spans="1:26" ht="24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 spans="1:26" ht="24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 spans="1:26" ht="24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 spans="1:26" ht="24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 spans="1:26" ht="24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 spans="1:26" ht="24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 spans="1:26" ht="24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 spans="1:26" ht="24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 spans="1:26" ht="24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 spans="1:26" ht="24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 spans="1:26" ht="24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 spans="1:26" ht="24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 spans="1:26" ht="24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 spans="1:26" ht="24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 spans="1:26" ht="24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 spans="1:26" ht="24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 spans="1:26" ht="24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 spans="1:26" ht="24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 spans="1:26" ht="24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 spans="1:26" ht="24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 spans="1:26" ht="24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 spans="1:26" ht="24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 spans="1:26" ht="24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 spans="1:26" ht="24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 spans="1:26" ht="24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 spans="1:26" ht="24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 spans="1:26" ht="24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 spans="1:26" ht="24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 spans="1:26" ht="24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 spans="1:26" ht="24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 spans="1:26" ht="24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 spans="1:26" ht="24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 spans="1:26" ht="24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 spans="1:26" ht="24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 spans="1:26" ht="24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 spans="1:26" ht="24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 spans="1:26" ht="24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 spans="1:26" ht="24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 spans="1:26" ht="24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 spans="1:26" ht="24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 spans="1:26" ht="24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 spans="1:26" ht="24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 spans="1:26" ht="24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 spans="1:26" ht="24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 spans="1:26" ht="24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 spans="1:26" ht="24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 spans="1:26" ht="24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 spans="1:26" ht="24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 spans="1:26" ht="24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 spans="1:26" ht="24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 spans="1:26" ht="24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 spans="1:26" ht="24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 spans="1:26" ht="24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 spans="1:26" ht="24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 spans="1:26" ht="24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 spans="1:26" ht="24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 spans="1:26" ht="24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 spans="1:26" ht="24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 spans="1:26" ht="24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 spans="1:26" ht="24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 spans="1:26" ht="24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 spans="1:26" ht="24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 spans="1:26" ht="24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 spans="1:26" ht="24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 spans="1:26" ht="24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 spans="1:26" ht="24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 spans="1:26" ht="24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 spans="1:26" ht="24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 spans="1:26" ht="24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 spans="1:26" ht="24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 spans="1:26" ht="24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 spans="1:26" ht="24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 spans="1:26" ht="24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 spans="1:26" ht="24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 spans="1:26" ht="24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 spans="1:26" ht="24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 spans="1:26" ht="24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 spans="1:26" ht="24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 spans="1:26" ht="24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 spans="1:26" ht="24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 spans="1:26" ht="24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 spans="1:26" ht="24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 spans="1:26" ht="24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 spans="1:26" ht="24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 spans="1:26" ht="24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 spans="1:26" ht="24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 spans="1:26" ht="24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 spans="1:26" ht="24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 spans="1:26" ht="24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 spans="1:26" ht="24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 spans="1:26" ht="24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 spans="1:26" ht="24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 spans="1:26" ht="24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 spans="1:26" ht="24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 spans="1:26" ht="24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 spans="1:26" ht="24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 spans="1:26" ht="24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 spans="1:26" ht="24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 spans="1:26" ht="24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 spans="1:26" ht="24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 spans="1:26" ht="24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 spans="1:26" ht="24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 spans="1:26" ht="24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 spans="1:26" ht="24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 spans="1:26" ht="24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 spans="1:26" ht="24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 spans="1:26" ht="24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 spans="1:26" ht="24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 spans="1:26" ht="24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 spans="1:26" ht="24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 spans="1:26" ht="24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 spans="1:26" ht="24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 spans="1:26" ht="24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 spans="1:26" ht="24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 spans="1:26" ht="24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 spans="1:26" ht="24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 spans="1:26" ht="24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 spans="1:26" ht="24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 spans="1:26" ht="24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 spans="1:26" ht="24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 spans="1:26" ht="24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 spans="1:26" ht="24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 spans="1:26" ht="24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 spans="1:26" ht="24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 spans="1:26" ht="24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 spans="1:26" ht="24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 spans="1:26" ht="24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 spans="1:26" ht="24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 spans="1:26" ht="24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 spans="1:26" ht="24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 spans="1:26" ht="24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 spans="1:26" ht="24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 spans="1:26" ht="24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 spans="1:26" ht="24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 spans="1:26" ht="24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 spans="1:26" ht="24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 spans="1:26" ht="24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 spans="1:26" ht="24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 spans="1:26" ht="24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 spans="1:26" ht="24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 spans="1:26" ht="24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 spans="1:26" ht="24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 spans="1:26" ht="24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 spans="1:26" ht="24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 spans="1:26" ht="24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 spans="1:26" ht="24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 spans="1:26" ht="24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 spans="1:26" ht="24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 spans="1:26" ht="24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 spans="1:26" ht="24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 spans="1:26" ht="24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 spans="1:26" ht="24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 spans="1:26" ht="24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 spans="1:26" ht="24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 spans="1:26" ht="24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 spans="1:26" ht="24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 spans="1:26" ht="24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 spans="1:26" ht="24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 spans="1:26" ht="24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 spans="1:26" ht="24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 spans="1:26" ht="24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 spans="1:26" ht="24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 spans="1:26" ht="24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 spans="1:26" ht="24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 spans="1:26" ht="24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 spans="1:26" ht="24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 spans="1:26" ht="24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 spans="1:26" ht="24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 spans="1:26" ht="24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 spans="1:26" ht="24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 spans="1:26" ht="24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 spans="1:26" ht="24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 spans="1:26" ht="24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 spans="1:26" ht="24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 spans="1:26" ht="24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 spans="1:26" ht="24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 spans="1:26" ht="24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 spans="1:26" ht="24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 spans="1:26" ht="24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 spans="1:26" ht="24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 spans="1:26" ht="24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 spans="1:26" ht="24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 spans="1:26" ht="24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 spans="1:26" ht="24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 spans="1:26" ht="24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 spans="1:26" ht="24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 spans="1:26" ht="24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 spans="1:26" ht="24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 spans="1:26" ht="24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 spans="1:26" ht="24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 spans="1:26" ht="24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 spans="1:26" ht="24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 spans="1:26" ht="24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 spans="1:26" ht="24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 spans="1:26" ht="24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 spans="1:26" ht="24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 spans="1:26" ht="24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 spans="1:26" ht="24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 spans="1:26" ht="24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 spans="1:26" ht="24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 spans="1:26" ht="24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 spans="1:26" ht="24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 spans="1:26" ht="24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 spans="1:26" ht="24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 spans="1:26" ht="24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 spans="1:26" ht="24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 spans="1:26" ht="24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 spans="1:26" ht="24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 spans="1:26" ht="24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 spans="1:26" ht="24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 spans="1:26" ht="24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 spans="1:26" ht="24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 spans="1:26" ht="24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 spans="1:26" ht="24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 spans="1:26" ht="24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 spans="1:26" ht="24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 spans="1:26" ht="24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 spans="1:26" ht="24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 spans="1:26" ht="24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 spans="1:26" ht="24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 spans="1:26" ht="24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 spans="1:26" ht="24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 spans="1:26" ht="24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 spans="1:26" ht="24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 spans="1:26" ht="24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 spans="1:26" ht="24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 spans="1:26" ht="24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 spans="1:26" ht="24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 spans="1:26" ht="24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 spans="1:26" ht="24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 spans="1:26" ht="24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 spans="1:26" ht="24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 spans="1:26" ht="24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 spans="1:26" ht="24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 spans="1:26" ht="24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 spans="1:26" ht="24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 spans="1:26" ht="24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 spans="1:26" ht="24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 spans="1:26" ht="24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 spans="1:26" ht="24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 spans="1:26" ht="24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 spans="1:26" ht="24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 spans="1:26" ht="24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 spans="1:26" ht="24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 spans="1:26" ht="24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 spans="1:26" ht="24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 spans="1:26" ht="24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 spans="1:26" ht="24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 spans="1:26" ht="24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 spans="1:26" ht="24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 spans="1:26" ht="24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 spans="1:26" ht="24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 spans="1:26" ht="24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 spans="1:26" ht="24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 spans="1:26" ht="24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 spans="1:26" ht="24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 spans="1:26" ht="24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 spans="1:26" ht="24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 spans="1:26" ht="24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 spans="1:26" ht="24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 spans="1:26" ht="24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 spans="1:26" ht="24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 spans="1:26" ht="24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 spans="1:26" ht="24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 spans="1:26" ht="24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 spans="1:26" ht="24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 spans="1:26" ht="24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 spans="1:26" ht="24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 spans="1:26" ht="24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 spans="1:26" ht="24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 spans="1:26" ht="24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 spans="1:26" ht="24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 spans="1:26" ht="24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 spans="1:26" ht="24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 spans="1:26" ht="24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 spans="1:26" ht="24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 spans="1:26" ht="24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 spans="1:26" ht="24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 spans="1:26" ht="24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 spans="1:26" ht="24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 spans="1:26" ht="24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 spans="1:26" ht="24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 spans="1:26" ht="24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 spans="1:26" ht="24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 spans="1:26" ht="24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 spans="1:26" ht="24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 spans="1:26" ht="24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 spans="1:26" ht="24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 spans="1:26" ht="24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 spans="1:26" ht="24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 spans="1:26" ht="24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 spans="1:26" ht="24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 spans="1:26" ht="24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 spans="1:26" ht="24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 spans="1:26" ht="24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 spans="1:26" ht="24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 spans="1:26" ht="24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 spans="1:26" ht="24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 spans="1:26" ht="24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 spans="1:26" ht="24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 spans="1:26" ht="24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 spans="1:26" ht="24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 spans="1:26" ht="24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 spans="1:26" ht="24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 spans="1:26" ht="24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 spans="1:26" ht="24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 spans="1:26" ht="24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 spans="1:26" ht="24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 spans="1:26" ht="24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 spans="1:26" ht="24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 spans="1:26" ht="24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 spans="1:26" ht="24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 spans="1:26" ht="24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 spans="1:26" ht="24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 spans="1:26" ht="24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 spans="1:26" ht="24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 spans="1:26" ht="24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 spans="1:26" ht="24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 spans="1:26" ht="24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 spans="1:26" ht="24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 spans="1:26" ht="24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 spans="1:26" ht="24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 spans="1:26" ht="24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 spans="1:26" ht="24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 spans="1:26" ht="24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 spans="1:26" ht="24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 spans="1:26" ht="24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 spans="1:26" ht="24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 spans="1:26" ht="24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 spans="1:26" ht="24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 spans="1:26" ht="24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 spans="1:26" ht="24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 spans="1:26" ht="24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 spans="1:26" ht="24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 spans="1:26" ht="24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 spans="1:26" ht="24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 spans="1:26" ht="24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 spans="1:26" ht="24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 spans="1:26" ht="24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 spans="1:26" ht="24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 spans="1:26" ht="24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 spans="1:26" ht="24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 spans="1:26" ht="24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 spans="1:26" ht="24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 spans="1:26" ht="24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 spans="1:26" ht="24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 spans="1:26" ht="24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 spans="1:26" ht="24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 spans="1:26" ht="24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 spans="1:26" ht="24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 spans="1:26" ht="24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 spans="1:26" ht="24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 spans="1:26" ht="24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 spans="1:26" ht="24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 spans="1:26" ht="24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 spans="1:26" ht="24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 spans="1:26" ht="24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 spans="1:26" ht="24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 spans="1:26" ht="24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 spans="1:26" ht="24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 spans="1:26" ht="24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 spans="1:26" ht="24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 spans="1:26" ht="24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 spans="1:26" ht="24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 spans="1:26" ht="24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 spans="1:26" ht="24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 spans="1:26" ht="24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 spans="1:26" ht="24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 spans="1:26" ht="24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 spans="1:26" ht="24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 spans="1:26" ht="24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 spans="1:26" ht="24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 spans="1:26" ht="24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 spans="1:26" ht="24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 spans="1:26" ht="24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 spans="1:26" ht="24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 spans="1:26" ht="24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 spans="1:26" ht="24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 spans="1:26" ht="24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 spans="1:26" ht="24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 spans="1:26" ht="24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 spans="1:26" ht="24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 spans="1:26" ht="24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 spans="1:26" ht="24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 spans="1:26" ht="24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 spans="1:26" ht="24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 spans="1:26" ht="24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 spans="1:26" ht="24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 spans="1:26" ht="24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 spans="1:26" ht="24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 spans="1:26" ht="24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 spans="1:26" ht="24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 spans="1:26" ht="24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 spans="1:26" ht="24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 spans="1:26" ht="24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 spans="1:26" ht="24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 spans="1:26" ht="24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 spans="1:26" ht="24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 spans="1:26" ht="24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 spans="1:26" ht="24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 spans="1:26" ht="24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 spans="1:26" ht="24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 spans="1:26" ht="24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 spans="1:26" ht="24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 spans="1:26" ht="24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 spans="1:26" ht="24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 spans="1:26" ht="24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 spans="1:26" ht="24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 spans="1:26" ht="24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 spans="1:26" ht="24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 spans="1:26" ht="24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 spans="1:26" ht="24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 spans="1:26" ht="24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 spans="1:26" ht="24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 spans="1:26" ht="24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 spans="1:26" ht="24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 spans="1:26" ht="24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 spans="1:26" ht="24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 spans="1:26" ht="24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 spans="1:26" ht="24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 spans="1:26" ht="24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 spans="1:26" ht="24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 spans="1:26" ht="24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 spans="1:26" ht="24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 spans="1:26" ht="24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 spans="1:26" ht="24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 spans="1:26" ht="24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 spans="1:26" ht="24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 spans="1:26" ht="24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 spans="1:26" ht="24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 spans="1:26" ht="24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 spans="1:26" ht="24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 spans="1:26" ht="24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 spans="1:26" ht="24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 spans="1:26" ht="24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 spans="1:26" ht="24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 spans="1:26" ht="24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 spans="1:26" ht="24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 spans="1:26" ht="24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 spans="1:26" ht="24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 spans="1:26" ht="24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 spans="1:26" ht="24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 spans="1:26" ht="24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 spans="1:26" ht="24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 spans="1:26" ht="24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 spans="1:26" ht="24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 spans="1:26" ht="24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 spans="1:26" ht="24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 spans="1:26" ht="24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 spans="1:26" ht="24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 spans="1:26" ht="24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 spans="1:26" ht="24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 spans="1:26" ht="24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 spans="1:26" ht="24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 spans="1:26" ht="24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 spans="1:26" ht="24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 spans="1:26" ht="24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 spans="1:26" ht="24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 spans="1:26" ht="24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 spans="1:26" ht="24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 spans="1:26" ht="24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 spans="1:26" ht="24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 spans="1:26" ht="24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 spans="1:26" ht="24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 spans="1:26" ht="24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 spans="1:26" ht="24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 spans="1:26" ht="24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 spans="1:26" ht="24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 spans="1:26" ht="24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 spans="1:26" ht="24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 spans="1:26" ht="24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 spans="1:26" ht="24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 spans="1:26" ht="24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 spans="1:26" ht="24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 spans="1:26" ht="24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 spans="1:26" ht="24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 spans="1:26" ht="24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 spans="1:26" ht="24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 spans="1:26" ht="24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 spans="1:26" ht="24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 spans="1:26" ht="24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 spans="1:26" ht="24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 spans="1:26" ht="24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 spans="1:26" ht="24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 spans="1:26" ht="24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 spans="1:26" ht="24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 spans="1:26" ht="24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 spans="1:26" ht="24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 spans="1:26" ht="24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 spans="1:26" ht="24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 spans="1:26" ht="24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 spans="1:26" ht="24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 spans="1:26" ht="24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 spans="1:26" ht="24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 spans="1:26" ht="24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 spans="1:26" ht="24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 spans="1:26" ht="24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 spans="1:26" ht="24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 spans="1:26" ht="24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 spans="1:26" ht="24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 spans="1:26" ht="24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 spans="1:26" ht="24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 spans="1:26" ht="24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 spans="1:26" ht="24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 spans="1:26" ht="24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 spans="1:26" ht="24" customHeight="1" x14ac:dyDescent="0.25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 spans="1:26" ht="24" customHeight="1" x14ac:dyDescent="0.25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 spans="1:26" ht="24" customHeight="1" x14ac:dyDescent="0.25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 spans="1:26" ht="24" customHeight="1" x14ac:dyDescent="0.2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 spans="1:26" ht="24" customHeight="1" x14ac:dyDescent="0.25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 spans="1:26" ht="24" customHeight="1" x14ac:dyDescent="0.25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</sheetData>
  <mergeCells count="39">
    <mergeCell ref="N9:O9"/>
    <mergeCell ref="B2:B24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D9:E9"/>
    <mergeCell ref="F9:G9"/>
    <mergeCell ref="H9:I9"/>
    <mergeCell ref="J9:K9"/>
    <mergeCell ref="L9:M9"/>
    <mergeCell ref="J23:O23"/>
    <mergeCell ref="D12:I12"/>
    <mergeCell ref="J12:O12"/>
    <mergeCell ref="D13:G13"/>
    <mergeCell ref="H13:I13"/>
    <mergeCell ref="J13:M13"/>
    <mergeCell ref="N13:O13"/>
    <mergeCell ref="D24:G24"/>
    <mergeCell ref="H24:I24"/>
    <mergeCell ref="J24:M24"/>
    <mergeCell ref="N24:O24"/>
    <mergeCell ref="C14:C15"/>
    <mergeCell ref="D14:O14"/>
    <mergeCell ref="D15:I15"/>
    <mergeCell ref="J15:O15"/>
    <mergeCell ref="C16:C23"/>
    <mergeCell ref="D20:E20"/>
    <mergeCell ref="F20:G20"/>
    <mergeCell ref="H20:I20"/>
    <mergeCell ref="J20:K20"/>
    <mergeCell ref="L20:M20"/>
    <mergeCell ref="N20:O20"/>
    <mergeCell ref="D23:I23"/>
  </mergeCells>
  <pageMargins left="0.511811024" right="0.511811024" top="0.78740157499999996" bottom="0.78740157499999996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94CD7-4FFF-483A-A06B-F16717F890E0}">
  <dimension ref="A1:AL947"/>
  <sheetViews>
    <sheetView zoomScale="70" zoomScaleNormal="70" workbookViewId="0">
      <selection activeCell="J25" sqref="J25:O25"/>
    </sheetView>
  </sheetViews>
  <sheetFormatPr defaultColWidth="14.42578125" defaultRowHeight="15" customHeight="1" x14ac:dyDescent="0.25"/>
  <cols>
    <col min="1" max="38" width="8.7109375" style="106" customWidth="1"/>
    <col min="39" max="16384" width="14.42578125" style="106"/>
  </cols>
  <sheetData>
    <row r="1" spans="1:38" ht="24" customHeight="1" thickBot="1" x14ac:dyDescent="0.3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</row>
    <row r="2" spans="1:38" ht="24" customHeight="1" thickBot="1" x14ac:dyDescent="0.4">
      <c r="A2" s="105"/>
      <c r="B2" s="347" t="s">
        <v>106</v>
      </c>
      <c r="C2" s="348" t="s">
        <v>107</v>
      </c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  <c r="O2" s="350"/>
      <c r="P2" s="351" t="s">
        <v>108</v>
      </c>
      <c r="Q2" s="330"/>
      <c r="R2" s="330"/>
      <c r="S2" s="331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  <c r="AE2" s="268"/>
      <c r="AF2" s="105"/>
      <c r="AG2" s="105"/>
      <c r="AH2" s="105"/>
      <c r="AI2" s="105"/>
      <c r="AJ2" s="105"/>
      <c r="AK2" s="105"/>
      <c r="AL2" s="105"/>
    </row>
    <row r="3" spans="1:38" ht="24" customHeight="1" thickBot="1" x14ac:dyDescent="0.3">
      <c r="A3" s="105"/>
      <c r="B3" s="339"/>
      <c r="C3" s="352">
        <v>6.9444444444444441E-3</v>
      </c>
      <c r="D3" s="336" t="s">
        <v>109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1"/>
      <c r="P3" s="353" t="s">
        <v>51</v>
      </c>
      <c r="Q3" s="330"/>
      <c r="R3" s="330"/>
      <c r="S3" s="331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105"/>
      <c r="AG3" s="105"/>
      <c r="AH3" s="105"/>
      <c r="AI3" s="105"/>
      <c r="AJ3" s="105"/>
      <c r="AK3" s="105"/>
      <c r="AL3" s="105"/>
    </row>
    <row r="4" spans="1:38" ht="24" customHeight="1" thickBot="1" x14ac:dyDescent="0.3">
      <c r="A4" s="105"/>
      <c r="B4" s="339"/>
      <c r="C4" s="335"/>
      <c r="D4" s="337" t="s">
        <v>5</v>
      </c>
      <c r="E4" s="330"/>
      <c r="F4" s="330"/>
      <c r="G4" s="330"/>
      <c r="H4" s="330"/>
      <c r="I4" s="331"/>
      <c r="J4" s="337" t="s">
        <v>6</v>
      </c>
      <c r="K4" s="330"/>
      <c r="L4" s="330"/>
      <c r="M4" s="330"/>
      <c r="N4" s="330"/>
      <c r="O4" s="331"/>
      <c r="P4" s="351" t="str">
        <f>CONCATENATE(COUNT(P6:P17,R6:R17)," VIAGENS")</f>
        <v>23 VIAGENS</v>
      </c>
      <c r="Q4" s="330"/>
      <c r="R4" s="330"/>
      <c r="S4" s="331"/>
      <c r="T4" s="268"/>
      <c r="U4" s="268"/>
      <c r="V4" s="268"/>
      <c r="W4" s="268"/>
      <c r="X4" s="268"/>
      <c r="Y4" s="268"/>
      <c r="Z4" s="268"/>
      <c r="AA4" s="268"/>
      <c r="AB4" s="268"/>
      <c r="AC4" s="268"/>
      <c r="AD4" s="268"/>
      <c r="AE4" s="268"/>
      <c r="AF4" s="105"/>
      <c r="AG4" s="105"/>
      <c r="AH4" s="105"/>
      <c r="AI4" s="105"/>
      <c r="AJ4" s="105"/>
      <c r="AK4" s="105"/>
      <c r="AL4" s="105"/>
    </row>
    <row r="5" spans="1:38" ht="24" customHeight="1" thickBot="1" x14ac:dyDescent="0.3">
      <c r="A5" s="105"/>
      <c r="B5" s="339"/>
      <c r="C5" s="338" t="s">
        <v>7</v>
      </c>
      <c r="D5" s="269" t="s">
        <v>8</v>
      </c>
      <c r="E5" s="270" t="s">
        <v>9</v>
      </c>
      <c r="F5" s="270" t="s">
        <v>10</v>
      </c>
      <c r="G5" s="270" t="s">
        <v>11</v>
      </c>
      <c r="H5" s="109" t="s">
        <v>12</v>
      </c>
      <c r="I5" s="271" t="s">
        <v>95</v>
      </c>
      <c r="J5" s="270" t="s">
        <v>8</v>
      </c>
      <c r="K5" s="270" t="s">
        <v>9</v>
      </c>
      <c r="L5" s="270" t="s">
        <v>10</v>
      </c>
      <c r="M5" s="270" t="s">
        <v>11</v>
      </c>
      <c r="N5" s="109" t="s">
        <v>12</v>
      </c>
      <c r="O5" s="272" t="s">
        <v>95</v>
      </c>
      <c r="P5" s="273" t="s">
        <v>14</v>
      </c>
      <c r="Q5" s="111" t="s">
        <v>15</v>
      </c>
      <c r="R5" s="111" t="s">
        <v>14</v>
      </c>
      <c r="S5" s="111" t="s">
        <v>15</v>
      </c>
      <c r="T5" s="128"/>
      <c r="U5" s="128"/>
      <c r="V5" s="128"/>
      <c r="W5" s="128"/>
      <c r="X5" s="268"/>
      <c r="Y5" s="268"/>
      <c r="Z5" s="268"/>
      <c r="AA5" s="268"/>
      <c r="AB5" s="268"/>
      <c r="AC5" s="268"/>
      <c r="AD5" s="268"/>
      <c r="AE5" s="268"/>
      <c r="AF5" s="105"/>
      <c r="AG5" s="105"/>
      <c r="AH5" s="105"/>
      <c r="AI5" s="105"/>
      <c r="AJ5" s="105"/>
      <c r="AK5" s="105"/>
      <c r="AL5" s="105"/>
    </row>
    <row r="6" spans="1:38" ht="24" customHeight="1" x14ac:dyDescent="0.25">
      <c r="A6" s="105"/>
      <c r="B6" s="339"/>
      <c r="C6" s="339"/>
      <c r="D6" s="274">
        <v>0.19791666666666666</v>
      </c>
      <c r="E6" s="119">
        <v>0.21249999999999999</v>
      </c>
      <c r="F6" s="119">
        <v>0.23680555555555557</v>
      </c>
      <c r="G6" s="129">
        <f t="shared" ref="G6:G9" si="0">F6-D6</f>
        <v>3.8888888888888917E-2</v>
      </c>
      <c r="H6" s="275">
        <v>203</v>
      </c>
      <c r="I6" s="131">
        <v>1</v>
      </c>
      <c r="J6" s="117">
        <v>0.22083333333333333</v>
      </c>
      <c r="K6" s="119">
        <v>0.23472222222222219</v>
      </c>
      <c r="L6" s="119">
        <v>0.26041666666666669</v>
      </c>
      <c r="M6" s="129">
        <f t="shared" ref="M6:M9" si="1">L6-J6</f>
        <v>3.9583333333333359E-2</v>
      </c>
      <c r="N6" s="275">
        <v>203</v>
      </c>
      <c r="O6" s="276">
        <v>2</v>
      </c>
      <c r="P6" s="117">
        <v>0.19791666666666666</v>
      </c>
      <c r="Q6" s="277"/>
      <c r="R6" s="119">
        <v>0.55208333333333337</v>
      </c>
      <c r="S6" s="120">
        <f>R6-P17</f>
        <v>3.125E-2</v>
      </c>
      <c r="T6" s="268"/>
      <c r="U6" s="268"/>
      <c r="V6" s="268"/>
      <c r="W6" s="268"/>
      <c r="X6" s="268"/>
      <c r="Y6" s="268"/>
      <c r="Z6" s="268"/>
      <c r="AA6" s="268"/>
      <c r="AB6" s="268"/>
      <c r="AC6" s="268"/>
      <c r="AD6" s="268"/>
      <c r="AE6" s="268"/>
      <c r="AF6" s="105"/>
      <c r="AG6" s="105"/>
      <c r="AH6" s="105"/>
      <c r="AI6" s="105"/>
      <c r="AJ6" s="105"/>
      <c r="AK6" s="105"/>
      <c r="AL6" s="105"/>
    </row>
    <row r="7" spans="1:38" ht="24" customHeight="1" x14ac:dyDescent="0.25">
      <c r="A7" s="105"/>
      <c r="B7" s="339"/>
      <c r="C7" s="339"/>
      <c r="D7" s="278">
        <v>0.24374999999999999</v>
      </c>
      <c r="E7" s="113">
        <v>0.25763888888888892</v>
      </c>
      <c r="F7" s="113">
        <v>0.28611111111111115</v>
      </c>
      <c r="G7" s="114">
        <f t="shared" si="0"/>
        <v>4.2361111111111155E-2</v>
      </c>
      <c r="H7" s="275">
        <v>203</v>
      </c>
      <c r="I7" s="132">
        <v>1</v>
      </c>
      <c r="J7" s="112">
        <v>0.26666666666666666</v>
      </c>
      <c r="K7" s="113">
        <v>0.28333333333333333</v>
      </c>
      <c r="L7" s="113">
        <v>0.31180555555555556</v>
      </c>
      <c r="M7" s="114">
        <f t="shared" si="1"/>
        <v>4.5138888888888895E-2</v>
      </c>
      <c r="N7" s="275">
        <v>203</v>
      </c>
      <c r="O7" s="116">
        <v>2</v>
      </c>
      <c r="P7" s="112">
        <v>0.22083333333333333</v>
      </c>
      <c r="Q7" s="121">
        <f t="shared" ref="Q7:Q17" si="2">P7-P6</f>
        <v>2.2916666666666669E-2</v>
      </c>
      <c r="R7" s="113">
        <v>0.58333333333333337</v>
      </c>
      <c r="S7" s="122">
        <f t="shared" ref="S7:S16" si="3">R7-R6</f>
        <v>3.125E-2</v>
      </c>
      <c r="T7" s="268"/>
      <c r="U7" s="268"/>
      <c r="V7" s="268"/>
      <c r="W7" s="268"/>
      <c r="X7" s="268"/>
      <c r="Y7" s="268"/>
      <c r="Z7" s="268"/>
      <c r="AA7" s="268"/>
      <c r="AB7" s="268"/>
      <c r="AC7" s="268"/>
      <c r="AD7" s="268"/>
      <c r="AE7" s="268"/>
      <c r="AF7" s="105"/>
      <c r="AG7" s="105"/>
      <c r="AH7" s="105"/>
      <c r="AI7" s="105"/>
      <c r="AJ7" s="105"/>
      <c r="AK7" s="105"/>
      <c r="AL7" s="105"/>
    </row>
    <row r="8" spans="1:38" ht="24" customHeight="1" x14ac:dyDescent="0.25">
      <c r="A8" s="105"/>
      <c r="B8" s="339"/>
      <c r="C8" s="339"/>
      <c r="D8" s="278">
        <v>0.29305555555555557</v>
      </c>
      <c r="E8" s="113">
        <v>0.30902777777777779</v>
      </c>
      <c r="F8" s="113">
        <v>0.33611111111111108</v>
      </c>
      <c r="G8" s="114">
        <f t="shared" si="0"/>
        <v>4.3055555555555514E-2</v>
      </c>
      <c r="H8" s="275">
        <v>203</v>
      </c>
      <c r="I8" s="132">
        <v>1</v>
      </c>
      <c r="J8" s="112">
        <v>0.32083333333333336</v>
      </c>
      <c r="K8" s="113">
        <v>0.33611111111111108</v>
      </c>
      <c r="L8" s="113">
        <v>0.36458333333333331</v>
      </c>
      <c r="M8" s="114">
        <f t="shared" si="1"/>
        <v>4.3749999999999956E-2</v>
      </c>
      <c r="N8" s="275">
        <v>203</v>
      </c>
      <c r="O8" s="116">
        <v>2</v>
      </c>
      <c r="P8" s="112">
        <v>0.24374999999999999</v>
      </c>
      <c r="Q8" s="121">
        <f t="shared" si="2"/>
        <v>2.2916666666666669E-2</v>
      </c>
      <c r="R8" s="113">
        <v>0.60763888888888895</v>
      </c>
      <c r="S8" s="122">
        <f t="shared" si="3"/>
        <v>2.430555555555558E-2</v>
      </c>
      <c r="T8" s="268"/>
      <c r="U8" s="268"/>
      <c r="V8" s="268"/>
      <c r="W8" s="268"/>
      <c r="X8" s="268"/>
      <c r="Y8" s="268"/>
      <c r="Z8" s="268"/>
      <c r="AA8" s="268"/>
      <c r="AB8" s="268"/>
      <c r="AC8" s="268"/>
      <c r="AD8" s="268"/>
      <c r="AE8" s="268"/>
      <c r="AF8" s="105"/>
      <c r="AG8" s="105"/>
      <c r="AH8" s="105"/>
      <c r="AI8" s="105"/>
      <c r="AJ8" s="105"/>
      <c r="AK8" s="105"/>
      <c r="AL8" s="105"/>
    </row>
    <row r="9" spans="1:38" ht="24" customHeight="1" thickBot="1" x14ac:dyDescent="0.3">
      <c r="A9" s="105"/>
      <c r="B9" s="339"/>
      <c r="C9" s="339"/>
      <c r="D9" s="278">
        <v>0.34861111111111115</v>
      </c>
      <c r="E9" s="113">
        <v>0.36388888888888887</v>
      </c>
      <c r="F9" s="113">
        <v>0.39097222222222222</v>
      </c>
      <c r="G9" s="114">
        <f t="shared" si="0"/>
        <v>4.2361111111111072E-2</v>
      </c>
      <c r="H9" s="275">
        <v>203</v>
      </c>
      <c r="I9" s="132">
        <v>1</v>
      </c>
      <c r="J9" s="112">
        <v>0.37638888888888888</v>
      </c>
      <c r="K9" s="113">
        <v>0.39166666666666666</v>
      </c>
      <c r="L9" s="113">
        <v>0.41875000000000001</v>
      </c>
      <c r="M9" s="114">
        <f t="shared" si="1"/>
        <v>4.2361111111111127E-2</v>
      </c>
      <c r="N9" s="275">
        <v>203</v>
      </c>
      <c r="O9" s="116">
        <v>2</v>
      </c>
      <c r="P9" s="112">
        <v>0.26666666666666666</v>
      </c>
      <c r="Q9" s="121">
        <f t="shared" si="2"/>
        <v>2.2916666666666669E-2</v>
      </c>
      <c r="R9" s="113">
        <v>0.63194444444444442</v>
      </c>
      <c r="S9" s="122">
        <f t="shared" si="3"/>
        <v>2.4305555555555469E-2</v>
      </c>
      <c r="T9" s="268"/>
      <c r="U9" s="268"/>
      <c r="V9" s="268"/>
      <c r="W9" s="268"/>
      <c r="X9" s="268"/>
      <c r="Y9" s="268"/>
      <c r="Z9" s="268"/>
      <c r="AA9" s="268"/>
      <c r="AB9" s="268"/>
      <c r="AC9" s="268"/>
      <c r="AD9" s="268"/>
      <c r="AE9" s="268"/>
      <c r="AF9" s="105"/>
      <c r="AG9" s="105"/>
      <c r="AH9" s="105"/>
      <c r="AI9" s="105"/>
      <c r="AJ9" s="105"/>
      <c r="AK9" s="105"/>
      <c r="AL9" s="105"/>
    </row>
    <row r="10" spans="1:38" ht="24" customHeight="1" thickBot="1" x14ac:dyDescent="0.3">
      <c r="A10" s="105"/>
      <c r="B10" s="339"/>
      <c r="C10" s="339"/>
      <c r="D10" s="340">
        <f>F9</f>
        <v>0.39097222222222222</v>
      </c>
      <c r="E10" s="341"/>
      <c r="F10" s="342">
        <f>D11</f>
        <v>0.4375</v>
      </c>
      <c r="G10" s="343"/>
      <c r="H10" s="344">
        <f>F10-D10</f>
        <v>4.6527777777777779E-2</v>
      </c>
      <c r="I10" s="331"/>
      <c r="J10" s="342">
        <f>L9</f>
        <v>0.41875000000000001</v>
      </c>
      <c r="K10" s="341"/>
      <c r="L10" s="342">
        <f>J11</f>
        <v>0.46527777777777773</v>
      </c>
      <c r="M10" s="343"/>
      <c r="N10" s="344">
        <f>L10-J10</f>
        <v>4.6527777777777724E-2</v>
      </c>
      <c r="O10" s="330"/>
      <c r="P10" s="112">
        <v>0.29305555555555557</v>
      </c>
      <c r="Q10" s="121">
        <f t="shared" si="2"/>
        <v>2.6388888888888906E-2</v>
      </c>
      <c r="R10" s="113">
        <v>0.65972222222222221</v>
      </c>
      <c r="S10" s="122">
        <f t="shared" si="3"/>
        <v>2.777777777777779E-2</v>
      </c>
      <c r="T10" s="268"/>
      <c r="U10" s="268"/>
      <c r="V10" s="268"/>
      <c r="W10" s="268"/>
      <c r="X10" s="268"/>
      <c r="Y10" s="268"/>
      <c r="Z10" s="268"/>
      <c r="AA10" s="268"/>
      <c r="AB10" s="268"/>
      <c r="AC10" s="268"/>
      <c r="AD10" s="268"/>
      <c r="AE10" s="268"/>
      <c r="AF10" s="105"/>
      <c r="AG10" s="105"/>
      <c r="AH10" s="105"/>
      <c r="AI10" s="105"/>
      <c r="AJ10" s="105"/>
      <c r="AK10" s="105"/>
      <c r="AL10" s="105"/>
    </row>
    <row r="11" spans="1:38" ht="24" customHeight="1" x14ac:dyDescent="0.25">
      <c r="A11" s="105"/>
      <c r="B11" s="339"/>
      <c r="C11" s="339"/>
      <c r="D11" s="117">
        <v>0.4375</v>
      </c>
      <c r="E11" s="119">
        <v>0.45347222222222222</v>
      </c>
      <c r="F11" s="119">
        <v>0.48402777777777778</v>
      </c>
      <c r="G11" s="129">
        <f t="shared" ref="G11:G12" si="4">F11-D11</f>
        <v>4.6527777777777779E-2</v>
      </c>
      <c r="H11" s="275">
        <v>203</v>
      </c>
      <c r="I11" s="276">
        <v>1</v>
      </c>
      <c r="J11" s="117">
        <v>0.46527777777777773</v>
      </c>
      <c r="K11" s="119">
        <v>0.48125000000000001</v>
      </c>
      <c r="L11" s="119">
        <v>0.51111111111111118</v>
      </c>
      <c r="M11" s="129">
        <f t="shared" ref="M11:M12" si="5">L11-J11</f>
        <v>4.5833333333333448E-2</v>
      </c>
      <c r="N11" s="275">
        <v>203</v>
      </c>
      <c r="O11" s="276">
        <v>2</v>
      </c>
      <c r="P11" s="112">
        <v>0.32083333333333336</v>
      </c>
      <c r="Q11" s="121">
        <f t="shared" si="2"/>
        <v>2.777777777777779E-2</v>
      </c>
      <c r="R11" s="113">
        <v>0.6875</v>
      </c>
      <c r="S11" s="122">
        <f t="shared" si="3"/>
        <v>2.777777777777779E-2</v>
      </c>
      <c r="T11" s="268"/>
      <c r="U11" s="268"/>
      <c r="V11" s="268"/>
      <c r="W11" s="268"/>
      <c r="X11" s="268"/>
      <c r="Y11" s="268"/>
      <c r="Z11" s="268"/>
      <c r="AA11" s="268"/>
      <c r="AB11" s="268"/>
      <c r="AC11" s="268"/>
      <c r="AD11" s="268"/>
      <c r="AE11" s="268"/>
      <c r="AF11" s="105"/>
      <c r="AG11" s="105"/>
      <c r="AH11" s="105"/>
      <c r="AI11" s="105"/>
      <c r="AJ11" s="105"/>
      <c r="AK11" s="105"/>
      <c r="AL11" s="105"/>
    </row>
    <row r="12" spans="1:38" ht="24" customHeight="1" thickBot="1" x14ac:dyDescent="0.3">
      <c r="A12" s="105"/>
      <c r="B12" s="339"/>
      <c r="C12" s="339"/>
      <c r="D12" s="190">
        <v>0.49305555555555558</v>
      </c>
      <c r="E12" s="191">
        <v>0.50902777777777775</v>
      </c>
      <c r="F12" s="191">
        <v>0.53611111111111109</v>
      </c>
      <c r="G12" s="279">
        <f t="shared" si="4"/>
        <v>4.3055555555555514E-2</v>
      </c>
      <c r="H12" s="280">
        <v>203</v>
      </c>
      <c r="I12" s="281">
        <v>1</v>
      </c>
      <c r="J12" s="190">
        <v>0.52083333333333337</v>
      </c>
      <c r="K12" s="191">
        <v>0.53611111111111109</v>
      </c>
      <c r="L12" s="191">
        <v>0.56180555555555556</v>
      </c>
      <c r="M12" s="279">
        <f t="shared" si="5"/>
        <v>4.0972222222222188E-2</v>
      </c>
      <c r="N12" s="280">
        <v>203</v>
      </c>
      <c r="O12" s="281">
        <v>2</v>
      </c>
      <c r="P12" s="112">
        <v>0.34861111111111115</v>
      </c>
      <c r="Q12" s="121">
        <f t="shared" si="2"/>
        <v>2.777777777777779E-2</v>
      </c>
      <c r="R12" s="113">
        <v>0.71875</v>
      </c>
      <c r="S12" s="122">
        <f t="shared" si="3"/>
        <v>3.125E-2</v>
      </c>
      <c r="T12" s="268"/>
      <c r="U12" s="268"/>
      <c r="V12" s="268"/>
      <c r="W12" s="268"/>
      <c r="X12" s="268"/>
      <c r="Y12" s="268"/>
      <c r="Z12" s="268"/>
      <c r="AA12" s="268"/>
      <c r="AB12" s="268"/>
      <c r="AC12" s="268"/>
      <c r="AD12" s="268"/>
      <c r="AE12" s="268"/>
      <c r="AF12" s="105"/>
      <c r="AG12" s="105"/>
      <c r="AH12" s="105"/>
      <c r="AI12" s="105"/>
      <c r="AJ12" s="105"/>
      <c r="AK12" s="105"/>
      <c r="AL12" s="105"/>
    </row>
    <row r="13" spans="1:38" ht="24" customHeight="1" thickBot="1" x14ac:dyDescent="0.3">
      <c r="A13" s="105"/>
      <c r="B13" s="339"/>
      <c r="C13" s="335"/>
      <c r="D13" s="345" t="s">
        <v>73</v>
      </c>
      <c r="E13" s="330"/>
      <c r="F13" s="330"/>
      <c r="G13" s="330"/>
      <c r="H13" s="330"/>
      <c r="I13" s="331"/>
      <c r="J13" s="345" t="s">
        <v>73</v>
      </c>
      <c r="K13" s="330"/>
      <c r="L13" s="330"/>
      <c r="M13" s="330"/>
      <c r="N13" s="330"/>
      <c r="O13" s="331"/>
      <c r="P13" s="112">
        <v>0.37638888888888888</v>
      </c>
      <c r="Q13" s="121">
        <f t="shared" si="2"/>
        <v>2.7777777777777735E-2</v>
      </c>
      <c r="R13" s="113">
        <v>0.75694444444444453</v>
      </c>
      <c r="S13" s="122">
        <f t="shared" si="3"/>
        <v>3.8194444444444531E-2</v>
      </c>
      <c r="T13" s="268"/>
      <c r="U13" s="268"/>
      <c r="V13" s="268"/>
      <c r="W13" s="268"/>
      <c r="X13" s="268"/>
      <c r="Y13" s="268"/>
      <c r="Z13" s="268"/>
      <c r="AA13" s="268"/>
      <c r="AB13" s="268"/>
      <c r="AC13" s="268"/>
      <c r="AD13" s="268"/>
      <c r="AE13" s="268"/>
      <c r="AF13" s="105"/>
      <c r="AG13" s="105"/>
      <c r="AH13" s="105"/>
      <c r="AI13" s="105"/>
      <c r="AJ13" s="105"/>
      <c r="AK13" s="105"/>
      <c r="AL13" s="105"/>
    </row>
    <row r="14" spans="1:38" ht="24" customHeight="1" thickBot="1" x14ac:dyDescent="0.3">
      <c r="A14" s="105"/>
      <c r="B14" s="339"/>
      <c r="C14" s="123" t="s">
        <v>17</v>
      </c>
      <c r="D14" s="329">
        <f>MAX(E6:F12)-IF(D6="",E6,D6)-MIN(H6:H12)+$C3</f>
        <v>0.2986111111111111</v>
      </c>
      <c r="E14" s="330"/>
      <c r="F14" s="330"/>
      <c r="G14" s="331"/>
      <c r="H14" s="346">
        <f ca="1">OFFSET(H5,MATCH(MIN(H6:H12),H6:H12,0),-4)-IF(D6="",E6,D6)+$C3</f>
        <v>0.2</v>
      </c>
      <c r="I14" s="331"/>
      <c r="J14" s="329">
        <f>MAX(K6:L12)-IF(J6="",K6,J6)-MIN(N6:N12)+$C3</f>
        <v>0.30138888888888893</v>
      </c>
      <c r="K14" s="330"/>
      <c r="L14" s="330"/>
      <c r="M14" s="331"/>
      <c r="N14" s="346">
        <f ca="1">OFFSET(N5,MATCH(MIN(N6:N12),N6:N12,0),-4)-IF(J6="",K6,J6)+$C3</f>
        <v>0.20486111111111113</v>
      </c>
      <c r="O14" s="330"/>
      <c r="P14" s="112">
        <v>0.4375</v>
      </c>
      <c r="Q14" s="121">
        <f t="shared" si="2"/>
        <v>6.1111111111111116E-2</v>
      </c>
      <c r="R14" s="113">
        <v>0.8125</v>
      </c>
      <c r="S14" s="122">
        <f t="shared" si="3"/>
        <v>5.5555555555555469E-2</v>
      </c>
      <c r="T14" s="268"/>
      <c r="U14" s="268"/>
      <c r="V14" s="268"/>
      <c r="W14" s="268"/>
      <c r="X14" s="268"/>
      <c r="Y14" s="268"/>
      <c r="Z14" s="268"/>
      <c r="AA14" s="268"/>
      <c r="AB14" s="268"/>
      <c r="AC14" s="268"/>
      <c r="AD14" s="268"/>
      <c r="AE14" s="268"/>
      <c r="AF14" s="105"/>
      <c r="AG14" s="105"/>
      <c r="AH14" s="105"/>
      <c r="AI14" s="105"/>
      <c r="AJ14" s="105"/>
      <c r="AK14" s="105"/>
      <c r="AL14" s="105"/>
    </row>
    <row r="15" spans="1:38" ht="24" customHeight="1" thickBot="1" x14ac:dyDescent="0.3">
      <c r="A15" s="105"/>
      <c r="B15" s="339"/>
      <c r="C15" s="334">
        <v>6.9444444444444441E-3</v>
      </c>
      <c r="D15" s="336" t="s">
        <v>110</v>
      </c>
      <c r="E15" s="330"/>
      <c r="F15" s="330"/>
      <c r="G15" s="330"/>
      <c r="H15" s="330"/>
      <c r="I15" s="330"/>
      <c r="J15" s="330"/>
      <c r="K15" s="330"/>
      <c r="L15" s="330"/>
      <c r="M15" s="330"/>
      <c r="N15" s="330"/>
      <c r="O15" s="330"/>
      <c r="P15" s="112">
        <v>0.46527777777777773</v>
      </c>
      <c r="Q15" s="121">
        <f t="shared" si="2"/>
        <v>2.7777777777777735E-2</v>
      </c>
      <c r="R15" s="113">
        <v>0.86458333333333337</v>
      </c>
      <c r="S15" s="122">
        <f t="shared" si="3"/>
        <v>5.208333333333337E-2</v>
      </c>
      <c r="T15" s="268"/>
      <c r="U15" s="268"/>
      <c r="V15" s="268"/>
      <c r="W15" s="268"/>
      <c r="X15" s="268"/>
      <c r="Y15" s="268"/>
      <c r="Z15" s="268"/>
      <c r="AA15" s="268"/>
      <c r="AB15" s="268"/>
      <c r="AC15" s="268"/>
      <c r="AD15" s="268"/>
      <c r="AE15" s="268"/>
      <c r="AF15" s="105"/>
      <c r="AG15" s="105"/>
      <c r="AH15" s="105"/>
      <c r="AI15" s="105"/>
      <c r="AJ15" s="105"/>
      <c r="AK15" s="105"/>
      <c r="AL15" s="105"/>
    </row>
    <row r="16" spans="1:38" ht="24" customHeight="1" thickBot="1" x14ac:dyDescent="0.3">
      <c r="A16" s="105"/>
      <c r="B16" s="339"/>
      <c r="C16" s="335"/>
      <c r="D16" s="337" t="s">
        <v>19</v>
      </c>
      <c r="E16" s="330"/>
      <c r="F16" s="330"/>
      <c r="G16" s="330"/>
      <c r="H16" s="330"/>
      <c r="I16" s="331"/>
      <c r="J16" s="337" t="s">
        <v>20</v>
      </c>
      <c r="K16" s="330"/>
      <c r="L16" s="330"/>
      <c r="M16" s="330"/>
      <c r="N16" s="330"/>
      <c r="O16" s="330"/>
      <c r="P16" s="112">
        <v>0.49305555555555558</v>
      </c>
      <c r="Q16" s="121">
        <f t="shared" si="2"/>
        <v>2.7777777777777846E-2</v>
      </c>
      <c r="R16" s="113">
        <v>0.91666666666666663</v>
      </c>
      <c r="S16" s="122">
        <f t="shared" si="3"/>
        <v>5.2083333333333259E-2</v>
      </c>
      <c r="T16" s="268"/>
      <c r="U16" s="268"/>
      <c r="V16" s="268"/>
      <c r="W16" s="268"/>
      <c r="X16" s="268"/>
      <c r="Y16" s="268"/>
      <c r="Z16" s="268"/>
      <c r="AA16" s="268"/>
      <c r="AB16" s="268"/>
      <c r="AC16" s="268"/>
      <c r="AD16" s="268"/>
      <c r="AE16" s="268"/>
      <c r="AF16" s="105"/>
      <c r="AG16" s="105"/>
      <c r="AH16" s="105"/>
      <c r="AI16" s="105"/>
      <c r="AJ16" s="105"/>
      <c r="AK16" s="105"/>
      <c r="AL16" s="105"/>
    </row>
    <row r="17" spans="1:38" ht="24" customHeight="1" thickBot="1" x14ac:dyDescent="0.3">
      <c r="A17" s="105"/>
      <c r="B17" s="339"/>
      <c r="C17" s="338" t="s">
        <v>7</v>
      </c>
      <c r="D17" s="269" t="s">
        <v>8</v>
      </c>
      <c r="E17" s="270" t="s">
        <v>9</v>
      </c>
      <c r="F17" s="270" t="s">
        <v>10</v>
      </c>
      <c r="G17" s="270" t="s">
        <v>11</v>
      </c>
      <c r="H17" s="109" t="s">
        <v>12</v>
      </c>
      <c r="I17" s="271" t="s">
        <v>95</v>
      </c>
      <c r="J17" s="270" t="s">
        <v>8</v>
      </c>
      <c r="K17" s="270" t="s">
        <v>9</v>
      </c>
      <c r="L17" s="270" t="s">
        <v>10</v>
      </c>
      <c r="M17" s="270" t="s">
        <v>11</v>
      </c>
      <c r="N17" s="109" t="s">
        <v>12</v>
      </c>
      <c r="O17" s="282" t="s">
        <v>95</v>
      </c>
      <c r="P17" s="124">
        <v>0.52083333333333337</v>
      </c>
      <c r="Q17" s="125">
        <f t="shared" si="2"/>
        <v>2.777777777777779E-2</v>
      </c>
      <c r="R17" s="197"/>
      <c r="S17" s="152"/>
      <c r="T17" s="268"/>
      <c r="U17" s="268"/>
      <c r="V17" s="268"/>
      <c r="W17" s="268"/>
      <c r="X17" s="268"/>
      <c r="Y17" s="268"/>
      <c r="Z17" s="268"/>
      <c r="AA17" s="268"/>
      <c r="AB17" s="268"/>
      <c r="AC17" s="268"/>
      <c r="AD17" s="268"/>
      <c r="AE17" s="268"/>
      <c r="AF17" s="105"/>
      <c r="AG17" s="105"/>
      <c r="AH17" s="105"/>
      <c r="AI17" s="105"/>
      <c r="AJ17" s="105"/>
      <c r="AK17" s="105"/>
      <c r="AL17" s="105"/>
    </row>
    <row r="18" spans="1:38" ht="24" customHeight="1" x14ac:dyDescent="0.25">
      <c r="A18" s="105"/>
      <c r="B18" s="339"/>
      <c r="C18" s="339"/>
      <c r="D18" s="274">
        <v>0.55208333333333337</v>
      </c>
      <c r="E18" s="119">
        <v>0.56666666666666665</v>
      </c>
      <c r="F18" s="119">
        <v>0.59166666666666667</v>
      </c>
      <c r="G18" s="129">
        <f t="shared" ref="G18:G21" si="6">F18-D18</f>
        <v>3.9583333333333304E-2</v>
      </c>
      <c r="H18" s="275">
        <v>203</v>
      </c>
      <c r="I18" s="131">
        <v>1</v>
      </c>
      <c r="J18" s="117">
        <v>0.58333333333333337</v>
      </c>
      <c r="K18" s="119">
        <v>0.59861111111111109</v>
      </c>
      <c r="L18" s="119">
        <v>0.625</v>
      </c>
      <c r="M18" s="129">
        <f t="shared" ref="M18:M21" si="7">L18-J18</f>
        <v>4.166666666666663E-2</v>
      </c>
      <c r="N18" s="275">
        <v>203</v>
      </c>
      <c r="O18" s="131">
        <v>2</v>
      </c>
      <c r="P18" s="105"/>
      <c r="Q18" s="105"/>
      <c r="R18" s="105"/>
      <c r="S18" s="105"/>
      <c r="T18" s="268"/>
      <c r="U18" s="268"/>
      <c r="V18" s="268"/>
      <c r="W18" s="268"/>
      <c r="X18" s="268"/>
      <c r="Y18" s="268"/>
      <c r="Z18" s="268"/>
      <c r="AA18" s="268"/>
      <c r="AB18" s="268"/>
      <c r="AC18" s="268"/>
      <c r="AD18" s="268"/>
      <c r="AE18" s="268"/>
      <c r="AF18" s="105"/>
      <c r="AG18" s="105"/>
      <c r="AH18" s="105"/>
      <c r="AI18" s="105"/>
      <c r="AJ18" s="105"/>
      <c r="AK18" s="105"/>
      <c r="AL18" s="105"/>
    </row>
    <row r="19" spans="1:38" ht="24" customHeight="1" x14ac:dyDescent="0.25">
      <c r="A19" s="105"/>
      <c r="B19" s="339"/>
      <c r="C19" s="339"/>
      <c r="D19" s="278">
        <v>0.60763888888888895</v>
      </c>
      <c r="E19" s="113">
        <v>0.62291666666666667</v>
      </c>
      <c r="F19" s="113">
        <v>0.65277777777777779</v>
      </c>
      <c r="G19" s="114">
        <f t="shared" si="6"/>
        <v>4.513888888888884E-2</v>
      </c>
      <c r="H19" s="275">
        <v>203</v>
      </c>
      <c r="I19" s="132">
        <v>1</v>
      </c>
      <c r="J19" s="112">
        <v>0.63194444444444442</v>
      </c>
      <c r="K19" s="113">
        <v>0.64722222222222225</v>
      </c>
      <c r="L19" s="113">
        <v>0.67708333333333337</v>
      </c>
      <c r="M19" s="114">
        <f t="shared" si="7"/>
        <v>4.5138888888888951E-2</v>
      </c>
      <c r="N19" s="275">
        <v>203</v>
      </c>
      <c r="O19" s="132">
        <v>2</v>
      </c>
      <c r="P19" s="105"/>
      <c r="Q19" s="105"/>
      <c r="R19" s="105"/>
      <c r="S19" s="105"/>
      <c r="T19" s="268"/>
      <c r="U19" s="268"/>
      <c r="V19" s="268"/>
      <c r="W19" s="268"/>
      <c r="X19" s="268"/>
      <c r="Y19" s="268"/>
      <c r="Z19" s="268"/>
      <c r="AA19" s="268"/>
      <c r="AB19" s="268"/>
      <c r="AC19" s="268"/>
      <c r="AD19" s="268"/>
      <c r="AE19" s="268"/>
      <c r="AF19" s="105"/>
      <c r="AG19" s="105"/>
      <c r="AH19" s="105"/>
      <c r="AI19" s="105"/>
      <c r="AJ19" s="105"/>
      <c r="AK19" s="105"/>
      <c r="AL19" s="105"/>
    </row>
    <row r="20" spans="1:38" ht="24" customHeight="1" x14ac:dyDescent="0.25">
      <c r="A20" s="105"/>
      <c r="B20" s="339"/>
      <c r="C20" s="339"/>
      <c r="D20" s="278">
        <v>0.65972222222222221</v>
      </c>
      <c r="E20" s="113">
        <v>0.67569444444444438</v>
      </c>
      <c r="F20" s="113">
        <v>0.70694444444444438</v>
      </c>
      <c r="G20" s="114">
        <f t="shared" si="6"/>
        <v>4.7222222222222165E-2</v>
      </c>
      <c r="H20" s="275">
        <v>203</v>
      </c>
      <c r="I20" s="132">
        <v>1</v>
      </c>
      <c r="J20" s="112">
        <v>0.6875</v>
      </c>
      <c r="K20" s="113">
        <v>0.70347222222222217</v>
      </c>
      <c r="L20" s="113">
        <v>0.73333333333333339</v>
      </c>
      <c r="M20" s="114">
        <f t="shared" si="7"/>
        <v>4.5833333333333393E-2</v>
      </c>
      <c r="N20" s="275">
        <v>203</v>
      </c>
      <c r="O20" s="132">
        <v>2</v>
      </c>
      <c r="P20" s="105"/>
      <c r="Q20" s="105"/>
      <c r="R20" s="105"/>
      <c r="S20" s="105"/>
      <c r="T20" s="268"/>
      <c r="U20" s="268"/>
      <c r="V20" s="268"/>
      <c r="W20" s="268"/>
      <c r="X20" s="268"/>
      <c r="Y20" s="268"/>
      <c r="Z20" s="268"/>
      <c r="AA20" s="268"/>
      <c r="AB20" s="268"/>
      <c r="AC20" s="268"/>
      <c r="AD20" s="268"/>
      <c r="AE20" s="268"/>
      <c r="AF20" s="105"/>
      <c r="AG20" s="105"/>
      <c r="AH20" s="105"/>
      <c r="AI20" s="105"/>
      <c r="AJ20" s="105"/>
      <c r="AK20" s="105"/>
      <c r="AL20" s="105"/>
    </row>
    <row r="21" spans="1:38" ht="24" customHeight="1" thickBot="1" x14ac:dyDescent="0.3">
      <c r="A21" s="105"/>
      <c r="B21" s="339"/>
      <c r="C21" s="339"/>
      <c r="D21" s="278">
        <v>0.71875</v>
      </c>
      <c r="E21" s="113">
        <v>0.73472222222222217</v>
      </c>
      <c r="F21" s="113">
        <v>0.76597222222222217</v>
      </c>
      <c r="G21" s="114">
        <f t="shared" si="6"/>
        <v>4.7222222222222165E-2</v>
      </c>
      <c r="H21" s="275">
        <v>203</v>
      </c>
      <c r="I21" s="132">
        <v>1</v>
      </c>
      <c r="J21" s="112">
        <v>0.75694444444444453</v>
      </c>
      <c r="K21" s="113">
        <v>0.77222222222222225</v>
      </c>
      <c r="L21" s="113">
        <v>0.80208333333333337</v>
      </c>
      <c r="M21" s="114">
        <f t="shared" si="7"/>
        <v>4.513888888888884E-2</v>
      </c>
      <c r="N21" s="275">
        <v>203</v>
      </c>
      <c r="O21" s="132">
        <v>2</v>
      </c>
      <c r="P21" s="105"/>
      <c r="Q21" s="105"/>
      <c r="R21" s="105"/>
      <c r="S21" s="105"/>
      <c r="T21" s="268"/>
      <c r="U21" s="268"/>
      <c r="V21" s="268"/>
      <c r="W21" s="268"/>
      <c r="X21" s="268"/>
      <c r="Y21" s="268"/>
      <c r="Z21" s="268"/>
      <c r="AA21" s="268"/>
      <c r="AB21" s="268"/>
      <c r="AC21" s="268"/>
      <c r="AD21" s="268"/>
      <c r="AE21" s="268"/>
      <c r="AF21" s="105"/>
      <c r="AG21" s="105"/>
      <c r="AH21" s="105"/>
      <c r="AI21" s="105"/>
      <c r="AJ21" s="105"/>
      <c r="AK21" s="105"/>
      <c r="AL21" s="105"/>
    </row>
    <row r="22" spans="1:38" ht="24" customHeight="1" thickBot="1" x14ac:dyDescent="0.3">
      <c r="A22" s="105"/>
      <c r="B22" s="339"/>
      <c r="C22" s="339"/>
      <c r="D22" s="340">
        <f>F21</f>
        <v>0.76597222222222217</v>
      </c>
      <c r="E22" s="341"/>
      <c r="F22" s="342">
        <f>D23</f>
        <v>0.8125</v>
      </c>
      <c r="G22" s="343"/>
      <c r="H22" s="344">
        <f>F22-D22</f>
        <v>4.6527777777777835E-2</v>
      </c>
      <c r="I22" s="331"/>
      <c r="J22" s="342">
        <f>L21</f>
        <v>0.80208333333333337</v>
      </c>
      <c r="K22" s="341"/>
      <c r="L22" s="342">
        <f>J23</f>
        <v>0.86458333333333337</v>
      </c>
      <c r="M22" s="343"/>
      <c r="N22" s="344">
        <f>L22-J22</f>
        <v>6.25E-2</v>
      </c>
      <c r="O22" s="331"/>
      <c r="P22" s="128"/>
      <c r="Q22" s="128"/>
      <c r="R22" s="128"/>
      <c r="S22" s="128"/>
      <c r="T22" s="268"/>
      <c r="U22" s="268"/>
      <c r="V22" s="268"/>
      <c r="W22" s="268"/>
      <c r="X22" s="268"/>
      <c r="Y22" s="268"/>
      <c r="Z22" s="268"/>
      <c r="AA22" s="268"/>
      <c r="AB22" s="268"/>
      <c r="AC22" s="268"/>
      <c r="AD22" s="268"/>
      <c r="AE22" s="268"/>
      <c r="AF22" s="105"/>
      <c r="AG22" s="105"/>
      <c r="AH22" s="105"/>
      <c r="AI22" s="105"/>
      <c r="AJ22" s="105"/>
      <c r="AK22" s="105"/>
      <c r="AL22" s="105"/>
    </row>
    <row r="23" spans="1:38" ht="24" customHeight="1" x14ac:dyDescent="0.25">
      <c r="A23" s="105"/>
      <c r="B23" s="339"/>
      <c r="C23" s="339"/>
      <c r="D23" s="278">
        <v>0.8125</v>
      </c>
      <c r="E23" s="113">
        <v>0.82638888888888884</v>
      </c>
      <c r="F23" s="113">
        <v>0.85763888888888884</v>
      </c>
      <c r="G23" s="114">
        <f>F23-D23</f>
        <v>4.513888888888884E-2</v>
      </c>
      <c r="H23" s="275">
        <v>203</v>
      </c>
      <c r="I23" s="116">
        <v>1</v>
      </c>
      <c r="J23" s="117">
        <v>0.86458333333333337</v>
      </c>
      <c r="K23" s="119">
        <v>0.87847222222222221</v>
      </c>
      <c r="L23" s="119">
        <v>0.90486111111111101</v>
      </c>
      <c r="M23" s="129">
        <f t="shared" ref="M23:M24" si="8">L23-J23</f>
        <v>4.0277777777777635E-2</v>
      </c>
      <c r="N23" s="275">
        <v>203</v>
      </c>
      <c r="O23" s="131">
        <v>2</v>
      </c>
      <c r="P23" s="105"/>
      <c r="Q23" s="105"/>
      <c r="R23" s="105"/>
      <c r="S23" s="105"/>
      <c r="T23" s="268"/>
      <c r="U23" s="268"/>
      <c r="V23" s="268"/>
      <c r="W23" s="268"/>
      <c r="X23" s="268"/>
      <c r="Y23" s="268"/>
      <c r="Z23" s="268"/>
      <c r="AA23" s="268"/>
      <c r="AB23" s="268"/>
      <c r="AC23" s="268"/>
      <c r="AD23" s="268"/>
      <c r="AE23" s="268"/>
      <c r="AF23" s="105"/>
      <c r="AG23" s="105"/>
      <c r="AH23" s="105"/>
      <c r="AI23" s="105"/>
      <c r="AJ23" s="105"/>
      <c r="AK23" s="105"/>
      <c r="AL23" s="105"/>
    </row>
    <row r="24" spans="1:38" ht="24" customHeight="1" thickBot="1" x14ac:dyDescent="0.3">
      <c r="A24" s="105"/>
      <c r="B24" s="339"/>
      <c r="C24" s="339"/>
      <c r="D24" s="283"/>
      <c r="E24" s="193"/>
      <c r="F24" s="193"/>
      <c r="G24" s="193"/>
      <c r="H24" s="281"/>
      <c r="I24" s="281"/>
      <c r="J24" s="190">
        <v>0.91666666666666663</v>
      </c>
      <c r="K24" s="191">
        <v>0.9291666666666667</v>
      </c>
      <c r="L24" s="191">
        <v>0.95347222222222217</v>
      </c>
      <c r="M24" s="279">
        <f t="shared" si="8"/>
        <v>3.6805555555555536E-2</v>
      </c>
      <c r="N24" s="280">
        <v>203</v>
      </c>
      <c r="O24" s="194">
        <v>2</v>
      </c>
      <c r="P24" s="105"/>
      <c r="Q24" s="105"/>
      <c r="R24" s="105"/>
      <c r="S24" s="105"/>
      <c r="T24" s="268"/>
      <c r="U24" s="268"/>
      <c r="V24" s="268"/>
      <c r="W24" s="268"/>
      <c r="X24" s="268"/>
      <c r="Y24" s="268"/>
      <c r="Z24" s="268"/>
      <c r="AA24" s="268"/>
      <c r="AB24" s="268"/>
      <c r="AC24" s="268"/>
      <c r="AD24" s="268"/>
      <c r="AE24" s="268"/>
      <c r="AF24" s="105"/>
      <c r="AG24" s="105"/>
      <c r="AH24" s="105"/>
      <c r="AI24" s="105"/>
      <c r="AJ24" s="105"/>
      <c r="AK24" s="105"/>
      <c r="AL24" s="105"/>
    </row>
    <row r="25" spans="1:38" ht="24" customHeight="1" thickBot="1" x14ac:dyDescent="0.3">
      <c r="A25" s="105"/>
      <c r="B25" s="339"/>
      <c r="C25" s="339"/>
      <c r="D25" s="345" t="s">
        <v>73</v>
      </c>
      <c r="E25" s="330"/>
      <c r="F25" s="330"/>
      <c r="G25" s="330"/>
      <c r="H25" s="330"/>
      <c r="I25" s="331"/>
      <c r="J25" s="345" t="s">
        <v>73</v>
      </c>
      <c r="K25" s="330"/>
      <c r="L25" s="330"/>
      <c r="M25" s="330"/>
      <c r="N25" s="330"/>
      <c r="O25" s="331"/>
      <c r="P25" s="105"/>
      <c r="Q25" s="105"/>
      <c r="R25" s="105"/>
      <c r="S25" s="105"/>
      <c r="T25" s="268"/>
      <c r="U25" s="268"/>
      <c r="V25" s="268"/>
      <c r="W25" s="268"/>
      <c r="X25" s="268"/>
      <c r="Y25" s="268"/>
      <c r="Z25" s="268"/>
      <c r="AA25" s="268"/>
      <c r="AB25" s="268"/>
      <c r="AC25" s="268"/>
      <c r="AD25" s="268"/>
      <c r="AE25" s="268"/>
      <c r="AF25" s="105"/>
      <c r="AG25" s="105"/>
      <c r="AH25" s="105"/>
      <c r="AI25" s="105"/>
      <c r="AJ25" s="105"/>
      <c r="AK25" s="105"/>
      <c r="AL25" s="105"/>
    </row>
    <row r="26" spans="1:38" ht="24" customHeight="1" thickBot="1" x14ac:dyDescent="0.3">
      <c r="A26" s="105"/>
      <c r="B26" s="335"/>
      <c r="C26" s="123" t="s">
        <v>17</v>
      </c>
      <c r="D26" s="329">
        <f>MAX(E18:F24)-IF(D18="",E18,D18)-MIN(H18:H24)+$C15</f>
        <v>0.26597222222222205</v>
      </c>
      <c r="E26" s="330"/>
      <c r="F26" s="330"/>
      <c r="G26" s="331"/>
      <c r="H26" s="332">
        <f ca="1">OFFSET(H17,MATCH(MIN(H18:H24),H18:H24,0),-4)-IF(D18="",E18,D18)</f>
        <v>0.2138888888888888</v>
      </c>
      <c r="I26" s="333"/>
      <c r="J26" s="329">
        <f>MAX(K18:L24)-IF(J18="",K18,J18)-MIN(N18:N24)+$C15</f>
        <v>0.31458333333333321</v>
      </c>
      <c r="K26" s="330"/>
      <c r="L26" s="330"/>
      <c r="M26" s="331"/>
      <c r="N26" s="332">
        <f ca="1">OFFSET(N17,MATCH(MIN(N18:N24),N18:N24,0),-4)-IF(J18="",K18,J18)</f>
        <v>0.21875</v>
      </c>
      <c r="O26" s="333"/>
      <c r="P26" s="105"/>
      <c r="Q26" s="105"/>
      <c r="R26" s="105"/>
      <c r="S26" s="105"/>
      <c r="T26" s="268"/>
      <c r="U26" s="268"/>
      <c r="V26" s="268"/>
      <c r="W26" s="268"/>
      <c r="X26" s="268"/>
      <c r="Y26" s="268"/>
      <c r="Z26" s="268"/>
      <c r="AA26" s="268"/>
      <c r="AB26" s="268"/>
      <c r="AC26" s="268"/>
      <c r="AD26" s="268"/>
      <c r="AE26" s="268"/>
      <c r="AF26" s="105"/>
      <c r="AG26" s="105"/>
      <c r="AH26" s="105"/>
      <c r="AI26" s="105"/>
      <c r="AJ26" s="105"/>
      <c r="AK26" s="105"/>
      <c r="AL26" s="105"/>
    </row>
    <row r="27" spans="1:38" ht="24" customHeight="1" x14ac:dyDescent="0.25">
      <c r="A27" s="105"/>
      <c r="AF27" s="105"/>
      <c r="AG27" s="105"/>
      <c r="AH27" s="105"/>
      <c r="AI27" s="105"/>
      <c r="AJ27" s="105"/>
      <c r="AK27" s="105"/>
      <c r="AL27" s="105"/>
    </row>
    <row r="28" spans="1:38" ht="24" customHeight="1" x14ac:dyDescent="0.25">
      <c r="A28" s="105"/>
      <c r="AF28" s="105"/>
      <c r="AG28" s="105"/>
      <c r="AH28" s="105"/>
      <c r="AI28" s="105"/>
      <c r="AJ28" s="105"/>
      <c r="AK28" s="105"/>
      <c r="AL28" s="105"/>
    </row>
    <row r="29" spans="1:38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</row>
    <row r="30" spans="1:38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</row>
    <row r="31" spans="1:38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</row>
    <row r="32" spans="1:38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</row>
    <row r="33" spans="1:38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</row>
    <row r="34" spans="1:38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</row>
    <row r="35" spans="1:38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</row>
    <row r="36" spans="1:38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</row>
    <row r="37" spans="1:38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</row>
    <row r="38" spans="1:38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</row>
    <row r="39" spans="1:38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</row>
    <row r="40" spans="1:38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</row>
    <row r="41" spans="1:38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</row>
    <row r="42" spans="1:38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</row>
    <row r="43" spans="1:38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</row>
    <row r="44" spans="1:38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</row>
    <row r="45" spans="1:38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</row>
    <row r="46" spans="1:38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</row>
    <row r="47" spans="1:38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</row>
    <row r="48" spans="1:38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</row>
    <row r="49" spans="1:38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  <c r="AG49" s="105"/>
      <c r="AH49" s="105"/>
      <c r="AI49" s="105"/>
      <c r="AJ49" s="105"/>
      <c r="AK49" s="105"/>
      <c r="AL49" s="105"/>
    </row>
    <row r="50" spans="1:38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  <c r="AG50" s="105"/>
      <c r="AH50" s="105"/>
      <c r="AI50" s="105"/>
      <c r="AJ50" s="105"/>
      <c r="AK50" s="105"/>
      <c r="AL50" s="105"/>
    </row>
    <row r="51" spans="1:38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</row>
    <row r="52" spans="1:38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  <c r="AG52" s="105"/>
      <c r="AH52" s="105"/>
      <c r="AI52" s="105"/>
      <c r="AJ52" s="105"/>
      <c r="AK52" s="105"/>
      <c r="AL52" s="105"/>
    </row>
    <row r="53" spans="1:38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</row>
    <row r="54" spans="1:38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  <c r="AG54" s="105"/>
      <c r="AH54" s="105"/>
      <c r="AI54" s="105"/>
      <c r="AJ54" s="105"/>
      <c r="AK54" s="105"/>
      <c r="AL54" s="105"/>
    </row>
    <row r="55" spans="1:38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  <c r="AG55" s="105"/>
      <c r="AH55" s="105"/>
      <c r="AI55" s="105"/>
      <c r="AJ55" s="105"/>
      <c r="AK55" s="105"/>
      <c r="AL55" s="105"/>
    </row>
    <row r="56" spans="1:38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  <c r="AG56" s="105"/>
      <c r="AH56" s="105"/>
      <c r="AI56" s="105"/>
      <c r="AJ56" s="105"/>
      <c r="AK56" s="105"/>
      <c r="AL56" s="105"/>
    </row>
    <row r="57" spans="1:38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  <c r="AG57" s="105"/>
      <c r="AH57" s="105"/>
      <c r="AI57" s="105"/>
      <c r="AJ57" s="105"/>
      <c r="AK57" s="105"/>
      <c r="AL57" s="105"/>
    </row>
    <row r="58" spans="1:38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</row>
    <row r="59" spans="1:38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  <c r="AG59" s="105"/>
      <c r="AH59" s="105"/>
      <c r="AI59" s="105"/>
      <c r="AJ59" s="105"/>
      <c r="AK59" s="105"/>
      <c r="AL59" s="105"/>
    </row>
    <row r="60" spans="1:38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</row>
    <row r="61" spans="1:38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  <c r="AG61" s="105"/>
      <c r="AH61" s="105"/>
      <c r="AI61" s="105"/>
      <c r="AJ61" s="105"/>
      <c r="AK61" s="105"/>
      <c r="AL61" s="105"/>
    </row>
    <row r="62" spans="1:38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  <c r="AG62" s="105"/>
      <c r="AH62" s="105"/>
      <c r="AI62" s="105"/>
      <c r="AJ62" s="105"/>
      <c r="AK62" s="105"/>
      <c r="AL62" s="105"/>
    </row>
    <row r="63" spans="1:38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  <c r="AG63" s="105"/>
      <c r="AH63" s="105"/>
      <c r="AI63" s="105"/>
      <c r="AJ63" s="105"/>
      <c r="AK63" s="105"/>
      <c r="AL63" s="105"/>
    </row>
    <row r="64" spans="1:38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  <c r="AG64" s="105"/>
      <c r="AH64" s="105"/>
      <c r="AI64" s="105"/>
      <c r="AJ64" s="105"/>
      <c r="AK64" s="105"/>
      <c r="AL64" s="105"/>
    </row>
    <row r="65" spans="1:38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  <c r="AG65" s="105"/>
      <c r="AH65" s="105"/>
      <c r="AI65" s="105"/>
      <c r="AJ65" s="105"/>
      <c r="AK65" s="105"/>
      <c r="AL65" s="105"/>
    </row>
    <row r="66" spans="1:38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</row>
    <row r="67" spans="1:38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  <c r="AG67" s="105"/>
      <c r="AH67" s="105"/>
      <c r="AI67" s="105"/>
      <c r="AJ67" s="105"/>
      <c r="AK67" s="105"/>
      <c r="AL67" s="105"/>
    </row>
    <row r="68" spans="1:38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</row>
    <row r="69" spans="1:38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  <c r="AG69" s="105"/>
      <c r="AH69" s="105"/>
      <c r="AI69" s="105"/>
      <c r="AJ69" s="105"/>
      <c r="AK69" s="105"/>
      <c r="AL69" s="105"/>
    </row>
    <row r="70" spans="1:38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  <c r="AG70" s="105"/>
      <c r="AH70" s="105"/>
      <c r="AI70" s="105"/>
      <c r="AJ70" s="105"/>
      <c r="AK70" s="105"/>
      <c r="AL70" s="105"/>
    </row>
    <row r="71" spans="1:38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  <c r="AG71" s="105"/>
      <c r="AH71" s="105"/>
      <c r="AI71" s="105"/>
      <c r="AJ71" s="105"/>
      <c r="AK71" s="105"/>
      <c r="AL71" s="105"/>
    </row>
    <row r="72" spans="1:38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  <c r="AG72" s="105"/>
      <c r="AH72" s="105"/>
      <c r="AI72" s="105"/>
      <c r="AJ72" s="105"/>
      <c r="AK72" s="105"/>
      <c r="AL72" s="105"/>
    </row>
    <row r="73" spans="1:38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  <c r="AG73" s="105"/>
      <c r="AH73" s="105"/>
      <c r="AI73" s="105"/>
      <c r="AJ73" s="105"/>
      <c r="AK73" s="105"/>
      <c r="AL73" s="105"/>
    </row>
    <row r="74" spans="1:38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  <c r="AG74" s="105"/>
      <c r="AH74" s="105"/>
      <c r="AI74" s="105"/>
      <c r="AJ74" s="105"/>
      <c r="AK74" s="105"/>
      <c r="AL74" s="105"/>
    </row>
    <row r="75" spans="1:38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  <c r="AG75" s="105"/>
      <c r="AH75" s="105"/>
      <c r="AI75" s="105"/>
      <c r="AJ75" s="105"/>
      <c r="AK75" s="105"/>
      <c r="AL75" s="105"/>
    </row>
    <row r="76" spans="1:38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  <c r="AG76" s="105"/>
      <c r="AH76" s="105"/>
      <c r="AI76" s="105"/>
      <c r="AJ76" s="105"/>
      <c r="AK76" s="105"/>
      <c r="AL76" s="105"/>
    </row>
    <row r="77" spans="1:38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</row>
    <row r="78" spans="1:38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</row>
    <row r="79" spans="1:38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</row>
    <row r="80" spans="1:38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</row>
    <row r="81" spans="1:38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</row>
    <row r="82" spans="1:38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</row>
    <row r="83" spans="1:38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</row>
    <row r="84" spans="1:38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</row>
    <row r="85" spans="1:38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</row>
    <row r="86" spans="1:38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</row>
    <row r="87" spans="1:38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</row>
    <row r="88" spans="1:38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</row>
    <row r="89" spans="1:38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</row>
    <row r="90" spans="1:38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</row>
    <row r="91" spans="1:38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</row>
    <row r="92" spans="1:38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</row>
    <row r="93" spans="1:38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</row>
    <row r="94" spans="1:38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</row>
    <row r="95" spans="1:38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</row>
    <row r="96" spans="1:38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</row>
    <row r="97" spans="1:38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</row>
    <row r="98" spans="1:38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</row>
    <row r="99" spans="1:38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</row>
    <row r="100" spans="1:38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</row>
    <row r="101" spans="1:38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</row>
    <row r="102" spans="1:38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</row>
    <row r="103" spans="1:38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</row>
    <row r="104" spans="1:38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</row>
    <row r="105" spans="1:38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</row>
    <row r="106" spans="1:38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</row>
    <row r="107" spans="1:38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</row>
    <row r="108" spans="1:38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</row>
    <row r="109" spans="1:38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</row>
    <row r="110" spans="1:38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</row>
    <row r="111" spans="1:38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</row>
    <row r="112" spans="1:38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</row>
    <row r="113" spans="1:38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</row>
    <row r="114" spans="1:38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</row>
    <row r="115" spans="1:38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</row>
    <row r="116" spans="1:38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</row>
    <row r="117" spans="1:38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</row>
    <row r="118" spans="1:38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</row>
    <row r="119" spans="1:38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</row>
    <row r="120" spans="1:38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</row>
    <row r="121" spans="1:38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</row>
    <row r="122" spans="1:38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</row>
    <row r="123" spans="1:38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</row>
    <row r="124" spans="1:38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</row>
    <row r="125" spans="1:38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</row>
    <row r="126" spans="1:38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</row>
    <row r="127" spans="1:38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</row>
    <row r="128" spans="1:38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</row>
    <row r="129" spans="1:38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</row>
    <row r="130" spans="1:38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</row>
    <row r="131" spans="1:38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</row>
    <row r="132" spans="1:38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</row>
    <row r="133" spans="1:38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</row>
    <row r="134" spans="1:38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</row>
    <row r="135" spans="1:38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</row>
    <row r="136" spans="1:38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</row>
    <row r="137" spans="1:38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</row>
    <row r="138" spans="1:38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</row>
    <row r="139" spans="1:38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</row>
    <row r="140" spans="1:38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</row>
    <row r="141" spans="1:38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</row>
    <row r="142" spans="1:38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</row>
    <row r="143" spans="1:38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</row>
    <row r="144" spans="1:38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</row>
    <row r="145" spans="1:38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</row>
    <row r="146" spans="1:38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</row>
    <row r="147" spans="1:38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</row>
    <row r="148" spans="1:38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</row>
    <row r="149" spans="1:38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</row>
    <row r="150" spans="1:38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</row>
    <row r="151" spans="1:38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</row>
    <row r="152" spans="1:38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</row>
    <row r="153" spans="1:38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</row>
    <row r="154" spans="1:38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</row>
    <row r="155" spans="1:38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</row>
    <row r="156" spans="1:38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</row>
    <row r="157" spans="1:38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</row>
    <row r="158" spans="1:38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</row>
    <row r="159" spans="1:38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</row>
    <row r="160" spans="1:38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</row>
    <row r="161" spans="1:38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</row>
    <row r="162" spans="1:38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</row>
    <row r="163" spans="1:38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</row>
    <row r="164" spans="1:38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</row>
    <row r="165" spans="1:38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</row>
    <row r="166" spans="1:38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</row>
    <row r="167" spans="1:38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</row>
    <row r="168" spans="1:38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</row>
    <row r="169" spans="1:38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</row>
    <row r="170" spans="1:38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</row>
    <row r="171" spans="1:38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</row>
    <row r="172" spans="1:38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</row>
    <row r="173" spans="1:38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</row>
    <row r="174" spans="1:38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</row>
    <row r="175" spans="1:38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</row>
    <row r="176" spans="1:38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</row>
    <row r="177" spans="1:38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</row>
    <row r="178" spans="1:38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</row>
    <row r="179" spans="1:38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</row>
    <row r="180" spans="1:38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</row>
    <row r="181" spans="1:38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</row>
    <row r="182" spans="1:38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</row>
    <row r="183" spans="1:38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</row>
    <row r="184" spans="1:38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</row>
    <row r="185" spans="1:38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</row>
    <row r="186" spans="1:38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</row>
    <row r="187" spans="1:38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</row>
    <row r="188" spans="1:38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</row>
    <row r="189" spans="1:38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</row>
    <row r="190" spans="1:38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</row>
    <row r="191" spans="1:38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</row>
    <row r="192" spans="1:38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</row>
    <row r="193" spans="1:38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</row>
    <row r="194" spans="1:38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</row>
    <row r="195" spans="1:38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</row>
    <row r="196" spans="1:38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</row>
    <row r="197" spans="1:38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</row>
    <row r="198" spans="1:38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</row>
    <row r="199" spans="1:38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</row>
    <row r="200" spans="1:38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</row>
    <row r="201" spans="1:38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</row>
    <row r="202" spans="1:38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</row>
    <row r="203" spans="1:38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</row>
    <row r="204" spans="1:38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</row>
    <row r="205" spans="1:38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</row>
    <row r="206" spans="1:38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</row>
    <row r="207" spans="1:38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</row>
    <row r="208" spans="1:38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</row>
    <row r="209" spans="1:38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</row>
    <row r="210" spans="1:38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</row>
    <row r="211" spans="1:38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</row>
    <row r="212" spans="1:38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</row>
    <row r="213" spans="1:38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</row>
    <row r="214" spans="1:38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</row>
    <row r="215" spans="1:38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</row>
    <row r="216" spans="1:38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</row>
    <row r="217" spans="1:38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</row>
    <row r="218" spans="1:38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</row>
    <row r="219" spans="1:38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</row>
    <row r="220" spans="1:38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</row>
    <row r="221" spans="1:38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</row>
    <row r="222" spans="1:38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</row>
    <row r="223" spans="1:38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</row>
    <row r="224" spans="1:38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</row>
    <row r="225" spans="1:38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</row>
    <row r="226" spans="1:38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</row>
    <row r="227" spans="1:38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</row>
    <row r="228" spans="1:38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</row>
    <row r="229" spans="1:38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</row>
    <row r="230" spans="1:38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</row>
    <row r="231" spans="1:38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</row>
    <row r="232" spans="1:38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</row>
    <row r="233" spans="1:38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</row>
    <row r="234" spans="1:38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</row>
    <row r="235" spans="1:38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</row>
    <row r="236" spans="1:38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</row>
    <row r="237" spans="1:38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</row>
    <row r="238" spans="1:38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</row>
    <row r="239" spans="1:38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</row>
    <row r="240" spans="1:38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</row>
    <row r="241" spans="1:38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</row>
    <row r="242" spans="1:38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</row>
    <row r="243" spans="1:38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</row>
    <row r="244" spans="1:38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</row>
    <row r="245" spans="1:38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</row>
    <row r="246" spans="1:38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</row>
    <row r="247" spans="1:38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</row>
    <row r="248" spans="1:38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</row>
    <row r="249" spans="1:38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</row>
    <row r="250" spans="1:38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</row>
    <row r="251" spans="1:38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</row>
    <row r="252" spans="1:38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</row>
    <row r="253" spans="1:38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</row>
    <row r="254" spans="1:38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</row>
    <row r="255" spans="1:38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</row>
    <row r="256" spans="1:38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</row>
    <row r="257" spans="1:38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</row>
    <row r="258" spans="1:38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</row>
    <row r="259" spans="1:38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</row>
    <row r="260" spans="1:38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</row>
    <row r="261" spans="1:38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</row>
    <row r="262" spans="1:38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</row>
    <row r="263" spans="1:38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</row>
    <row r="264" spans="1:38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</row>
    <row r="265" spans="1:38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</row>
    <row r="266" spans="1:38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</row>
    <row r="267" spans="1:38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</row>
    <row r="268" spans="1:38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</row>
    <row r="269" spans="1:38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</row>
    <row r="270" spans="1:38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</row>
    <row r="271" spans="1:38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</row>
    <row r="272" spans="1:38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</row>
    <row r="273" spans="1:38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</row>
    <row r="274" spans="1:38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</row>
    <row r="275" spans="1:38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</row>
    <row r="276" spans="1:38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</row>
    <row r="277" spans="1:38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</row>
    <row r="278" spans="1:38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</row>
    <row r="279" spans="1:38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</row>
    <row r="280" spans="1:38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</row>
    <row r="281" spans="1:38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</row>
    <row r="282" spans="1:38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</row>
    <row r="283" spans="1:38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</row>
    <row r="284" spans="1:38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</row>
    <row r="285" spans="1:38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</row>
    <row r="286" spans="1:38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</row>
    <row r="287" spans="1:38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</row>
    <row r="288" spans="1:38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</row>
    <row r="289" spans="1:38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</row>
    <row r="290" spans="1:38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</row>
    <row r="291" spans="1:38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</row>
    <row r="292" spans="1:38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</row>
    <row r="293" spans="1:38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</row>
    <row r="294" spans="1:38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</row>
    <row r="295" spans="1:38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</row>
    <row r="296" spans="1:38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</row>
    <row r="297" spans="1:38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</row>
    <row r="298" spans="1:38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</row>
    <row r="299" spans="1:38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</row>
    <row r="300" spans="1:38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</row>
    <row r="301" spans="1:38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</row>
    <row r="302" spans="1:38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</row>
    <row r="303" spans="1:38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</row>
    <row r="304" spans="1:38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</row>
    <row r="305" spans="1:38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</row>
    <row r="306" spans="1:38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</row>
    <row r="307" spans="1:38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</row>
    <row r="308" spans="1:38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</row>
    <row r="309" spans="1:38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</row>
    <row r="310" spans="1:38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</row>
    <row r="311" spans="1:38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</row>
    <row r="312" spans="1:38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</row>
    <row r="313" spans="1:38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</row>
    <row r="314" spans="1:38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</row>
    <row r="315" spans="1:38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</row>
    <row r="316" spans="1:38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</row>
    <row r="317" spans="1:38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</row>
    <row r="318" spans="1:38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</row>
    <row r="319" spans="1:38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</row>
    <row r="320" spans="1:38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</row>
    <row r="321" spans="1:38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</row>
    <row r="322" spans="1:38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</row>
    <row r="323" spans="1:38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</row>
    <row r="324" spans="1:38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</row>
    <row r="325" spans="1:38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</row>
    <row r="326" spans="1:38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</row>
    <row r="327" spans="1:38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</row>
    <row r="328" spans="1:38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</row>
    <row r="329" spans="1:38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</row>
    <row r="330" spans="1:38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</row>
    <row r="331" spans="1:38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</row>
    <row r="332" spans="1:38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</row>
    <row r="333" spans="1:38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</row>
    <row r="334" spans="1:38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</row>
    <row r="335" spans="1:38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</row>
    <row r="336" spans="1:38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</row>
    <row r="337" spans="1:38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</row>
    <row r="338" spans="1:38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</row>
    <row r="339" spans="1:38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</row>
    <row r="340" spans="1:38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</row>
    <row r="341" spans="1:38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</row>
    <row r="342" spans="1:38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</row>
    <row r="343" spans="1:38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</row>
    <row r="344" spans="1:38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</row>
    <row r="345" spans="1:38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</row>
    <row r="346" spans="1:38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</row>
    <row r="347" spans="1:38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</row>
    <row r="348" spans="1:38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</row>
    <row r="349" spans="1:38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</row>
    <row r="350" spans="1:38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</row>
    <row r="351" spans="1:38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</row>
    <row r="352" spans="1:38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</row>
    <row r="353" spans="1:38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</row>
    <row r="354" spans="1:38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</row>
    <row r="355" spans="1:38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</row>
    <row r="356" spans="1:38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</row>
    <row r="357" spans="1:38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</row>
    <row r="358" spans="1:38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</row>
    <row r="359" spans="1:38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</row>
    <row r="360" spans="1:38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</row>
    <row r="361" spans="1:38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</row>
    <row r="362" spans="1:38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</row>
    <row r="363" spans="1:38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</row>
    <row r="364" spans="1:38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</row>
    <row r="365" spans="1:38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</row>
    <row r="366" spans="1:38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</row>
    <row r="367" spans="1:38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</row>
    <row r="368" spans="1:38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</row>
    <row r="369" spans="1:38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</row>
    <row r="370" spans="1:38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</row>
    <row r="371" spans="1:38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</row>
    <row r="372" spans="1:38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</row>
    <row r="373" spans="1:38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</row>
    <row r="374" spans="1:38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</row>
    <row r="375" spans="1:38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</row>
    <row r="376" spans="1:38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</row>
    <row r="377" spans="1:38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</row>
    <row r="378" spans="1:38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</row>
    <row r="379" spans="1:38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</row>
    <row r="380" spans="1:38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</row>
    <row r="381" spans="1:38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</row>
    <row r="382" spans="1:38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</row>
    <row r="383" spans="1:38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</row>
    <row r="384" spans="1:38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</row>
    <row r="385" spans="1:38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</row>
    <row r="386" spans="1:38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</row>
    <row r="387" spans="1:38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</row>
    <row r="388" spans="1:38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</row>
    <row r="389" spans="1:38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</row>
    <row r="390" spans="1:38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</row>
    <row r="391" spans="1:38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</row>
    <row r="392" spans="1:38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</row>
    <row r="393" spans="1:38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</row>
    <row r="394" spans="1:38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</row>
    <row r="395" spans="1:38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</row>
    <row r="396" spans="1:38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</row>
    <row r="397" spans="1:38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</row>
    <row r="398" spans="1:38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</row>
    <row r="399" spans="1:38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</row>
    <row r="400" spans="1:38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</row>
    <row r="401" spans="1:38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</row>
    <row r="402" spans="1:38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</row>
    <row r="403" spans="1:38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</row>
    <row r="404" spans="1:38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</row>
    <row r="405" spans="1:38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</row>
    <row r="406" spans="1:38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</row>
    <row r="407" spans="1:38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</row>
    <row r="408" spans="1:38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</row>
    <row r="409" spans="1:38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</row>
    <row r="410" spans="1:38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</row>
    <row r="411" spans="1:38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</row>
    <row r="412" spans="1:38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</row>
    <row r="413" spans="1:38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</row>
    <row r="414" spans="1:38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</row>
    <row r="415" spans="1:38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</row>
    <row r="416" spans="1:38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</row>
    <row r="417" spans="1:38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</row>
    <row r="418" spans="1:38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</row>
    <row r="419" spans="1:38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</row>
    <row r="420" spans="1:38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</row>
    <row r="421" spans="1:38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</row>
    <row r="422" spans="1:38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</row>
    <row r="423" spans="1:38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</row>
    <row r="424" spans="1:38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</row>
    <row r="425" spans="1:38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</row>
    <row r="426" spans="1:38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</row>
    <row r="427" spans="1:38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</row>
    <row r="428" spans="1:38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</row>
    <row r="429" spans="1:38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</row>
    <row r="430" spans="1:38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</row>
    <row r="431" spans="1:38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</row>
    <row r="432" spans="1:38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</row>
    <row r="433" spans="1:38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</row>
    <row r="434" spans="1:38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</row>
    <row r="435" spans="1:38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</row>
    <row r="436" spans="1:38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</row>
    <row r="437" spans="1:38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</row>
    <row r="438" spans="1:38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</row>
    <row r="439" spans="1:38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</row>
    <row r="440" spans="1:38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</row>
    <row r="441" spans="1:38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</row>
    <row r="442" spans="1:38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</row>
    <row r="443" spans="1:38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</row>
    <row r="444" spans="1:38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</row>
    <row r="445" spans="1:38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</row>
    <row r="446" spans="1:38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</row>
    <row r="447" spans="1:38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</row>
    <row r="448" spans="1:38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</row>
    <row r="449" spans="1:38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</row>
    <row r="450" spans="1:38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</row>
    <row r="451" spans="1:38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</row>
    <row r="452" spans="1:38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</row>
    <row r="453" spans="1:38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</row>
    <row r="454" spans="1:38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</row>
    <row r="455" spans="1:38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</row>
    <row r="456" spans="1:38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</row>
    <row r="457" spans="1:38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</row>
    <row r="458" spans="1:38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</row>
    <row r="459" spans="1:38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</row>
    <row r="460" spans="1:38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</row>
    <row r="461" spans="1:38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</row>
    <row r="462" spans="1:38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</row>
    <row r="463" spans="1:38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</row>
    <row r="464" spans="1:38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</row>
    <row r="465" spans="1:38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</row>
    <row r="466" spans="1:38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</row>
    <row r="467" spans="1:38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</row>
    <row r="468" spans="1:38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</row>
    <row r="469" spans="1:38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</row>
    <row r="470" spans="1:38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</row>
    <row r="471" spans="1:38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</row>
    <row r="472" spans="1:38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</row>
    <row r="473" spans="1:38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</row>
    <row r="474" spans="1:38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</row>
    <row r="475" spans="1:38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</row>
    <row r="476" spans="1:38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</row>
    <row r="477" spans="1:38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</row>
    <row r="478" spans="1:38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</row>
    <row r="479" spans="1:38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</row>
    <row r="480" spans="1:38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</row>
    <row r="481" spans="1:38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</row>
    <row r="482" spans="1:38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</row>
    <row r="483" spans="1:38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</row>
    <row r="484" spans="1:38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</row>
    <row r="485" spans="1:38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</row>
    <row r="486" spans="1:38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</row>
    <row r="487" spans="1:38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</row>
    <row r="488" spans="1:38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</row>
    <row r="489" spans="1:38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</row>
    <row r="490" spans="1:38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</row>
    <row r="491" spans="1:38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</row>
    <row r="492" spans="1:38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</row>
    <row r="493" spans="1:38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</row>
    <row r="494" spans="1:38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</row>
    <row r="495" spans="1:38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</row>
    <row r="496" spans="1:38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</row>
    <row r="497" spans="1:38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</row>
    <row r="498" spans="1:38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</row>
    <row r="499" spans="1:38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</row>
    <row r="500" spans="1:38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</row>
    <row r="501" spans="1:38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</row>
    <row r="502" spans="1:38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</row>
    <row r="503" spans="1:38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</row>
    <row r="504" spans="1:38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</row>
    <row r="505" spans="1:38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</row>
    <row r="506" spans="1:38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</row>
    <row r="507" spans="1:38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</row>
    <row r="508" spans="1:38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</row>
    <row r="509" spans="1:38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</row>
    <row r="510" spans="1:38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</row>
    <row r="511" spans="1:38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</row>
    <row r="512" spans="1:38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</row>
    <row r="513" spans="1:38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</row>
    <row r="514" spans="1:38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</row>
    <row r="515" spans="1:38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</row>
    <row r="516" spans="1:38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</row>
    <row r="517" spans="1:38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</row>
    <row r="518" spans="1:38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</row>
    <row r="519" spans="1:38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</row>
    <row r="520" spans="1:38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</row>
    <row r="521" spans="1:38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</row>
    <row r="522" spans="1:38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</row>
    <row r="523" spans="1:38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</row>
    <row r="524" spans="1:38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</row>
    <row r="525" spans="1:38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</row>
    <row r="526" spans="1:38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</row>
    <row r="527" spans="1:38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</row>
    <row r="528" spans="1:38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</row>
    <row r="529" spans="1:38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</row>
    <row r="530" spans="1:38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</row>
    <row r="531" spans="1:38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</row>
    <row r="532" spans="1:38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</row>
    <row r="533" spans="1:38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</row>
    <row r="534" spans="1:38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</row>
    <row r="535" spans="1:38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</row>
    <row r="536" spans="1:38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</row>
    <row r="537" spans="1:38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</row>
    <row r="538" spans="1:38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</row>
    <row r="539" spans="1:38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</row>
    <row r="540" spans="1:38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</row>
    <row r="541" spans="1:38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</row>
    <row r="542" spans="1:38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</row>
    <row r="543" spans="1:38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</row>
    <row r="544" spans="1:38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</row>
    <row r="545" spans="1:38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</row>
    <row r="546" spans="1:38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</row>
    <row r="547" spans="1:38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</row>
    <row r="548" spans="1:38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</row>
    <row r="549" spans="1:38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</row>
    <row r="550" spans="1:38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</row>
    <row r="551" spans="1:38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</row>
    <row r="552" spans="1:38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</row>
    <row r="553" spans="1:38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</row>
    <row r="554" spans="1:38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</row>
    <row r="555" spans="1:38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</row>
    <row r="556" spans="1:38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</row>
    <row r="557" spans="1:38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</row>
    <row r="558" spans="1:38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</row>
    <row r="559" spans="1:38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</row>
    <row r="560" spans="1:38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</row>
    <row r="561" spans="1:38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</row>
    <row r="562" spans="1:38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</row>
    <row r="563" spans="1:38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</row>
    <row r="564" spans="1:38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</row>
    <row r="565" spans="1:38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</row>
    <row r="566" spans="1:38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</row>
    <row r="567" spans="1:38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</row>
    <row r="568" spans="1:38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</row>
    <row r="569" spans="1:38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</row>
    <row r="570" spans="1:38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</row>
    <row r="571" spans="1:38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</row>
    <row r="572" spans="1:38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</row>
    <row r="573" spans="1:38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</row>
    <row r="574" spans="1:38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</row>
    <row r="575" spans="1:38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</row>
    <row r="576" spans="1:38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</row>
    <row r="577" spans="1:38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</row>
    <row r="578" spans="1:38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</row>
    <row r="579" spans="1:38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</row>
    <row r="580" spans="1:38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</row>
    <row r="581" spans="1:38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</row>
    <row r="582" spans="1:38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</row>
    <row r="583" spans="1:38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</row>
    <row r="584" spans="1:38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</row>
    <row r="585" spans="1:38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</row>
    <row r="586" spans="1:38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</row>
    <row r="587" spans="1:38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</row>
    <row r="588" spans="1:38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</row>
    <row r="589" spans="1:38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</row>
    <row r="590" spans="1:38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</row>
    <row r="591" spans="1:38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</row>
    <row r="592" spans="1:38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</row>
    <row r="593" spans="1:38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</row>
    <row r="594" spans="1:38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</row>
    <row r="595" spans="1:38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</row>
    <row r="596" spans="1:38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</row>
    <row r="597" spans="1:38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</row>
    <row r="598" spans="1:38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</row>
    <row r="599" spans="1:38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</row>
    <row r="600" spans="1:38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</row>
    <row r="601" spans="1:38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</row>
    <row r="602" spans="1:38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</row>
    <row r="603" spans="1:38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</row>
    <row r="604" spans="1:38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</row>
    <row r="605" spans="1:38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</row>
    <row r="606" spans="1:38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</row>
    <row r="607" spans="1:38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</row>
    <row r="608" spans="1:38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</row>
    <row r="609" spans="1:38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</row>
    <row r="610" spans="1:38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</row>
    <row r="611" spans="1:38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</row>
    <row r="612" spans="1:38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</row>
    <row r="613" spans="1:38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</row>
    <row r="614" spans="1:38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</row>
    <row r="615" spans="1:38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</row>
    <row r="616" spans="1:38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</row>
    <row r="617" spans="1:38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</row>
    <row r="618" spans="1:38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</row>
    <row r="619" spans="1:38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</row>
    <row r="620" spans="1:38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</row>
    <row r="621" spans="1:38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</row>
    <row r="622" spans="1:38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</row>
    <row r="623" spans="1:38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</row>
    <row r="624" spans="1:38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</row>
    <row r="625" spans="1:38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</row>
    <row r="626" spans="1:38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</row>
    <row r="627" spans="1:38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</row>
    <row r="628" spans="1:38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</row>
    <row r="629" spans="1:38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</row>
    <row r="630" spans="1:38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</row>
    <row r="631" spans="1:38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</row>
    <row r="632" spans="1:38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</row>
    <row r="633" spans="1:38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</row>
    <row r="634" spans="1:38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</row>
    <row r="635" spans="1:38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</row>
    <row r="636" spans="1:38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</row>
    <row r="637" spans="1:38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</row>
    <row r="638" spans="1:38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</row>
    <row r="639" spans="1:38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</row>
    <row r="640" spans="1:38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</row>
    <row r="641" spans="1:38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</row>
    <row r="642" spans="1:38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</row>
    <row r="643" spans="1:38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</row>
    <row r="644" spans="1:38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</row>
    <row r="645" spans="1:38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</row>
    <row r="646" spans="1:38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</row>
    <row r="647" spans="1:38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</row>
    <row r="648" spans="1:38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</row>
    <row r="649" spans="1:38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</row>
    <row r="650" spans="1:38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</row>
    <row r="651" spans="1:38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</row>
    <row r="652" spans="1:38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</row>
    <row r="653" spans="1:38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</row>
    <row r="654" spans="1:38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</row>
    <row r="655" spans="1:38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</row>
    <row r="656" spans="1:38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</row>
    <row r="657" spans="1:38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</row>
    <row r="658" spans="1:38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</row>
    <row r="659" spans="1:38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</row>
    <row r="660" spans="1:38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</row>
    <row r="661" spans="1:38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</row>
    <row r="662" spans="1:38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</row>
    <row r="663" spans="1:38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</row>
    <row r="664" spans="1:38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</row>
    <row r="665" spans="1:38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</row>
    <row r="666" spans="1:38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</row>
    <row r="667" spans="1:38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</row>
    <row r="668" spans="1:38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</row>
    <row r="669" spans="1:38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</row>
    <row r="670" spans="1:38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</row>
    <row r="671" spans="1:38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</row>
    <row r="672" spans="1:38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</row>
    <row r="673" spans="1:38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</row>
    <row r="674" spans="1:38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</row>
    <row r="675" spans="1:38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</row>
    <row r="676" spans="1:38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</row>
    <row r="677" spans="1:38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</row>
    <row r="678" spans="1:38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</row>
    <row r="679" spans="1:38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</row>
    <row r="680" spans="1:38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</row>
    <row r="681" spans="1:38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</row>
    <row r="682" spans="1:38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</row>
    <row r="683" spans="1:38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</row>
    <row r="684" spans="1:38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</row>
    <row r="685" spans="1:38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</row>
    <row r="686" spans="1:38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</row>
    <row r="687" spans="1:38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</row>
    <row r="688" spans="1:38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</row>
    <row r="689" spans="1:38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</row>
    <row r="690" spans="1:38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</row>
    <row r="691" spans="1:38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</row>
    <row r="692" spans="1:38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</row>
    <row r="693" spans="1:38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</row>
    <row r="694" spans="1:38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</row>
    <row r="695" spans="1:38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</row>
    <row r="696" spans="1:38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</row>
    <row r="697" spans="1:38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</row>
    <row r="698" spans="1:38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</row>
    <row r="699" spans="1:38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</row>
    <row r="700" spans="1:38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</row>
    <row r="701" spans="1:38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</row>
    <row r="702" spans="1:38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</row>
    <row r="703" spans="1:38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</row>
    <row r="704" spans="1:38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</row>
    <row r="705" spans="1:38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</row>
    <row r="706" spans="1:38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</row>
    <row r="707" spans="1:38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</row>
    <row r="708" spans="1:38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</row>
    <row r="709" spans="1:38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</row>
    <row r="710" spans="1:38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</row>
    <row r="711" spans="1:38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</row>
    <row r="712" spans="1:38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</row>
    <row r="713" spans="1:38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</row>
    <row r="714" spans="1:38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</row>
    <row r="715" spans="1:38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</row>
    <row r="716" spans="1:38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</row>
    <row r="717" spans="1:38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</row>
    <row r="718" spans="1:38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</row>
    <row r="719" spans="1:38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</row>
    <row r="720" spans="1:38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</row>
    <row r="721" spans="1:38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</row>
    <row r="722" spans="1:38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</row>
    <row r="723" spans="1:38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</row>
    <row r="724" spans="1:38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</row>
    <row r="725" spans="1:38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</row>
    <row r="726" spans="1:38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</row>
    <row r="727" spans="1:38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</row>
    <row r="728" spans="1:38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</row>
    <row r="729" spans="1:38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</row>
    <row r="730" spans="1:38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</row>
    <row r="731" spans="1:38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</row>
    <row r="732" spans="1:38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</row>
    <row r="733" spans="1:38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</row>
    <row r="734" spans="1:38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</row>
    <row r="735" spans="1:38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</row>
    <row r="736" spans="1:38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</row>
    <row r="737" spans="1:38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</row>
    <row r="738" spans="1:38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</row>
    <row r="739" spans="1:38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</row>
    <row r="740" spans="1:38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</row>
    <row r="741" spans="1:38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</row>
    <row r="742" spans="1:38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</row>
    <row r="743" spans="1:38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</row>
    <row r="744" spans="1:38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</row>
    <row r="745" spans="1:38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</row>
    <row r="746" spans="1:38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</row>
    <row r="747" spans="1:38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</row>
    <row r="748" spans="1:38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</row>
    <row r="749" spans="1:38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</row>
    <row r="750" spans="1:38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</row>
    <row r="751" spans="1:38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</row>
    <row r="752" spans="1:38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</row>
    <row r="753" spans="1:38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</row>
    <row r="754" spans="1:38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</row>
    <row r="755" spans="1:38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</row>
    <row r="756" spans="1:38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</row>
    <row r="757" spans="1:38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</row>
    <row r="758" spans="1:38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</row>
    <row r="759" spans="1:38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</row>
    <row r="760" spans="1:38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</row>
    <row r="761" spans="1:38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</row>
    <row r="762" spans="1:38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</row>
    <row r="763" spans="1:38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</row>
    <row r="764" spans="1:38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</row>
    <row r="765" spans="1:38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</row>
    <row r="766" spans="1:38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</row>
    <row r="767" spans="1:38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</row>
    <row r="768" spans="1:38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</row>
    <row r="769" spans="1:38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</row>
    <row r="770" spans="1:38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</row>
    <row r="771" spans="1:38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</row>
    <row r="772" spans="1:38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</row>
    <row r="773" spans="1:38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</row>
    <row r="774" spans="1:38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</row>
    <row r="775" spans="1:38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</row>
    <row r="776" spans="1:38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</row>
    <row r="777" spans="1:38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</row>
    <row r="778" spans="1:38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</row>
    <row r="779" spans="1:38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</row>
    <row r="780" spans="1:38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</row>
    <row r="781" spans="1:38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</row>
    <row r="782" spans="1:38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</row>
    <row r="783" spans="1:38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</row>
    <row r="784" spans="1:38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</row>
    <row r="785" spans="1:38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</row>
    <row r="786" spans="1:38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</row>
    <row r="787" spans="1:38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</row>
    <row r="788" spans="1:38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</row>
    <row r="789" spans="1:38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</row>
    <row r="790" spans="1:38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</row>
    <row r="791" spans="1:38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</row>
    <row r="792" spans="1:38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</row>
    <row r="793" spans="1:38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</row>
    <row r="794" spans="1:38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</row>
    <row r="795" spans="1:38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</row>
    <row r="796" spans="1:38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</row>
    <row r="797" spans="1:38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</row>
    <row r="798" spans="1:38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</row>
    <row r="799" spans="1:38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</row>
    <row r="800" spans="1:38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</row>
    <row r="801" spans="1:38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</row>
    <row r="802" spans="1:38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</row>
    <row r="803" spans="1:38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</row>
    <row r="804" spans="1:38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</row>
    <row r="805" spans="1:38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</row>
    <row r="806" spans="1:38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</row>
    <row r="807" spans="1:38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</row>
    <row r="808" spans="1:38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</row>
    <row r="809" spans="1:38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</row>
    <row r="810" spans="1:38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</row>
    <row r="811" spans="1:38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</row>
    <row r="812" spans="1:38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</row>
    <row r="813" spans="1:38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</row>
    <row r="814" spans="1:38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</row>
    <row r="815" spans="1:38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</row>
    <row r="816" spans="1:38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</row>
    <row r="817" spans="1:38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</row>
    <row r="818" spans="1:38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</row>
    <row r="819" spans="1:38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</row>
    <row r="820" spans="1:38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</row>
    <row r="821" spans="1:38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</row>
    <row r="822" spans="1:38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</row>
    <row r="823" spans="1:38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</row>
    <row r="824" spans="1:38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</row>
    <row r="825" spans="1:38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</row>
    <row r="826" spans="1:38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</row>
    <row r="827" spans="1:38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</row>
    <row r="828" spans="1:38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</row>
    <row r="829" spans="1:38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</row>
    <row r="830" spans="1:38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</row>
    <row r="831" spans="1:38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</row>
    <row r="832" spans="1:38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</row>
    <row r="833" spans="1:38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</row>
    <row r="834" spans="1:38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</row>
    <row r="835" spans="1:38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</row>
    <row r="836" spans="1:38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</row>
    <row r="837" spans="1:38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</row>
    <row r="838" spans="1:38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</row>
    <row r="839" spans="1:38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</row>
    <row r="840" spans="1:38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</row>
    <row r="841" spans="1:38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</row>
    <row r="842" spans="1:38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</row>
    <row r="843" spans="1:38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</row>
    <row r="844" spans="1:38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</row>
    <row r="845" spans="1:38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</row>
    <row r="846" spans="1:38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</row>
    <row r="847" spans="1:38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</row>
    <row r="848" spans="1:38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</row>
    <row r="849" spans="1:38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</row>
    <row r="850" spans="1:38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</row>
    <row r="851" spans="1:38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</row>
    <row r="852" spans="1:38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</row>
    <row r="853" spans="1:38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</row>
    <row r="854" spans="1:38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</row>
    <row r="855" spans="1:38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</row>
    <row r="856" spans="1:38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</row>
    <row r="857" spans="1:38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</row>
    <row r="858" spans="1:38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</row>
    <row r="859" spans="1:38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</row>
    <row r="860" spans="1:38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</row>
    <row r="861" spans="1:38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</row>
    <row r="862" spans="1:38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</row>
    <row r="863" spans="1:38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</row>
    <row r="864" spans="1:38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</row>
    <row r="865" spans="1:38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</row>
    <row r="866" spans="1:38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</row>
    <row r="867" spans="1:38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</row>
    <row r="868" spans="1:38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</row>
    <row r="869" spans="1:38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</row>
    <row r="870" spans="1:38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</row>
    <row r="871" spans="1:38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</row>
    <row r="872" spans="1:38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</row>
    <row r="873" spans="1:38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</row>
    <row r="874" spans="1:38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</row>
    <row r="875" spans="1:38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</row>
    <row r="876" spans="1:38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</row>
    <row r="877" spans="1:38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</row>
    <row r="878" spans="1:38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</row>
    <row r="879" spans="1:38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</row>
    <row r="880" spans="1:38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</row>
    <row r="881" spans="1:38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</row>
    <row r="882" spans="1:38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</row>
    <row r="883" spans="1:38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</row>
    <row r="884" spans="1:38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</row>
    <row r="885" spans="1:38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</row>
    <row r="886" spans="1:38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</row>
    <row r="887" spans="1:38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</row>
    <row r="888" spans="1:38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</row>
    <row r="889" spans="1:38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</row>
    <row r="890" spans="1:38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</row>
    <row r="891" spans="1:38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</row>
    <row r="892" spans="1:38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</row>
    <row r="893" spans="1:38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</row>
    <row r="894" spans="1:38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</row>
    <row r="895" spans="1:38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</row>
    <row r="896" spans="1:38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</row>
    <row r="897" spans="1:38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</row>
    <row r="898" spans="1:38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</row>
    <row r="899" spans="1:38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</row>
    <row r="900" spans="1:38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</row>
    <row r="901" spans="1:38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</row>
    <row r="902" spans="1:38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</row>
    <row r="903" spans="1:38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</row>
    <row r="904" spans="1:38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</row>
    <row r="905" spans="1:38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</row>
    <row r="906" spans="1:38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</row>
    <row r="907" spans="1:38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</row>
    <row r="908" spans="1:38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</row>
    <row r="909" spans="1:38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</row>
    <row r="910" spans="1:38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</row>
    <row r="911" spans="1:38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</row>
    <row r="912" spans="1:38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</row>
    <row r="913" spans="1:38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</row>
    <row r="914" spans="1:38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</row>
    <row r="915" spans="1:38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</row>
    <row r="916" spans="1:38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</row>
    <row r="917" spans="1:38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</row>
    <row r="918" spans="1:38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</row>
    <row r="919" spans="1:38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</row>
    <row r="920" spans="1:38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</row>
    <row r="921" spans="1:38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</row>
    <row r="922" spans="1:38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</row>
    <row r="923" spans="1:38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</row>
    <row r="924" spans="1:38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</row>
    <row r="925" spans="1:38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</row>
    <row r="926" spans="1:38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</row>
    <row r="927" spans="1:38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</row>
    <row r="928" spans="1:38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</row>
    <row r="929" spans="1:38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</row>
    <row r="930" spans="1:38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</row>
    <row r="931" spans="1:38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</row>
    <row r="932" spans="1:38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</row>
    <row r="933" spans="1:38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</row>
    <row r="934" spans="1:38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</row>
    <row r="935" spans="1:38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</row>
    <row r="936" spans="1:38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</row>
    <row r="937" spans="1:38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</row>
    <row r="938" spans="1:38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</row>
    <row r="939" spans="1:38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</row>
    <row r="940" spans="1:38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</row>
    <row r="941" spans="1:38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</row>
    <row r="942" spans="1:38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</row>
    <row r="943" spans="1:38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</row>
    <row r="944" spans="1:38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</row>
    <row r="945" spans="1:38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</row>
    <row r="946" spans="1:38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</row>
    <row r="947" spans="1:38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</row>
  </sheetData>
  <mergeCells count="39">
    <mergeCell ref="N10:O10"/>
    <mergeCell ref="B2:B26"/>
    <mergeCell ref="C2:O2"/>
    <mergeCell ref="P2:S2"/>
    <mergeCell ref="C3:C4"/>
    <mergeCell ref="D3:O3"/>
    <mergeCell ref="P3:S3"/>
    <mergeCell ref="D4:I4"/>
    <mergeCell ref="J4:O4"/>
    <mergeCell ref="P4:S4"/>
    <mergeCell ref="C5:C13"/>
    <mergeCell ref="D10:E10"/>
    <mergeCell ref="F10:G10"/>
    <mergeCell ref="H10:I10"/>
    <mergeCell ref="J10:K10"/>
    <mergeCell ref="L10:M10"/>
    <mergeCell ref="J25:O25"/>
    <mergeCell ref="D13:I13"/>
    <mergeCell ref="J13:O13"/>
    <mergeCell ref="D14:G14"/>
    <mergeCell ref="H14:I14"/>
    <mergeCell ref="J14:M14"/>
    <mergeCell ref="N14:O14"/>
    <mergeCell ref="D26:G26"/>
    <mergeCell ref="H26:I26"/>
    <mergeCell ref="J26:M26"/>
    <mergeCell ref="N26:O26"/>
    <mergeCell ref="C15:C16"/>
    <mergeCell ref="D15:O15"/>
    <mergeCell ref="D16:I16"/>
    <mergeCell ref="J16:O16"/>
    <mergeCell ref="C17:C25"/>
    <mergeCell ref="D22:E22"/>
    <mergeCell ref="F22:G22"/>
    <mergeCell ref="H22:I22"/>
    <mergeCell ref="J22:K22"/>
    <mergeCell ref="L22:M22"/>
    <mergeCell ref="N22:O22"/>
    <mergeCell ref="D25:I25"/>
  </mergeCells>
  <pageMargins left="0.511811024" right="0.511811024" top="0.78740157499999996" bottom="0.78740157499999996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3518D-5189-42A7-8CB8-D843F4E469BE}">
  <dimension ref="A1:AF973"/>
  <sheetViews>
    <sheetView zoomScale="70" zoomScaleNormal="70" workbookViewId="0">
      <selection sqref="A1:XFD1048576"/>
    </sheetView>
  </sheetViews>
  <sheetFormatPr defaultColWidth="8.7109375" defaultRowHeight="24" customHeight="1" x14ac:dyDescent="0.25"/>
  <cols>
    <col min="1" max="16384" width="8.7109375" style="106"/>
  </cols>
  <sheetData>
    <row r="1" spans="1:32" ht="24" customHeight="1" thickBot="1" x14ac:dyDescent="0.3">
      <c r="A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</row>
    <row r="2" spans="1:32" ht="24" customHeight="1" thickBot="1" x14ac:dyDescent="0.3">
      <c r="A2" s="105"/>
      <c r="B2" s="347" t="s">
        <v>53</v>
      </c>
      <c r="C2" s="348" t="s">
        <v>54</v>
      </c>
      <c r="D2" s="330"/>
      <c r="E2" s="330"/>
      <c r="F2" s="330"/>
      <c r="G2" s="330"/>
      <c r="H2" s="330"/>
      <c r="I2" s="330"/>
      <c r="J2" s="330"/>
      <c r="K2" s="330"/>
      <c r="L2" s="330"/>
      <c r="M2" s="330"/>
      <c r="N2" s="330"/>
      <c r="O2" s="331"/>
      <c r="P2" s="351" t="s">
        <v>55</v>
      </c>
      <c r="Q2" s="330"/>
      <c r="R2" s="330"/>
      <c r="S2" s="331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ht="24" customHeight="1" thickBot="1" x14ac:dyDescent="0.3">
      <c r="A3" s="105"/>
      <c r="B3" s="339"/>
      <c r="C3" s="354">
        <v>1.3888888888888888E-2</v>
      </c>
      <c r="D3" s="357" t="s">
        <v>3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1"/>
      <c r="P3" s="353" t="s">
        <v>56</v>
      </c>
      <c r="Q3" s="330"/>
      <c r="R3" s="330"/>
      <c r="S3" s="331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ht="24" customHeight="1" thickBot="1" x14ac:dyDescent="0.3">
      <c r="A4" s="105"/>
      <c r="B4" s="339"/>
      <c r="C4" s="335"/>
      <c r="D4" s="357" t="s">
        <v>5</v>
      </c>
      <c r="E4" s="330"/>
      <c r="F4" s="330"/>
      <c r="G4" s="330"/>
      <c r="H4" s="330"/>
      <c r="I4" s="331"/>
      <c r="J4" s="337" t="s">
        <v>6</v>
      </c>
      <c r="K4" s="330"/>
      <c r="L4" s="330"/>
      <c r="M4" s="330"/>
      <c r="N4" s="330"/>
      <c r="O4" s="331"/>
      <c r="P4" s="351" t="str">
        <f>CONCATENATE(COUNT(P6:P15,R6:R15)," VIAGENS")</f>
        <v>19 VIAGENS</v>
      </c>
      <c r="Q4" s="330"/>
      <c r="R4" s="330"/>
      <c r="S4" s="331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ht="24" customHeight="1" thickBot="1" x14ac:dyDescent="0.3">
      <c r="A5" s="105"/>
      <c r="B5" s="339"/>
      <c r="C5" s="358" t="s">
        <v>7</v>
      </c>
      <c r="D5" s="108" t="s">
        <v>8</v>
      </c>
      <c r="E5" s="109" t="s">
        <v>9</v>
      </c>
      <c r="F5" s="107" t="s">
        <v>10</v>
      </c>
      <c r="G5" s="109" t="s">
        <v>11</v>
      </c>
      <c r="H5" s="107" t="s">
        <v>12</v>
      </c>
      <c r="I5" s="109" t="s">
        <v>13</v>
      </c>
      <c r="J5" s="108" t="s">
        <v>8</v>
      </c>
      <c r="K5" s="109" t="s">
        <v>9</v>
      </c>
      <c r="L5" s="107" t="s">
        <v>10</v>
      </c>
      <c r="M5" s="109" t="s">
        <v>11</v>
      </c>
      <c r="N5" s="107" t="s">
        <v>12</v>
      </c>
      <c r="O5" s="109" t="s">
        <v>13</v>
      </c>
      <c r="P5" s="110" t="s">
        <v>14</v>
      </c>
      <c r="Q5" s="111" t="s">
        <v>15</v>
      </c>
      <c r="R5" s="110" t="s">
        <v>14</v>
      </c>
      <c r="S5" s="111" t="s">
        <v>15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ht="24" customHeight="1" x14ac:dyDescent="0.25">
      <c r="A6" s="105"/>
      <c r="B6" s="339"/>
      <c r="C6" s="359"/>
      <c r="D6" s="112">
        <v>0.22222222222222221</v>
      </c>
      <c r="E6" s="113">
        <v>0.24305555555555561</v>
      </c>
      <c r="F6" s="113">
        <v>0.27291666666666659</v>
      </c>
      <c r="G6" s="114">
        <f t="shared" ref="G6:G8" si="0">F6-D6</f>
        <v>5.0694444444444375E-2</v>
      </c>
      <c r="H6" s="115">
        <v>205</v>
      </c>
      <c r="I6" s="116">
        <v>1</v>
      </c>
      <c r="J6" s="112">
        <v>0.25</v>
      </c>
      <c r="K6" s="113">
        <v>0.27291666666666659</v>
      </c>
      <c r="L6" s="113">
        <v>0.30208333333333331</v>
      </c>
      <c r="M6" s="114">
        <f t="shared" ref="M6:M7" si="1">L6-J6</f>
        <v>5.2083333333333315E-2</v>
      </c>
      <c r="N6" s="115">
        <v>205</v>
      </c>
      <c r="O6" s="116">
        <v>2</v>
      </c>
      <c r="P6" s="117">
        <v>0.22222222222222221</v>
      </c>
      <c r="Q6" s="118"/>
      <c r="R6" s="119">
        <v>0.61111111111111116</v>
      </c>
      <c r="S6" s="120">
        <f>R6-P15</f>
        <v>3.3333333333333437E-2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ht="24" customHeight="1" thickBot="1" x14ac:dyDescent="0.3">
      <c r="A7" s="105"/>
      <c r="B7" s="339"/>
      <c r="C7" s="359"/>
      <c r="D7" s="112">
        <v>0.28125</v>
      </c>
      <c r="E7" s="113">
        <v>0.30625000000000002</v>
      </c>
      <c r="F7" s="113">
        <v>0.34097222222222218</v>
      </c>
      <c r="G7" s="114">
        <f t="shared" si="0"/>
        <v>5.9722222222222177E-2</v>
      </c>
      <c r="H7" s="115">
        <v>205</v>
      </c>
      <c r="I7" s="116">
        <v>1</v>
      </c>
      <c r="J7" s="112">
        <v>0.30902777777777779</v>
      </c>
      <c r="K7" s="113">
        <v>0.33611111111111108</v>
      </c>
      <c r="L7" s="113">
        <v>0.37152777777777779</v>
      </c>
      <c r="M7" s="114">
        <f t="shared" si="1"/>
        <v>6.25E-2</v>
      </c>
      <c r="N7" s="115">
        <v>205</v>
      </c>
      <c r="O7" s="116">
        <v>2</v>
      </c>
      <c r="P7" s="112">
        <v>0.25</v>
      </c>
      <c r="Q7" s="121">
        <f t="shared" ref="Q7:Q15" si="2">P7-P6</f>
        <v>2.777777777777779E-2</v>
      </c>
      <c r="R7" s="113">
        <v>0.64583333333333337</v>
      </c>
      <c r="S7" s="122">
        <f t="shared" ref="S7:S14" si="3">R7-R6</f>
        <v>3.472222222222221E-2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ht="24" customHeight="1" thickBot="1" x14ac:dyDescent="0.3">
      <c r="A8" s="105"/>
      <c r="B8" s="339"/>
      <c r="C8" s="359"/>
      <c r="D8" s="112">
        <v>0.34861111111111109</v>
      </c>
      <c r="E8" s="113">
        <v>0.37361111111111112</v>
      </c>
      <c r="F8" s="113">
        <v>0.41111111111111109</v>
      </c>
      <c r="G8" s="114">
        <f t="shared" si="0"/>
        <v>6.25E-2</v>
      </c>
      <c r="H8" s="115">
        <v>205</v>
      </c>
      <c r="I8" s="116">
        <v>1</v>
      </c>
      <c r="J8" s="344">
        <f>IF(L7="",K7,L7)</f>
        <v>0.37152777777777779</v>
      </c>
      <c r="K8" s="331"/>
      <c r="L8" s="344">
        <f>IF(J9="",K9,J9)</f>
        <v>0.4201388888888889</v>
      </c>
      <c r="M8" s="331"/>
      <c r="N8" s="355">
        <f>L8-J8</f>
        <v>4.8611111111111105E-2</v>
      </c>
      <c r="O8" s="330"/>
      <c r="P8" s="112">
        <v>0.28125</v>
      </c>
      <c r="Q8" s="121">
        <f t="shared" si="2"/>
        <v>3.125E-2</v>
      </c>
      <c r="R8" s="113">
        <v>0.68402777777777779</v>
      </c>
      <c r="S8" s="122">
        <f t="shared" si="3"/>
        <v>3.819444444444442E-2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ht="24" customHeight="1" thickBot="1" x14ac:dyDescent="0.3">
      <c r="A9" s="105"/>
      <c r="B9" s="339"/>
      <c r="C9" s="359"/>
      <c r="D9" s="344">
        <f>IF(F8="",E8,F8)</f>
        <v>0.41111111111111109</v>
      </c>
      <c r="E9" s="331"/>
      <c r="F9" s="344">
        <f>IF(D10="",E10,D10)</f>
        <v>0.4597222222222222</v>
      </c>
      <c r="G9" s="331"/>
      <c r="H9" s="355">
        <f>F9-D9</f>
        <v>4.8611111111111105E-2</v>
      </c>
      <c r="I9" s="331"/>
      <c r="J9" s="112">
        <v>0.4201388888888889</v>
      </c>
      <c r="K9" s="113">
        <v>0.44513888888888892</v>
      </c>
      <c r="L9" s="113">
        <v>0.4826388888888889</v>
      </c>
      <c r="M9" s="114">
        <f t="shared" ref="M9:M10" si="4">L9-J9</f>
        <v>6.25E-2</v>
      </c>
      <c r="N9" s="115">
        <v>205</v>
      </c>
      <c r="O9" s="116">
        <v>2</v>
      </c>
      <c r="P9" s="112">
        <v>0.30902777777777779</v>
      </c>
      <c r="Q9" s="121">
        <f t="shared" si="2"/>
        <v>2.777777777777779E-2</v>
      </c>
      <c r="R9" s="113">
        <v>0.71875</v>
      </c>
      <c r="S9" s="122">
        <f t="shared" si="3"/>
        <v>3.472222222222221E-2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ht="24" customHeight="1" x14ac:dyDescent="0.25">
      <c r="A10" s="105"/>
      <c r="B10" s="339"/>
      <c r="C10" s="359"/>
      <c r="D10" s="112">
        <v>0.4597222222222222</v>
      </c>
      <c r="E10" s="113">
        <v>0.48819444444444438</v>
      </c>
      <c r="F10" s="113">
        <v>0.53263888888888888</v>
      </c>
      <c r="G10" s="114">
        <f t="shared" ref="G10:G11" si="5">F10-D10</f>
        <v>7.2916666666666685E-2</v>
      </c>
      <c r="H10" s="115">
        <v>205</v>
      </c>
      <c r="I10" s="116">
        <v>1</v>
      </c>
      <c r="J10" s="112">
        <v>0.49930555555555561</v>
      </c>
      <c r="K10" s="113">
        <v>0.52777777777777779</v>
      </c>
      <c r="L10" s="113">
        <v>0.56944444444444442</v>
      </c>
      <c r="M10" s="114">
        <f t="shared" si="4"/>
        <v>7.0138888888888806E-2</v>
      </c>
      <c r="N10" s="115">
        <v>205</v>
      </c>
      <c r="O10" s="116">
        <v>2</v>
      </c>
      <c r="P10" s="112">
        <v>0.34861111111111109</v>
      </c>
      <c r="Q10" s="121">
        <f t="shared" si="2"/>
        <v>3.9583333333333304E-2</v>
      </c>
      <c r="R10" s="113">
        <v>0.75347222222222221</v>
      </c>
      <c r="S10" s="122">
        <f t="shared" si="3"/>
        <v>3.472222222222221E-2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ht="24" customHeight="1" x14ac:dyDescent="0.25">
      <c r="A11" s="105"/>
      <c r="B11" s="339"/>
      <c r="C11" s="359"/>
      <c r="D11" s="112">
        <v>0.5395833333333333</v>
      </c>
      <c r="E11" s="113">
        <v>0.56319444444444444</v>
      </c>
      <c r="F11" s="113">
        <v>0.59930555555555554</v>
      </c>
      <c r="G11" s="114">
        <f t="shared" si="5"/>
        <v>5.9722222222222232E-2</v>
      </c>
      <c r="H11" s="115">
        <v>205</v>
      </c>
      <c r="I11" s="116">
        <v>1</v>
      </c>
      <c r="J11" s="112"/>
      <c r="K11" s="113"/>
      <c r="L11" s="113"/>
      <c r="M11" s="114"/>
      <c r="N11" s="115"/>
      <c r="O11" s="116"/>
      <c r="P11" s="112">
        <v>0.4201388888888889</v>
      </c>
      <c r="Q11" s="121">
        <f t="shared" si="2"/>
        <v>7.1527777777777801E-2</v>
      </c>
      <c r="R11" s="113">
        <v>0.82708333333333328</v>
      </c>
      <c r="S11" s="122">
        <f t="shared" si="3"/>
        <v>7.3611111111111072E-2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ht="24" customHeight="1" thickBot="1" x14ac:dyDescent="0.3">
      <c r="A12" s="105"/>
      <c r="B12" s="339"/>
      <c r="C12" s="359"/>
      <c r="D12" s="112"/>
      <c r="E12" s="113"/>
      <c r="F12" s="113"/>
      <c r="G12" s="114"/>
      <c r="H12" s="115"/>
      <c r="I12" s="116"/>
      <c r="J12" s="112"/>
      <c r="K12" s="113"/>
      <c r="L12" s="113"/>
      <c r="M12" s="114"/>
      <c r="N12" s="115"/>
      <c r="O12" s="116"/>
      <c r="P12" s="112">
        <v>0.4597222222222222</v>
      </c>
      <c r="Q12" s="121">
        <f t="shared" si="2"/>
        <v>3.9583333333333304E-2</v>
      </c>
      <c r="R12" s="113">
        <v>0.85972222222222228</v>
      </c>
      <c r="S12" s="122">
        <f t="shared" si="3"/>
        <v>3.2638888888888995E-2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ht="24" customHeight="1" thickBot="1" x14ac:dyDescent="0.3">
      <c r="A13" s="105"/>
      <c r="B13" s="339"/>
      <c r="C13" s="360"/>
      <c r="D13" s="356" t="s">
        <v>57</v>
      </c>
      <c r="E13" s="330"/>
      <c r="F13" s="330"/>
      <c r="G13" s="330"/>
      <c r="H13" s="330"/>
      <c r="I13" s="331"/>
      <c r="J13" s="356" t="s">
        <v>57</v>
      </c>
      <c r="K13" s="330"/>
      <c r="L13" s="330"/>
      <c r="M13" s="330"/>
      <c r="N13" s="330"/>
      <c r="O13" s="331"/>
      <c r="P13" s="112">
        <v>0.49930555555555561</v>
      </c>
      <c r="Q13" s="121">
        <f t="shared" si="2"/>
        <v>3.9583333333333415E-2</v>
      </c>
      <c r="R13" s="113">
        <v>0.89236111111111116</v>
      </c>
      <c r="S13" s="122">
        <f t="shared" si="3"/>
        <v>3.2638888888888884E-2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ht="24" customHeight="1" thickBot="1" x14ac:dyDescent="0.3">
      <c r="A14" s="105"/>
      <c r="B14" s="339"/>
      <c r="C14" s="123" t="s">
        <v>17</v>
      </c>
      <c r="D14" s="329">
        <f>MAX(E6:F12)-IF(D6="",E6,D6)-MIN(H6:H12)+$C3</f>
        <v>0.34236111111111112</v>
      </c>
      <c r="E14" s="330"/>
      <c r="F14" s="330"/>
      <c r="G14" s="331"/>
      <c r="H14" s="346">
        <f ca="1">OFFSET(H5,MATCH(MIN(H6:H12),H6:H12,0),-4)-IF(D6="",E6,D6)+C3</f>
        <v>0.20277777777777778</v>
      </c>
      <c r="I14" s="331"/>
      <c r="J14" s="329">
        <f>MAX(K6:L12)-IF(J6="",K6,J6)-MIN(N6:N12)+$C3</f>
        <v>0.28472222222222221</v>
      </c>
      <c r="K14" s="330"/>
      <c r="L14" s="330"/>
      <c r="M14" s="331"/>
      <c r="N14" s="346">
        <f ca="1">OFFSET(N5,MATCH(MIN(N6:N12),N6:N12,0),-4)-IF(J6="",K6,J6)+$C3</f>
        <v>0.13541666666666669</v>
      </c>
      <c r="O14" s="330"/>
      <c r="P14" s="112">
        <v>0.5395833333333333</v>
      </c>
      <c r="Q14" s="121">
        <f t="shared" si="2"/>
        <v>4.027777777777769E-2</v>
      </c>
      <c r="R14" s="113">
        <v>0.92013888888888884</v>
      </c>
      <c r="S14" s="122">
        <f t="shared" si="3"/>
        <v>2.7777777777777679E-2</v>
      </c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</row>
    <row r="15" spans="1:32" ht="24" customHeight="1" thickBot="1" x14ac:dyDescent="0.3">
      <c r="A15" s="105"/>
      <c r="B15" s="339"/>
      <c r="C15" s="354">
        <v>1.3888888888888888E-2</v>
      </c>
      <c r="D15" s="337" t="s">
        <v>18</v>
      </c>
      <c r="E15" s="330"/>
      <c r="F15" s="330"/>
      <c r="G15" s="330"/>
      <c r="H15" s="330"/>
      <c r="I15" s="330"/>
      <c r="J15" s="330"/>
      <c r="K15" s="330"/>
      <c r="L15" s="330"/>
      <c r="M15" s="330"/>
      <c r="N15" s="330"/>
      <c r="O15" s="330"/>
      <c r="P15" s="124">
        <v>0.57777777777777772</v>
      </c>
      <c r="Q15" s="125">
        <f t="shared" si="2"/>
        <v>3.819444444444442E-2</v>
      </c>
      <c r="R15" s="126"/>
      <c r="S15" s="127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</row>
    <row r="16" spans="1:32" ht="24" customHeight="1" thickBot="1" x14ac:dyDescent="0.3">
      <c r="A16" s="105"/>
      <c r="B16" s="339"/>
      <c r="C16" s="335"/>
      <c r="D16" s="337" t="s">
        <v>19</v>
      </c>
      <c r="E16" s="330"/>
      <c r="F16" s="330"/>
      <c r="G16" s="330"/>
      <c r="H16" s="330"/>
      <c r="I16" s="331"/>
      <c r="J16" s="337" t="s">
        <v>20</v>
      </c>
      <c r="K16" s="330"/>
      <c r="L16" s="330"/>
      <c r="M16" s="330"/>
      <c r="N16" s="330"/>
      <c r="O16" s="331"/>
      <c r="P16" s="128"/>
      <c r="Q16" s="128"/>
      <c r="R16" s="128"/>
      <c r="S16" s="128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</row>
    <row r="17" spans="1:32" ht="24" customHeight="1" thickBot="1" x14ac:dyDescent="0.3">
      <c r="A17" s="105"/>
      <c r="B17" s="339"/>
      <c r="C17" s="338" t="s">
        <v>7</v>
      </c>
      <c r="D17" s="108" t="s">
        <v>8</v>
      </c>
      <c r="E17" s="109" t="s">
        <v>9</v>
      </c>
      <c r="F17" s="107" t="s">
        <v>10</v>
      </c>
      <c r="G17" s="109" t="s">
        <v>11</v>
      </c>
      <c r="H17" s="107" t="s">
        <v>12</v>
      </c>
      <c r="I17" s="109" t="s">
        <v>13</v>
      </c>
      <c r="J17" s="107" t="s">
        <v>8</v>
      </c>
      <c r="K17" s="109" t="s">
        <v>9</v>
      </c>
      <c r="L17" s="107" t="s">
        <v>10</v>
      </c>
      <c r="M17" s="109" t="s">
        <v>11</v>
      </c>
      <c r="N17" s="107" t="s">
        <v>12</v>
      </c>
      <c r="O17" s="109" t="s">
        <v>13</v>
      </c>
      <c r="P17" s="128"/>
      <c r="Q17" s="128"/>
      <c r="R17" s="128"/>
      <c r="S17" s="128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</row>
    <row r="18" spans="1:32" ht="24" customHeight="1" x14ac:dyDescent="0.25">
      <c r="A18" s="105"/>
      <c r="B18" s="339"/>
      <c r="C18" s="339"/>
      <c r="D18" s="117">
        <v>0.61111111111111116</v>
      </c>
      <c r="E18" s="119">
        <v>0.63958333333333328</v>
      </c>
      <c r="F18" s="119">
        <v>0.67708333333333337</v>
      </c>
      <c r="G18" s="129">
        <f t="shared" ref="G18:G20" si="6">F18-D18</f>
        <v>6.597222222222221E-2</v>
      </c>
      <c r="H18" s="130">
        <v>205</v>
      </c>
      <c r="I18" s="131">
        <v>1</v>
      </c>
      <c r="J18" s="117">
        <v>0.57777777777777772</v>
      </c>
      <c r="K18" s="119">
        <v>0.60347222222222219</v>
      </c>
      <c r="L18" s="119">
        <v>0.64027777777777772</v>
      </c>
      <c r="M18" s="129">
        <f t="shared" ref="M18:M20" si="7">L18-J18</f>
        <v>6.25E-2</v>
      </c>
      <c r="N18" s="130">
        <v>205</v>
      </c>
      <c r="O18" s="131">
        <v>2</v>
      </c>
      <c r="P18" s="128"/>
      <c r="Q18" s="128"/>
      <c r="R18" s="128"/>
      <c r="S18" s="128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</row>
    <row r="19" spans="1:32" ht="24" customHeight="1" x14ac:dyDescent="0.25">
      <c r="A19" s="105"/>
      <c r="B19" s="339"/>
      <c r="C19" s="339"/>
      <c r="D19" s="112">
        <v>0.68402777777777779</v>
      </c>
      <c r="E19" s="113">
        <v>0.70902777777777781</v>
      </c>
      <c r="F19" s="113">
        <v>0.74375000000000002</v>
      </c>
      <c r="G19" s="114">
        <f t="shared" si="6"/>
        <v>5.9722222222222232E-2</v>
      </c>
      <c r="H19" s="115">
        <v>205</v>
      </c>
      <c r="I19" s="132">
        <v>1</v>
      </c>
      <c r="J19" s="112">
        <v>0.64583333333333337</v>
      </c>
      <c r="K19" s="113">
        <v>0.67083333333333328</v>
      </c>
      <c r="L19" s="113">
        <v>0.70972222222222225</v>
      </c>
      <c r="M19" s="114">
        <f t="shared" si="7"/>
        <v>6.3888888888888884E-2</v>
      </c>
      <c r="N19" s="115">
        <v>205</v>
      </c>
      <c r="O19" s="132">
        <v>2</v>
      </c>
      <c r="P19" s="128"/>
      <c r="Q19" s="128"/>
      <c r="R19" s="128"/>
      <c r="S19" s="128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</row>
    <row r="20" spans="1:32" ht="24" customHeight="1" thickBot="1" x14ac:dyDescent="0.3">
      <c r="A20" s="105"/>
      <c r="B20" s="339"/>
      <c r="C20" s="339"/>
      <c r="D20" s="112">
        <v>0.75347222222222221</v>
      </c>
      <c r="E20" s="113">
        <v>0.77916666666666667</v>
      </c>
      <c r="F20" s="113">
        <v>0.80972222222222223</v>
      </c>
      <c r="G20" s="114">
        <f t="shared" si="6"/>
        <v>5.6250000000000022E-2</v>
      </c>
      <c r="H20" s="115">
        <v>205</v>
      </c>
      <c r="I20" s="132">
        <v>1</v>
      </c>
      <c r="J20" s="112">
        <v>0.71875</v>
      </c>
      <c r="K20" s="113">
        <v>0.74444444444444446</v>
      </c>
      <c r="L20" s="113">
        <v>0.77847222222222223</v>
      </c>
      <c r="M20" s="114">
        <f t="shared" si="7"/>
        <v>5.9722222222222232E-2</v>
      </c>
      <c r="N20" s="115">
        <v>205</v>
      </c>
      <c r="O20" s="132">
        <v>2</v>
      </c>
      <c r="P20" s="128"/>
      <c r="Q20" s="128"/>
      <c r="R20" s="128"/>
      <c r="S20" s="128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</row>
    <row r="21" spans="1:32" ht="24" customHeight="1" thickBot="1" x14ac:dyDescent="0.3">
      <c r="A21" s="105"/>
      <c r="B21" s="339"/>
      <c r="C21" s="339"/>
      <c r="D21" s="344">
        <f>IF(F20="",E20,F20)</f>
        <v>0.80972222222222223</v>
      </c>
      <c r="E21" s="331"/>
      <c r="F21" s="344">
        <f>IF(D22="",E22,D22)</f>
        <v>0.85972222222222228</v>
      </c>
      <c r="G21" s="331"/>
      <c r="H21" s="355">
        <f>F21-D21</f>
        <v>5.0000000000000044E-2</v>
      </c>
      <c r="I21" s="331"/>
      <c r="J21" s="344">
        <f>IF(L20="",K20,L20)</f>
        <v>0.77847222222222223</v>
      </c>
      <c r="K21" s="331"/>
      <c r="L21" s="344">
        <f>IF(J22="",K22,J22)</f>
        <v>0.82708333333333328</v>
      </c>
      <c r="M21" s="331"/>
      <c r="N21" s="355">
        <f>L21-J21</f>
        <v>4.8611111111111049E-2</v>
      </c>
      <c r="O21" s="331"/>
      <c r="P21" s="128"/>
      <c r="Q21" s="128"/>
      <c r="R21" s="128"/>
      <c r="S21" s="128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</row>
    <row r="22" spans="1:32" ht="24" customHeight="1" x14ac:dyDescent="0.25">
      <c r="A22" s="105"/>
      <c r="B22" s="339"/>
      <c r="C22" s="339"/>
      <c r="D22" s="112">
        <v>0.85972222222222228</v>
      </c>
      <c r="E22" s="113">
        <v>0.8833333333333333</v>
      </c>
      <c r="F22" s="113">
        <v>0.91249999999999998</v>
      </c>
      <c r="G22" s="114">
        <f t="shared" ref="G22:G23" si="8">F22-D22</f>
        <v>5.2777777777777701E-2</v>
      </c>
      <c r="H22" s="115">
        <v>205</v>
      </c>
      <c r="I22" s="132">
        <v>1</v>
      </c>
      <c r="J22" s="112">
        <v>0.82708333333333328</v>
      </c>
      <c r="K22" s="113">
        <v>0.85</v>
      </c>
      <c r="L22" s="113">
        <v>0.87708333333333333</v>
      </c>
      <c r="M22" s="114">
        <f t="shared" ref="M22:M23" si="9">L22-J22</f>
        <v>5.0000000000000044E-2</v>
      </c>
      <c r="N22" s="115">
        <v>205</v>
      </c>
      <c r="O22" s="132">
        <v>2</v>
      </c>
      <c r="P22" s="128"/>
      <c r="Q22" s="128"/>
      <c r="R22" s="128"/>
      <c r="S22" s="128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</row>
    <row r="23" spans="1:32" ht="24" customHeight="1" x14ac:dyDescent="0.25">
      <c r="A23" s="105"/>
      <c r="B23" s="339"/>
      <c r="C23" s="339"/>
      <c r="D23" s="112">
        <v>0.92013888888888884</v>
      </c>
      <c r="E23" s="113">
        <v>0.93819444444444444</v>
      </c>
      <c r="F23" s="113">
        <v>0.96527777777777779</v>
      </c>
      <c r="G23" s="114">
        <f t="shared" si="8"/>
        <v>4.5138888888888951E-2</v>
      </c>
      <c r="H23" s="115">
        <v>205</v>
      </c>
      <c r="I23" s="132">
        <v>1</v>
      </c>
      <c r="J23" s="112">
        <v>0.89236111111111116</v>
      </c>
      <c r="K23" s="113">
        <v>0.91249999999999998</v>
      </c>
      <c r="L23" s="113">
        <v>0.93888888888888888</v>
      </c>
      <c r="M23" s="114">
        <f t="shared" si="9"/>
        <v>4.6527777777777724E-2</v>
      </c>
      <c r="N23" s="115">
        <v>205</v>
      </c>
      <c r="O23" s="132">
        <v>2</v>
      </c>
      <c r="P23" s="128"/>
      <c r="Q23" s="128"/>
      <c r="R23" s="128"/>
      <c r="S23" s="128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</row>
    <row r="24" spans="1:32" ht="24" customHeight="1" thickBot="1" x14ac:dyDescent="0.3">
      <c r="A24" s="105"/>
      <c r="B24" s="339"/>
      <c r="C24" s="339"/>
      <c r="D24" s="112"/>
      <c r="E24" s="113"/>
      <c r="F24" s="113"/>
      <c r="G24" s="114"/>
      <c r="H24" s="115"/>
      <c r="I24" s="132"/>
      <c r="J24" s="112"/>
      <c r="K24" s="113"/>
      <c r="L24" s="113"/>
      <c r="M24" s="114"/>
      <c r="N24" s="115"/>
      <c r="O24" s="132"/>
      <c r="P24" s="128"/>
      <c r="Q24" s="128"/>
      <c r="R24" s="128"/>
      <c r="S24" s="128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</row>
    <row r="25" spans="1:32" ht="24" customHeight="1" thickBot="1" x14ac:dyDescent="0.3">
      <c r="A25" s="105"/>
      <c r="B25" s="339"/>
      <c r="C25" s="335"/>
      <c r="D25" s="356" t="s">
        <v>57</v>
      </c>
      <c r="E25" s="330"/>
      <c r="F25" s="330"/>
      <c r="G25" s="330"/>
      <c r="H25" s="330"/>
      <c r="I25" s="331"/>
      <c r="J25" s="356" t="s">
        <v>57</v>
      </c>
      <c r="K25" s="330"/>
      <c r="L25" s="330"/>
      <c r="M25" s="330"/>
      <c r="N25" s="330"/>
      <c r="O25" s="331"/>
      <c r="P25" s="128"/>
      <c r="Q25" s="128"/>
      <c r="R25" s="128"/>
      <c r="S25" s="128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</row>
    <row r="26" spans="1:32" ht="24" customHeight="1" thickBot="1" x14ac:dyDescent="0.3">
      <c r="A26" s="105"/>
      <c r="B26" s="335"/>
      <c r="C26" s="123" t="s">
        <v>17</v>
      </c>
      <c r="D26" s="329">
        <f>MAX(E18:F24)-IF(D18="",E18,D18)-MIN(H18:H24)+$C15</f>
        <v>0.31805555555555548</v>
      </c>
      <c r="E26" s="330"/>
      <c r="F26" s="330"/>
      <c r="G26" s="331"/>
      <c r="H26" s="332">
        <f ca="1">OFFSET(H17,MATCH(MIN(H18:H24),H18:H24,0),-4)-IF(D18="",E18,D18)+C15</f>
        <v>0.21249999999999997</v>
      </c>
      <c r="I26" s="333"/>
      <c r="J26" s="329">
        <f>MAX(K18:L24)-IF(J18="",K18,J18)-MIN(N18:N24)+$C15</f>
        <v>0.32638888888888901</v>
      </c>
      <c r="K26" s="330"/>
      <c r="L26" s="330"/>
      <c r="M26" s="331"/>
      <c r="N26" s="332">
        <f ca="1">OFFSET(N17,MATCH(MIN(N18:N24),N18:N24,0),-4)-IF(J18="",K18,J18)</f>
        <v>0.20069444444444451</v>
      </c>
      <c r="O26" s="333"/>
      <c r="P26" s="128"/>
      <c r="Q26" s="128"/>
      <c r="R26" s="128"/>
      <c r="S26" s="128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</row>
    <row r="27" spans="1:32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</row>
    <row r="28" spans="1:32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</row>
    <row r="29" spans="1:32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</row>
    <row r="30" spans="1:32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</row>
    <row r="31" spans="1:32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</row>
    <row r="32" spans="1:32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</row>
    <row r="33" spans="1:32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</row>
    <row r="34" spans="1:32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</row>
    <row r="35" spans="1:32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</row>
    <row r="36" spans="1:32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</row>
    <row r="37" spans="1:32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</row>
    <row r="38" spans="1:32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</row>
    <row r="39" spans="1:32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</row>
    <row r="40" spans="1:32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</row>
    <row r="41" spans="1:32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</row>
    <row r="42" spans="1:32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</row>
    <row r="43" spans="1:32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</row>
    <row r="44" spans="1:32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</row>
    <row r="45" spans="1:32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</row>
    <row r="46" spans="1:32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</row>
    <row r="47" spans="1:32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</row>
    <row r="48" spans="1:32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</row>
    <row r="49" spans="1:32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</row>
    <row r="50" spans="1:32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</row>
    <row r="51" spans="1:32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</row>
    <row r="52" spans="1:32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</row>
    <row r="53" spans="1:32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</row>
    <row r="54" spans="1:32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</row>
    <row r="55" spans="1:32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</row>
    <row r="56" spans="1:32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</row>
    <row r="57" spans="1:32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</row>
    <row r="58" spans="1:32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</row>
    <row r="59" spans="1:32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</row>
    <row r="60" spans="1:32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</row>
    <row r="61" spans="1:32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</row>
    <row r="62" spans="1:32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</row>
    <row r="63" spans="1:32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</row>
    <row r="64" spans="1:32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</row>
    <row r="65" spans="1:32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</row>
    <row r="66" spans="1:32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</row>
    <row r="67" spans="1:32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</row>
    <row r="68" spans="1:32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</row>
    <row r="69" spans="1:32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</row>
    <row r="70" spans="1:32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</row>
    <row r="71" spans="1:32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</row>
    <row r="72" spans="1:32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</row>
    <row r="73" spans="1:32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</row>
    <row r="74" spans="1:32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</row>
    <row r="75" spans="1:32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</row>
    <row r="76" spans="1:32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</row>
    <row r="77" spans="1:32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</row>
    <row r="78" spans="1:32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</row>
    <row r="79" spans="1:32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</row>
    <row r="80" spans="1:32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</row>
    <row r="81" spans="1:32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</row>
    <row r="82" spans="1:32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</row>
    <row r="83" spans="1:32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</row>
    <row r="84" spans="1:32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</row>
    <row r="85" spans="1:32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</row>
    <row r="86" spans="1:32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</row>
    <row r="87" spans="1:32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</row>
    <row r="88" spans="1:32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</row>
    <row r="89" spans="1:32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</row>
    <row r="90" spans="1:32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</row>
    <row r="91" spans="1:32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</row>
    <row r="92" spans="1:32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</row>
    <row r="93" spans="1:32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</row>
    <row r="94" spans="1:32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</row>
    <row r="95" spans="1:32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</row>
    <row r="96" spans="1:32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</row>
    <row r="97" spans="1:32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</row>
    <row r="98" spans="1:32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</row>
    <row r="99" spans="1:32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</row>
    <row r="100" spans="1:32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</row>
    <row r="101" spans="1:32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</row>
    <row r="102" spans="1:32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</row>
    <row r="103" spans="1:32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</row>
    <row r="104" spans="1:32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</row>
    <row r="105" spans="1:32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</row>
    <row r="106" spans="1:32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</row>
    <row r="107" spans="1:32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</row>
    <row r="108" spans="1:32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</row>
    <row r="109" spans="1:32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</row>
    <row r="110" spans="1:32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</row>
    <row r="111" spans="1:32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</row>
    <row r="112" spans="1:32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</row>
    <row r="113" spans="1:32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</row>
    <row r="114" spans="1:32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</row>
    <row r="115" spans="1:32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</row>
    <row r="116" spans="1:32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</row>
    <row r="117" spans="1:32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</row>
    <row r="118" spans="1:32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</row>
    <row r="119" spans="1:32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</row>
    <row r="120" spans="1:32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</row>
    <row r="121" spans="1:32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</row>
    <row r="122" spans="1:32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</row>
    <row r="123" spans="1:32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</row>
    <row r="124" spans="1:32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</row>
    <row r="125" spans="1:32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</row>
    <row r="126" spans="1:32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</row>
    <row r="127" spans="1:32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</row>
    <row r="128" spans="1:32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</row>
    <row r="129" spans="1:32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</row>
    <row r="130" spans="1:32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</row>
    <row r="131" spans="1:32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</row>
    <row r="132" spans="1:32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</row>
    <row r="133" spans="1:32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</row>
    <row r="134" spans="1:32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</row>
    <row r="135" spans="1:32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</row>
    <row r="136" spans="1:32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</row>
    <row r="137" spans="1:32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</row>
    <row r="138" spans="1:32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</row>
    <row r="139" spans="1:32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</row>
    <row r="140" spans="1:32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</row>
    <row r="141" spans="1:32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</row>
    <row r="142" spans="1:32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</row>
    <row r="143" spans="1:32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</row>
    <row r="144" spans="1:32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</row>
    <row r="145" spans="1:32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</row>
    <row r="146" spans="1:32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</row>
    <row r="147" spans="1:32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</row>
    <row r="148" spans="1:32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</row>
    <row r="149" spans="1:32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</row>
    <row r="150" spans="1:32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</row>
    <row r="151" spans="1:32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</row>
    <row r="152" spans="1:32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</row>
    <row r="153" spans="1:32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</row>
    <row r="154" spans="1:32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</row>
    <row r="155" spans="1:32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</row>
    <row r="156" spans="1:32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</row>
    <row r="157" spans="1:32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</row>
    <row r="158" spans="1:32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</row>
    <row r="159" spans="1:32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</row>
    <row r="160" spans="1:32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</row>
    <row r="161" spans="1:32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</row>
    <row r="162" spans="1:32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</row>
    <row r="163" spans="1:32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</row>
    <row r="164" spans="1:32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</row>
    <row r="165" spans="1:32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</row>
    <row r="166" spans="1:32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</row>
    <row r="167" spans="1:32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</row>
    <row r="168" spans="1:32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</row>
    <row r="169" spans="1:32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</row>
    <row r="170" spans="1:32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</row>
    <row r="171" spans="1:32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</row>
    <row r="172" spans="1:32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</row>
    <row r="173" spans="1:32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</row>
    <row r="174" spans="1:32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</row>
    <row r="175" spans="1:32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</row>
    <row r="176" spans="1:32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</row>
    <row r="177" spans="1:32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</row>
    <row r="178" spans="1:32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</row>
    <row r="179" spans="1:32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</row>
    <row r="180" spans="1:32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</row>
    <row r="181" spans="1:32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</row>
    <row r="182" spans="1:32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</row>
    <row r="183" spans="1:32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</row>
    <row r="184" spans="1:32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</row>
    <row r="185" spans="1:32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</row>
    <row r="186" spans="1:32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</row>
    <row r="187" spans="1:32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</row>
    <row r="188" spans="1:32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</row>
    <row r="189" spans="1:32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</row>
    <row r="190" spans="1:32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</row>
    <row r="191" spans="1:32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</row>
    <row r="192" spans="1:32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</row>
    <row r="193" spans="1:32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</row>
    <row r="194" spans="1:32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</row>
    <row r="195" spans="1:32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</row>
    <row r="196" spans="1:32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</row>
    <row r="197" spans="1:32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</row>
    <row r="198" spans="1:32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</row>
    <row r="199" spans="1:32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</row>
    <row r="200" spans="1:32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</row>
    <row r="201" spans="1:32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</row>
    <row r="202" spans="1:32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</row>
    <row r="203" spans="1:32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</row>
    <row r="204" spans="1:32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</row>
    <row r="205" spans="1:32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</row>
    <row r="206" spans="1:32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</row>
    <row r="207" spans="1:32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</row>
    <row r="208" spans="1:32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</row>
    <row r="209" spans="1:32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</row>
    <row r="210" spans="1:32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</row>
    <row r="211" spans="1:32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</row>
    <row r="212" spans="1:32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</row>
    <row r="213" spans="1:32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</row>
    <row r="214" spans="1:32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</row>
    <row r="215" spans="1:32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</row>
    <row r="216" spans="1:32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</row>
    <row r="217" spans="1:32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</row>
    <row r="218" spans="1:32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</row>
    <row r="219" spans="1:32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</row>
    <row r="220" spans="1:32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</row>
    <row r="221" spans="1:32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</row>
    <row r="222" spans="1:32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</row>
    <row r="223" spans="1:32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</row>
    <row r="224" spans="1:32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</row>
    <row r="225" spans="1:32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</row>
    <row r="226" spans="1:32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</row>
    <row r="227" spans="1:32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</row>
    <row r="228" spans="1:32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</row>
    <row r="229" spans="1:32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</row>
    <row r="230" spans="1:32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</row>
    <row r="231" spans="1:32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</row>
    <row r="232" spans="1:32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</row>
    <row r="233" spans="1:32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</row>
    <row r="234" spans="1:32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</row>
    <row r="235" spans="1:32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</row>
    <row r="236" spans="1:32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</row>
    <row r="237" spans="1:32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</row>
    <row r="238" spans="1:32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</row>
    <row r="239" spans="1:32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</row>
    <row r="240" spans="1:32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</row>
    <row r="241" spans="1:32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</row>
    <row r="242" spans="1:32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</row>
    <row r="243" spans="1:32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</row>
    <row r="244" spans="1:32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</row>
    <row r="245" spans="1:32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</row>
    <row r="246" spans="1:32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</row>
    <row r="247" spans="1:32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</row>
    <row r="248" spans="1:32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</row>
    <row r="249" spans="1:32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</row>
    <row r="250" spans="1:32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</row>
    <row r="251" spans="1:32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</row>
    <row r="252" spans="1:32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</row>
    <row r="253" spans="1:32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</row>
    <row r="254" spans="1:32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</row>
    <row r="255" spans="1:32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</row>
    <row r="256" spans="1:32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</row>
    <row r="257" spans="1:32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</row>
    <row r="258" spans="1:32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</row>
    <row r="259" spans="1:32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</row>
    <row r="260" spans="1:32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</row>
    <row r="261" spans="1:32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</row>
    <row r="262" spans="1:32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</row>
    <row r="263" spans="1:32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</row>
    <row r="264" spans="1:32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</row>
    <row r="265" spans="1:32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</row>
    <row r="266" spans="1:32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</row>
    <row r="267" spans="1:32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</row>
    <row r="268" spans="1:32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</row>
    <row r="269" spans="1:32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</row>
    <row r="270" spans="1:32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</row>
    <row r="271" spans="1:32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</row>
    <row r="272" spans="1:32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</row>
    <row r="273" spans="1:32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</row>
    <row r="274" spans="1:32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</row>
    <row r="275" spans="1:32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</row>
    <row r="276" spans="1:32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</row>
    <row r="277" spans="1:32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</row>
    <row r="278" spans="1:32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</row>
    <row r="279" spans="1:32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</row>
    <row r="280" spans="1:32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</row>
    <row r="281" spans="1:32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</row>
    <row r="282" spans="1:32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</row>
    <row r="283" spans="1:32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</row>
    <row r="284" spans="1:32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</row>
    <row r="285" spans="1:32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</row>
    <row r="286" spans="1:32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</row>
    <row r="287" spans="1:32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</row>
    <row r="288" spans="1:32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</row>
    <row r="289" spans="1:32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</row>
    <row r="290" spans="1:32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</row>
    <row r="291" spans="1:32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</row>
    <row r="292" spans="1:32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</row>
    <row r="293" spans="1:32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</row>
    <row r="294" spans="1:32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</row>
    <row r="295" spans="1:32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</row>
    <row r="296" spans="1:32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</row>
    <row r="297" spans="1:32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</row>
    <row r="298" spans="1:32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</row>
    <row r="299" spans="1:32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</row>
    <row r="300" spans="1:32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</row>
    <row r="301" spans="1:32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</row>
    <row r="302" spans="1:32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</row>
    <row r="303" spans="1:32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</row>
    <row r="304" spans="1:32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</row>
    <row r="305" spans="1:32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</row>
    <row r="306" spans="1:32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</row>
    <row r="307" spans="1:32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</row>
    <row r="308" spans="1:32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</row>
    <row r="309" spans="1:32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</row>
    <row r="310" spans="1:32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</row>
    <row r="311" spans="1:32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</row>
    <row r="312" spans="1:32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</row>
    <row r="313" spans="1:32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</row>
    <row r="314" spans="1:32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</row>
    <row r="315" spans="1:32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</row>
    <row r="316" spans="1:32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</row>
    <row r="317" spans="1:32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</row>
    <row r="318" spans="1:32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</row>
    <row r="319" spans="1:32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</row>
    <row r="320" spans="1:32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</row>
    <row r="321" spans="1:32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</row>
    <row r="322" spans="1:32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</row>
    <row r="323" spans="1:32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</row>
    <row r="324" spans="1:32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</row>
    <row r="325" spans="1:32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</row>
    <row r="326" spans="1:32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</row>
    <row r="327" spans="1:32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</row>
    <row r="328" spans="1:32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</row>
    <row r="329" spans="1:32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</row>
    <row r="330" spans="1:32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</row>
    <row r="331" spans="1:32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</row>
    <row r="332" spans="1:32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</row>
    <row r="333" spans="1:32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</row>
    <row r="334" spans="1:32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</row>
    <row r="335" spans="1:32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</row>
    <row r="336" spans="1:32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</row>
    <row r="337" spans="1:32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</row>
    <row r="338" spans="1:32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</row>
    <row r="339" spans="1:32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</row>
    <row r="340" spans="1:32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</row>
    <row r="341" spans="1:32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</row>
    <row r="342" spans="1:32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</row>
    <row r="343" spans="1:32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</row>
    <row r="344" spans="1:32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</row>
    <row r="345" spans="1:32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</row>
    <row r="346" spans="1:32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</row>
    <row r="347" spans="1:32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</row>
    <row r="348" spans="1:32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</row>
    <row r="349" spans="1:32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</row>
    <row r="350" spans="1:32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</row>
    <row r="351" spans="1:32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</row>
    <row r="352" spans="1:32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</row>
    <row r="353" spans="1:32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</row>
    <row r="354" spans="1:32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</row>
    <row r="355" spans="1:32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</row>
    <row r="356" spans="1:32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</row>
    <row r="357" spans="1:32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</row>
    <row r="358" spans="1:32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</row>
    <row r="359" spans="1:32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</row>
    <row r="360" spans="1:32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</row>
    <row r="361" spans="1:32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</row>
    <row r="362" spans="1:32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</row>
    <row r="363" spans="1:32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</row>
    <row r="364" spans="1:32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</row>
    <row r="365" spans="1:32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</row>
    <row r="366" spans="1:32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</row>
    <row r="367" spans="1:32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</row>
    <row r="368" spans="1:32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</row>
    <row r="369" spans="1:32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</row>
    <row r="370" spans="1:32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</row>
    <row r="371" spans="1:32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</row>
    <row r="372" spans="1:32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</row>
    <row r="373" spans="1:32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</row>
    <row r="374" spans="1:32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</row>
    <row r="375" spans="1:32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</row>
    <row r="376" spans="1:32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</row>
    <row r="377" spans="1:32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</row>
    <row r="378" spans="1:32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</row>
    <row r="379" spans="1:32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</row>
    <row r="380" spans="1:32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</row>
    <row r="381" spans="1:32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</row>
    <row r="382" spans="1:32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</row>
    <row r="383" spans="1:32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</row>
    <row r="384" spans="1:32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</row>
    <row r="385" spans="1:32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</row>
    <row r="386" spans="1:32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</row>
    <row r="387" spans="1:32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</row>
    <row r="388" spans="1:32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</row>
    <row r="389" spans="1:32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</row>
    <row r="390" spans="1:32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</row>
    <row r="391" spans="1:32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</row>
    <row r="392" spans="1:32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</row>
    <row r="393" spans="1:32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</row>
    <row r="394" spans="1:32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</row>
    <row r="395" spans="1:32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</row>
    <row r="396" spans="1:32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</row>
    <row r="397" spans="1:32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</row>
    <row r="398" spans="1:32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</row>
    <row r="399" spans="1:32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</row>
    <row r="400" spans="1:32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</row>
    <row r="401" spans="1:32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</row>
    <row r="402" spans="1:32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</row>
    <row r="403" spans="1:32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</row>
    <row r="404" spans="1:32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</row>
    <row r="405" spans="1:32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</row>
    <row r="406" spans="1:32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</row>
    <row r="407" spans="1:32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</row>
    <row r="408" spans="1:32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</row>
    <row r="409" spans="1:32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</row>
    <row r="410" spans="1:32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</row>
    <row r="411" spans="1:32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</row>
    <row r="412" spans="1:32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</row>
    <row r="413" spans="1:32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</row>
    <row r="414" spans="1:32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</row>
    <row r="415" spans="1:32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</row>
    <row r="416" spans="1:32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</row>
    <row r="417" spans="1:32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</row>
    <row r="418" spans="1:32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</row>
    <row r="419" spans="1:32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</row>
    <row r="420" spans="1:32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</row>
    <row r="421" spans="1:32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</row>
    <row r="422" spans="1:32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</row>
    <row r="423" spans="1:32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</row>
    <row r="424" spans="1:32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</row>
    <row r="425" spans="1:32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</row>
    <row r="426" spans="1:32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</row>
    <row r="427" spans="1:32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</row>
    <row r="428" spans="1:32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</row>
    <row r="429" spans="1:32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</row>
    <row r="430" spans="1:32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</row>
    <row r="431" spans="1:32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</row>
    <row r="432" spans="1:32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</row>
    <row r="433" spans="1:32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</row>
    <row r="434" spans="1:32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</row>
    <row r="435" spans="1:32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</row>
    <row r="436" spans="1:32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</row>
    <row r="437" spans="1:32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</row>
    <row r="438" spans="1:32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</row>
    <row r="439" spans="1:32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</row>
    <row r="440" spans="1:32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</row>
    <row r="441" spans="1:32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</row>
    <row r="442" spans="1:32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</row>
    <row r="443" spans="1:32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</row>
    <row r="444" spans="1:32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</row>
    <row r="445" spans="1:32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</row>
    <row r="446" spans="1:32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</row>
    <row r="447" spans="1:32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</row>
    <row r="448" spans="1:32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</row>
    <row r="449" spans="1:32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</row>
    <row r="450" spans="1:32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</row>
    <row r="451" spans="1:32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</row>
    <row r="452" spans="1:32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</row>
    <row r="453" spans="1:32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</row>
    <row r="454" spans="1:32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</row>
    <row r="455" spans="1:32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</row>
    <row r="456" spans="1:32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</row>
    <row r="457" spans="1:32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</row>
    <row r="458" spans="1:32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</row>
    <row r="459" spans="1:32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</row>
    <row r="460" spans="1:32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</row>
    <row r="461" spans="1:32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</row>
    <row r="462" spans="1:32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</row>
    <row r="463" spans="1:32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</row>
    <row r="464" spans="1:32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</row>
    <row r="465" spans="1:32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</row>
    <row r="466" spans="1:32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</row>
    <row r="467" spans="1:32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</row>
    <row r="468" spans="1:32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</row>
    <row r="469" spans="1:32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</row>
    <row r="470" spans="1:32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</row>
    <row r="471" spans="1:32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</row>
    <row r="472" spans="1:32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</row>
    <row r="473" spans="1:32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</row>
    <row r="474" spans="1:32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</row>
    <row r="475" spans="1:32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</row>
    <row r="476" spans="1:32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</row>
    <row r="477" spans="1:32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</row>
    <row r="478" spans="1:32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</row>
    <row r="479" spans="1:32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</row>
    <row r="480" spans="1:32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</row>
    <row r="481" spans="1:32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</row>
    <row r="482" spans="1:32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</row>
    <row r="483" spans="1:32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</row>
    <row r="484" spans="1:32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</row>
    <row r="485" spans="1:32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</row>
    <row r="486" spans="1:32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</row>
    <row r="487" spans="1:32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</row>
    <row r="488" spans="1:32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</row>
    <row r="489" spans="1:32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</row>
    <row r="490" spans="1:32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</row>
    <row r="491" spans="1:32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</row>
    <row r="492" spans="1:32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</row>
    <row r="493" spans="1:32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</row>
    <row r="494" spans="1:32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</row>
    <row r="495" spans="1:32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</row>
    <row r="496" spans="1:32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</row>
    <row r="497" spans="1:32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</row>
    <row r="498" spans="1:32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</row>
    <row r="499" spans="1:32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</row>
    <row r="500" spans="1:32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</row>
    <row r="501" spans="1:32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</row>
    <row r="502" spans="1:32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</row>
    <row r="503" spans="1:32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</row>
    <row r="504" spans="1:32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</row>
    <row r="505" spans="1:32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</row>
    <row r="506" spans="1:32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</row>
    <row r="507" spans="1:32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</row>
    <row r="508" spans="1:32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</row>
    <row r="509" spans="1:32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</row>
    <row r="510" spans="1:32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</row>
    <row r="511" spans="1:32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</row>
    <row r="512" spans="1:32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</row>
    <row r="513" spans="1:32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</row>
    <row r="514" spans="1:32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</row>
    <row r="515" spans="1:32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</row>
    <row r="516" spans="1:32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</row>
    <row r="517" spans="1:32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</row>
    <row r="518" spans="1:32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</row>
    <row r="519" spans="1:32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</row>
    <row r="520" spans="1:32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</row>
    <row r="521" spans="1:32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</row>
    <row r="522" spans="1:32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</row>
    <row r="523" spans="1:32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</row>
    <row r="524" spans="1:32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</row>
    <row r="525" spans="1:32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</row>
    <row r="526" spans="1:32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</row>
    <row r="527" spans="1:32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</row>
    <row r="528" spans="1:32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</row>
    <row r="529" spans="1:32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</row>
    <row r="530" spans="1:32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</row>
    <row r="531" spans="1:32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</row>
    <row r="532" spans="1:32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</row>
    <row r="533" spans="1:32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</row>
    <row r="534" spans="1:32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</row>
    <row r="535" spans="1:32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</row>
    <row r="536" spans="1:32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</row>
    <row r="537" spans="1:32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</row>
    <row r="538" spans="1:32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</row>
    <row r="539" spans="1:32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</row>
    <row r="540" spans="1:32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</row>
    <row r="541" spans="1:32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</row>
    <row r="542" spans="1:32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</row>
    <row r="543" spans="1:32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</row>
    <row r="544" spans="1:32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</row>
    <row r="545" spans="1:32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</row>
    <row r="546" spans="1:32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</row>
    <row r="547" spans="1:32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</row>
    <row r="548" spans="1:32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</row>
    <row r="549" spans="1:32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</row>
    <row r="550" spans="1:32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</row>
    <row r="551" spans="1:32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</row>
    <row r="552" spans="1:32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</row>
    <row r="553" spans="1:32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</row>
    <row r="554" spans="1:32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</row>
    <row r="555" spans="1:32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</row>
    <row r="556" spans="1:32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</row>
    <row r="557" spans="1:32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</row>
    <row r="558" spans="1:32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</row>
    <row r="559" spans="1:32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</row>
    <row r="560" spans="1:32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</row>
    <row r="561" spans="1:32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</row>
    <row r="562" spans="1:32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</row>
    <row r="563" spans="1:32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</row>
    <row r="564" spans="1:32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</row>
    <row r="565" spans="1:32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</row>
    <row r="566" spans="1:32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</row>
    <row r="567" spans="1:32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</row>
    <row r="568" spans="1:32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</row>
    <row r="569" spans="1:32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</row>
    <row r="570" spans="1:32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</row>
    <row r="571" spans="1:32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</row>
    <row r="572" spans="1:32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</row>
    <row r="573" spans="1:32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</row>
    <row r="574" spans="1:32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</row>
    <row r="575" spans="1:32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</row>
    <row r="576" spans="1:32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</row>
    <row r="577" spans="1:32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</row>
    <row r="578" spans="1:32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</row>
    <row r="579" spans="1:32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</row>
    <row r="580" spans="1:32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</row>
    <row r="581" spans="1:32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</row>
    <row r="582" spans="1:32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</row>
    <row r="583" spans="1:32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</row>
    <row r="584" spans="1:32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</row>
    <row r="585" spans="1:32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</row>
    <row r="586" spans="1:32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</row>
    <row r="587" spans="1:32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</row>
    <row r="588" spans="1:32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</row>
    <row r="589" spans="1:32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</row>
    <row r="590" spans="1:32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</row>
    <row r="591" spans="1:32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</row>
    <row r="592" spans="1:32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</row>
    <row r="593" spans="1:32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</row>
    <row r="594" spans="1:32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</row>
    <row r="595" spans="1:32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</row>
    <row r="596" spans="1:32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</row>
    <row r="597" spans="1:32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</row>
    <row r="598" spans="1:32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</row>
    <row r="599" spans="1:32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</row>
    <row r="600" spans="1:32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</row>
    <row r="601" spans="1:32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</row>
    <row r="602" spans="1:32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</row>
    <row r="603" spans="1:32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</row>
    <row r="604" spans="1:32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</row>
    <row r="605" spans="1:32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</row>
    <row r="606" spans="1:32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</row>
    <row r="607" spans="1:32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</row>
    <row r="608" spans="1:32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</row>
    <row r="609" spans="1:32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</row>
    <row r="610" spans="1:32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</row>
    <row r="611" spans="1:32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</row>
    <row r="612" spans="1:32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</row>
    <row r="613" spans="1:32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</row>
    <row r="614" spans="1:32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</row>
    <row r="615" spans="1:32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</row>
    <row r="616" spans="1:32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</row>
    <row r="617" spans="1:32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</row>
    <row r="618" spans="1:32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</row>
    <row r="619" spans="1:32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</row>
    <row r="620" spans="1:32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</row>
    <row r="621" spans="1:32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</row>
    <row r="622" spans="1:32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</row>
    <row r="623" spans="1:32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</row>
    <row r="624" spans="1:32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</row>
    <row r="625" spans="1:32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</row>
    <row r="626" spans="1:32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</row>
    <row r="627" spans="1:32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</row>
    <row r="628" spans="1:32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</row>
    <row r="629" spans="1:32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</row>
    <row r="630" spans="1:32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</row>
    <row r="631" spans="1:32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</row>
    <row r="632" spans="1:32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</row>
    <row r="633" spans="1:32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</row>
    <row r="634" spans="1:32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</row>
    <row r="635" spans="1:32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</row>
    <row r="636" spans="1:32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</row>
    <row r="637" spans="1:32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</row>
    <row r="638" spans="1:32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</row>
    <row r="639" spans="1:32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</row>
    <row r="640" spans="1:32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</row>
    <row r="641" spans="1:32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</row>
    <row r="642" spans="1:32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</row>
    <row r="643" spans="1:32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</row>
    <row r="644" spans="1:32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</row>
    <row r="645" spans="1:32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</row>
    <row r="646" spans="1:32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</row>
    <row r="647" spans="1:32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</row>
    <row r="648" spans="1:32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</row>
    <row r="649" spans="1:32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</row>
    <row r="650" spans="1:32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</row>
    <row r="651" spans="1:32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</row>
    <row r="652" spans="1:32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</row>
    <row r="653" spans="1:32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</row>
    <row r="654" spans="1:32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</row>
    <row r="655" spans="1:32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</row>
    <row r="656" spans="1:32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</row>
    <row r="657" spans="1:32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</row>
    <row r="658" spans="1:32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</row>
    <row r="659" spans="1:32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</row>
    <row r="660" spans="1:32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</row>
    <row r="661" spans="1:32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</row>
    <row r="662" spans="1:32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</row>
    <row r="663" spans="1:32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</row>
    <row r="664" spans="1:32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</row>
    <row r="665" spans="1:32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</row>
    <row r="666" spans="1:32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</row>
    <row r="667" spans="1:32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</row>
    <row r="668" spans="1:32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</row>
    <row r="669" spans="1:32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</row>
    <row r="670" spans="1:32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</row>
    <row r="671" spans="1:32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</row>
    <row r="672" spans="1:32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</row>
    <row r="673" spans="1:32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</row>
    <row r="674" spans="1:32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</row>
    <row r="675" spans="1:32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</row>
    <row r="676" spans="1:32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</row>
    <row r="677" spans="1:32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</row>
    <row r="678" spans="1:32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</row>
    <row r="679" spans="1:32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</row>
    <row r="680" spans="1:32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</row>
    <row r="681" spans="1:32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</row>
    <row r="682" spans="1:32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</row>
    <row r="683" spans="1:32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</row>
    <row r="684" spans="1:32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</row>
    <row r="685" spans="1:32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</row>
    <row r="686" spans="1:32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</row>
    <row r="687" spans="1:32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</row>
    <row r="688" spans="1:32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</row>
    <row r="689" spans="1:32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</row>
    <row r="690" spans="1:32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</row>
    <row r="691" spans="1:32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</row>
    <row r="692" spans="1:32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</row>
    <row r="693" spans="1:32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</row>
    <row r="694" spans="1:32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</row>
    <row r="695" spans="1:32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</row>
    <row r="696" spans="1:32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</row>
    <row r="697" spans="1:32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</row>
    <row r="698" spans="1:32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</row>
    <row r="699" spans="1:32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</row>
    <row r="700" spans="1:32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</row>
    <row r="701" spans="1:32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</row>
    <row r="702" spans="1:32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</row>
    <row r="703" spans="1:32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</row>
    <row r="704" spans="1:32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</row>
    <row r="705" spans="1:32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</row>
    <row r="706" spans="1:32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</row>
    <row r="707" spans="1:32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</row>
    <row r="708" spans="1:32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</row>
    <row r="709" spans="1:32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</row>
    <row r="710" spans="1:32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</row>
    <row r="711" spans="1:32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</row>
    <row r="712" spans="1:32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</row>
    <row r="713" spans="1:32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</row>
    <row r="714" spans="1:32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</row>
    <row r="715" spans="1:32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</row>
    <row r="716" spans="1:32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</row>
    <row r="717" spans="1:32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</row>
    <row r="718" spans="1:32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</row>
    <row r="719" spans="1:32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</row>
    <row r="720" spans="1:32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</row>
    <row r="721" spans="1:32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</row>
    <row r="722" spans="1:32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</row>
    <row r="723" spans="1:32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</row>
    <row r="724" spans="1:32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</row>
    <row r="725" spans="1:32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</row>
    <row r="726" spans="1:32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</row>
    <row r="727" spans="1:32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</row>
    <row r="728" spans="1:32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</row>
    <row r="729" spans="1:32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</row>
    <row r="730" spans="1:32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</row>
    <row r="731" spans="1:32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</row>
    <row r="732" spans="1:32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</row>
    <row r="733" spans="1:32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</row>
    <row r="734" spans="1:32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</row>
    <row r="735" spans="1:32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</row>
    <row r="736" spans="1:32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</row>
    <row r="737" spans="1:32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</row>
    <row r="738" spans="1:32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</row>
    <row r="739" spans="1:32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</row>
    <row r="740" spans="1:32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</row>
    <row r="741" spans="1:32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</row>
    <row r="742" spans="1:32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</row>
    <row r="743" spans="1:32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</row>
    <row r="744" spans="1:32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</row>
    <row r="745" spans="1:32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</row>
    <row r="746" spans="1:32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</row>
    <row r="747" spans="1:32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</row>
    <row r="748" spans="1:32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</row>
    <row r="749" spans="1:32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</row>
    <row r="750" spans="1:32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</row>
    <row r="751" spans="1:32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</row>
    <row r="752" spans="1:32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</row>
    <row r="753" spans="1:32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</row>
    <row r="754" spans="1:32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</row>
    <row r="755" spans="1:32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</row>
    <row r="756" spans="1:32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</row>
    <row r="757" spans="1:32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</row>
    <row r="758" spans="1:32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</row>
    <row r="759" spans="1:32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</row>
    <row r="760" spans="1:32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</row>
    <row r="761" spans="1:32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</row>
    <row r="762" spans="1:32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</row>
    <row r="763" spans="1:32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</row>
    <row r="764" spans="1:32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</row>
    <row r="765" spans="1:32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</row>
    <row r="766" spans="1:32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</row>
    <row r="767" spans="1:32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</row>
    <row r="768" spans="1:32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</row>
    <row r="769" spans="1:32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</row>
    <row r="770" spans="1:32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</row>
    <row r="771" spans="1:32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</row>
    <row r="772" spans="1:32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</row>
    <row r="773" spans="1:32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</row>
    <row r="774" spans="1:32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</row>
    <row r="775" spans="1:32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</row>
    <row r="776" spans="1:32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</row>
    <row r="777" spans="1:32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</row>
    <row r="778" spans="1:32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</row>
    <row r="779" spans="1:32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</row>
    <row r="780" spans="1:32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</row>
    <row r="781" spans="1:32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</row>
    <row r="782" spans="1:32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</row>
    <row r="783" spans="1:32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</row>
    <row r="784" spans="1:32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</row>
    <row r="785" spans="1:32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</row>
    <row r="786" spans="1:32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</row>
    <row r="787" spans="1:32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</row>
    <row r="788" spans="1:32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</row>
    <row r="789" spans="1:32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</row>
    <row r="790" spans="1:32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</row>
    <row r="791" spans="1:32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</row>
    <row r="792" spans="1:32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</row>
    <row r="793" spans="1:32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</row>
    <row r="794" spans="1:32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</row>
    <row r="795" spans="1:32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</row>
    <row r="796" spans="1:32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</row>
    <row r="797" spans="1:32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</row>
    <row r="798" spans="1:32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</row>
    <row r="799" spans="1:32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</row>
    <row r="800" spans="1:32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</row>
    <row r="801" spans="1:32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</row>
    <row r="802" spans="1:32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</row>
    <row r="803" spans="1:32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</row>
    <row r="804" spans="1:32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</row>
    <row r="805" spans="1:32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</row>
    <row r="806" spans="1:32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</row>
    <row r="807" spans="1:32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</row>
    <row r="808" spans="1:32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</row>
    <row r="809" spans="1:32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</row>
    <row r="810" spans="1:32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</row>
    <row r="811" spans="1:32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</row>
    <row r="812" spans="1:32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</row>
    <row r="813" spans="1:32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</row>
    <row r="814" spans="1:32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</row>
    <row r="815" spans="1:32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</row>
    <row r="816" spans="1:32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</row>
    <row r="817" spans="1:32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</row>
    <row r="818" spans="1:32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</row>
    <row r="819" spans="1:32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</row>
    <row r="820" spans="1:32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</row>
    <row r="821" spans="1:32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</row>
    <row r="822" spans="1:32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</row>
    <row r="823" spans="1:32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</row>
    <row r="824" spans="1:32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</row>
    <row r="825" spans="1:32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</row>
    <row r="826" spans="1:32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</row>
    <row r="827" spans="1:32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</row>
    <row r="828" spans="1:32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</row>
    <row r="829" spans="1:32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</row>
    <row r="830" spans="1:32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</row>
    <row r="831" spans="1:32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</row>
    <row r="832" spans="1:32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</row>
    <row r="833" spans="1:32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</row>
    <row r="834" spans="1:32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</row>
    <row r="835" spans="1:32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</row>
    <row r="836" spans="1:32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</row>
    <row r="837" spans="1:32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</row>
    <row r="838" spans="1:32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</row>
    <row r="839" spans="1:32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</row>
    <row r="840" spans="1:32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</row>
    <row r="841" spans="1:32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</row>
    <row r="842" spans="1:32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</row>
    <row r="843" spans="1:32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</row>
    <row r="844" spans="1:32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</row>
    <row r="845" spans="1:32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</row>
    <row r="846" spans="1:32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</row>
    <row r="847" spans="1:32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</row>
    <row r="848" spans="1:32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</row>
    <row r="849" spans="1:32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</row>
    <row r="850" spans="1:32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</row>
    <row r="851" spans="1:32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</row>
    <row r="852" spans="1:32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</row>
    <row r="853" spans="1:32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</row>
    <row r="854" spans="1:32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</row>
    <row r="855" spans="1:32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</row>
    <row r="856" spans="1:32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</row>
    <row r="857" spans="1:32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</row>
    <row r="858" spans="1:32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</row>
    <row r="859" spans="1:32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</row>
    <row r="860" spans="1:32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</row>
    <row r="861" spans="1:32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</row>
    <row r="862" spans="1:32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</row>
    <row r="863" spans="1:32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</row>
    <row r="864" spans="1:32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</row>
    <row r="865" spans="1:32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</row>
    <row r="866" spans="1:32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</row>
    <row r="867" spans="1:32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</row>
    <row r="868" spans="1:32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</row>
    <row r="869" spans="1:32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</row>
    <row r="870" spans="1:32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</row>
    <row r="871" spans="1:32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</row>
    <row r="872" spans="1:32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</row>
    <row r="873" spans="1:32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</row>
    <row r="874" spans="1:32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</row>
    <row r="875" spans="1:32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</row>
    <row r="876" spans="1:32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</row>
    <row r="877" spans="1:32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</row>
    <row r="878" spans="1:32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</row>
    <row r="879" spans="1:32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</row>
    <row r="880" spans="1:32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</row>
    <row r="881" spans="1:32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</row>
    <row r="882" spans="1:32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</row>
    <row r="883" spans="1:32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</row>
    <row r="884" spans="1:32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</row>
    <row r="885" spans="1:32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</row>
    <row r="886" spans="1:32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</row>
    <row r="887" spans="1:32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</row>
    <row r="888" spans="1:32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</row>
    <row r="889" spans="1:32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</row>
    <row r="890" spans="1:32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</row>
    <row r="891" spans="1:32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</row>
    <row r="892" spans="1:32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</row>
    <row r="893" spans="1:32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</row>
    <row r="894" spans="1:32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</row>
    <row r="895" spans="1:32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</row>
    <row r="896" spans="1:32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</row>
    <row r="897" spans="1:32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</row>
    <row r="898" spans="1:32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</row>
    <row r="899" spans="1:32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</row>
    <row r="900" spans="1:32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</row>
    <row r="901" spans="1:32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</row>
    <row r="902" spans="1:32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</row>
    <row r="903" spans="1:32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</row>
    <row r="904" spans="1:32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</row>
    <row r="905" spans="1:32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</row>
    <row r="906" spans="1:32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</row>
    <row r="907" spans="1:32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</row>
    <row r="908" spans="1:32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</row>
    <row r="909" spans="1:32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</row>
    <row r="910" spans="1:32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</row>
    <row r="911" spans="1:32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</row>
    <row r="912" spans="1:32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</row>
    <row r="913" spans="1:32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</row>
    <row r="914" spans="1:32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</row>
    <row r="915" spans="1:32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</row>
    <row r="916" spans="1:32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</row>
    <row r="917" spans="1:32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</row>
    <row r="918" spans="1:32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</row>
    <row r="919" spans="1:32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</row>
    <row r="920" spans="1:32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</row>
    <row r="921" spans="1:32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</row>
    <row r="922" spans="1:32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</row>
    <row r="923" spans="1:32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</row>
    <row r="924" spans="1:32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</row>
    <row r="925" spans="1:32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</row>
    <row r="926" spans="1:32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</row>
    <row r="927" spans="1:32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</row>
    <row r="928" spans="1:32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</row>
    <row r="929" spans="1:32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</row>
    <row r="930" spans="1:32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</row>
    <row r="931" spans="1:32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</row>
    <row r="932" spans="1:32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</row>
    <row r="933" spans="1:32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</row>
    <row r="934" spans="1:32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</row>
    <row r="935" spans="1:32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</row>
    <row r="936" spans="1:32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</row>
    <row r="937" spans="1:32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</row>
    <row r="938" spans="1:32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</row>
    <row r="939" spans="1:32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</row>
    <row r="940" spans="1:32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</row>
    <row r="941" spans="1:32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</row>
    <row r="942" spans="1:32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</row>
    <row r="943" spans="1:32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</row>
    <row r="944" spans="1:32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</row>
    <row r="945" spans="1:32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</row>
    <row r="946" spans="1:32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</row>
    <row r="947" spans="1:32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</row>
    <row r="948" spans="1:32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</row>
    <row r="949" spans="1:32" ht="24" customHeight="1" x14ac:dyDescent="0.25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</row>
    <row r="950" spans="1:32" ht="24" customHeight="1" x14ac:dyDescent="0.25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</row>
    <row r="951" spans="1:32" ht="24" customHeight="1" x14ac:dyDescent="0.25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</row>
    <row r="952" spans="1:32" ht="24" customHeight="1" x14ac:dyDescent="0.25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</row>
    <row r="953" spans="1:32" ht="24" customHeight="1" x14ac:dyDescent="0.25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</row>
    <row r="954" spans="1:32" ht="24" customHeight="1" x14ac:dyDescent="0.25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</row>
    <row r="955" spans="1:32" ht="24" customHeight="1" x14ac:dyDescent="0.25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</row>
    <row r="956" spans="1:32" ht="24" customHeight="1" x14ac:dyDescent="0.25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</row>
    <row r="957" spans="1:32" ht="24" customHeight="1" x14ac:dyDescent="0.25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</row>
    <row r="958" spans="1:32" ht="24" customHeight="1" x14ac:dyDescent="0.25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</row>
    <row r="959" spans="1:32" ht="24" customHeight="1" x14ac:dyDescent="0.25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</row>
    <row r="960" spans="1:32" ht="24" customHeight="1" x14ac:dyDescent="0.25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</row>
    <row r="961" spans="1:32" ht="24" customHeight="1" x14ac:dyDescent="0.25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</row>
    <row r="962" spans="1:32" ht="24" customHeight="1" x14ac:dyDescent="0.25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</row>
    <row r="963" spans="1:32" ht="24" customHeight="1" x14ac:dyDescent="0.25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</row>
    <row r="964" spans="1:32" ht="24" customHeight="1" x14ac:dyDescent="0.25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</row>
    <row r="965" spans="1:32" ht="24" customHeight="1" x14ac:dyDescent="0.25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</row>
    <row r="966" spans="1:32" ht="24" customHeight="1" x14ac:dyDescent="0.25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</row>
    <row r="967" spans="1:32" ht="24" customHeight="1" x14ac:dyDescent="0.25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</row>
    <row r="968" spans="1:32" ht="24" customHeight="1" x14ac:dyDescent="0.25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</row>
    <row r="969" spans="1:32" ht="24" customHeight="1" x14ac:dyDescent="0.25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</row>
    <row r="970" spans="1:32" ht="24" customHeight="1" x14ac:dyDescent="0.25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</row>
    <row r="971" spans="1:32" ht="24" customHeight="1" x14ac:dyDescent="0.25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</row>
    <row r="972" spans="1:32" ht="24" customHeight="1" x14ac:dyDescent="0.25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</row>
    <row r="973" spans="1:32" ht="24" customHeight="1" x14ac:dyDescent="0.25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</row>
  </sheetData>
  <mergeCells count="39">
    <mergeCell ref="B2:B26"/>
    <mergeCell ref="C2:O2"/>
    <mergeCell ref="P2:S2"/>
    <mergeCell ref="C3:C4"/>
    <mergeCell ref="D3:O3"/>
    <mergeCell ref="P3:S3"/>
    <mergeCell ref="D4:I4"/>
    <mergeCell ref="J4:O4"/>
    <mergeCell ref="P4:S4"/>
    <mergeCell ref="C5:C13"/>
    <mergeCell ref="J8:K8"/>
    <mergeCell ref="L8:M8"/>
    <mergeCell ref="N8:O8"/>
    <mergeCell ref="D9:E9"/>
    <mergeCell ref="F9:G9"/>
    <mergeCell ref="H9:I9"/>
    <mergeCell ref="J25:O25"/>
    <mergeCell ref="D13:I13"/>
    <mergeCell ref="J13:O13"/>
    <mergeCell ref="D14:G14"/>
    <mergeCell ref="H14:I14"/>
    <mergeCell ref="J14:M14"/>
    <mergeCell ref="N14:O14"/>
    <mergeCell ref="D26:G26"/>
    <mergeCell ref="H26:I26"/>
    <mergeCell ref="J26:M26"/>
    <mergeCell ref="N26:O26"/>
    <mergeCell ref="C15:C16"/>
    <mergeCell ref="D15:O15"/>
    <mergeCell ref="D16:I16"/>
    <mergeCell ref="J16:O16"/>
    <mergeCell ref="C17:C25"/>
    <mergeCell ref="D21:E21"/>
    <mergeCell ref="F21:G21"/>
    <mergeCell ref="H21:I21"/>
    <mergeCell ref="J21:K21"/>
    <mergeCell ref="L21:M21"/>
    <mergeCell ref="N21:O21"/>
    <mergeCell ref="D25:I25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393" priority="2" stopIfTrue="1">
      <formula>LEN($D4)=14</formula>
    </cfRule>
  </conditionalFormatting>
  <conditionalFormatting sqref="J4:O4">
    <cfRule type="expression" dxfId="392" priority="3">
      <formula>LEN($J4)=14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1CB9E-A564-4C37-90F4-326293DBB8E7}">
  <dimension ref="B1:AE20"/>
  <sheetViews>
    <sheetView zoomScale="70" zoomScaleNormal="70" workbookViewId="0">
      <selection sqref="A1:XFD1048576"/>
    </sheetView>
  </sheetViews>
  <sheetFormatPr defaultColWidth="8.7109375" defaultRowHeight="24" customHeight="1" x14ac:dyDescent="0.25"/>
  <cols>
    <col min="1" max="16384" width="8.7109375" style="106"/>
  </cols>
  <sheetData>
    <row r="1" spans="2:31" ht="24" customHeight="1" thickBot="1" x14ac:dyDescent="0.3"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</row>
    <row r="2" spans="2:31" ht="24" customHeight="1" thickBot="1" x14ac:dyDescent="0.3">
      <c r="B2" s="347" t="s">
        <v>58</v>
      </c>
      <c r="C2" s="348" t="s">
        <v>59</v>
      </c>
      <c r="D2" s="330"/>
      <c r="E2" s="330"/>
      <c r="F2" s="330"/>
      <c r="G2" s="330"/>
      <c r="H2" s="330"/>
      <c r="I2" s="330"/>
      <c r="J2" s="330"/>
      <c r="K2" s="330"/>
      <c r="L2" s="330"/>
      <c r="M2" s="330"/>
      <c r="N2" s="330"/>
      <c r="O2" s="331"/>
      <c r="P2" s="351" t="s">
        <v>60</v>
      </c>
      <c r="Q2" s="330"/>
      <c r="R2" s="330"/>
      <c r="S2" s="331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</row>
    <row r="3" spans="2:31" ht="24" customHeight="1" thickBot="1" x14ac:dyDescent="0.3">
      <c r="B3" s="339"/>
      <c r="C3" s="334">
        <v>6.9444444444444441E-3</v>
      </c>
      <c r="D3" s="337" t="s">
        <v>3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1"/>
      <c r="P3" s="353" t="s">
        <v>51</v>
      </c>
      <c r="Q3" s="330"/>
      <c r="R3" s="330"/>
      <c r="S3" s="331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</row>
    <row r="4" spans="2:31" ht="24" customHeight="1" thickBot="1" x14ac:dyDescent="0.3">
      <c r="B4" s="339"/>
      <c r="C4" s="335"/>
      <c r="D4" s="337" t="s">
        <v>5</v>
      </c>
      <c r="E4" s="330"/>
      <c r="F4" s="330"/>
      <c r="G4" s="330"/>
      <c r="H4" s="330"/>
      <c r="I4" s="331"/>
      <c r="J4" s="337" t="s">
        <v>6</v>
      </c>
      <c r="K4" s="330"/>
      <c r="L4" s="330"/>
      <c r="M4" s="330"/>
      <c r="N4" s="330"/>
      <c r="O4" s="331"/>
      <c r="P4" s="351" t="str">
        <f>CONCATENATE(COUNT(P6:P11,R6:R11)," VIAGENS")</f>
        <v>12 VIAGENS</v>
      </c>
      <c r="Q4" s="330"/>
      <c r="R4" s="330"/>
      <c r="S4" s="331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</row>
    <row r="5" spans="2:31" ht="24" customHeight="1" thickBot="1" x14ac:dyDescent="0.3">
      <c r="B5" s="339"/>
      <c r="C5" s="338" t="s">
        <v>7</v>
      </c>
      <c r="D5" s="110" t="s">
        <v>8</v>
      </c>
      <c r="E5" s="111" t="s">
        <v>9</v>
      </c>
      <c r="F5" s="133" t="s">
        <v>10</v>
      </c>
      <c r="G5" s="111" t="s">
        <v>11</v>
      </c>
      <c r="H5" s="133" t="s">
        <v>12</v>
      </c>
      <c r="I5" s="111" t="s">
        <v>61</v>
      </c>
      <c r="J5" s="108" t="s">
        <v>8</v>
      </c>
      <c r="K5" s="109" t="s">
        <v>9</v>
      </c>
      <c r="L5" s="107" t="s">
        <v>10</v>
      </c>
      <c r="M5" s="109" t="s">
        <v>11</v>
      </c>
      <c r="N5" s="107" t="s">
        <v>12</v>
      </c>
      <c r="O5" s="109" t="s">
        <v>61</v>
      </c>
      <c r="P5" s="110" t="s">
        <v>14</v>
      </c>
      <c r="Q5" s="111" t="s">
        <v>15</v>
      </c>
      <c r="R5" s="110" t="s">
        <v>14</v>
      </c>
      <c r="S5" s="111" t="s">
        <v>15</v>
      </c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</row>
    <row r="6" spans="2:31" ht="24" customHeight="1" x14ac:dyDescent="0.25">
      <c r="B6" s="339"/>
      <c r="C6" s="339"/>
      <c r="D6" s="134">
        <v>0.20833333333333334</v>
      </c>
      <c r="E6" s="135">
        <v>0.2388888888888889</v>
      </c>
      <c r="F6" s="135">
        <v>0.27430555555555552</v>
      </c>
      <c r="G6" s="136">
        <f t="shared" ref="G6:G7" si="0">F6-D6</f>
        <v>6.5972222222222182E-2</v>
      </c>
      <c r="H6" s="137">
        <v>207</v>
      </c>
      <c r="I6" s="138">
        <v>1</v>
      </c>
      <c r="J6" s="134">
        <v>0.25</v>
      </c>
      <c r="K6" s="135">
        <v>0.28263888888888888</v>
      </c>
      <c r="L6" s="135">
        <v>0.32847222222222222</v>
      </c>
      <c r="M6" s="136">
        <f t="shared" ref="M6:M7" si="1">L6-J6</f>
        <v>7.8472222222222221E-2</v>
      </c>
      <c r="N6" s="137">
        <v>207</v>
      </c>
      <c r="O6" s="138">
        <v>2</v>
      </c>
      <c r="P6" s="134">
        <v>0.20833333333333334</v>
      </c>
      <c r="Q6" s="118"/>
      <c r="R6" s="135">
        <v>0.55555555555555558</v>
      </c>
      <c r="S6" s="120">
        <f>R6-P11</f>
        <v>6.5972222222222265E-2</v>
      </c>
      <c r="T6" s="128"/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</row>
    <row r="7" spans="2:31" ht="24" customHeight="1" thickBot="1" x14ac:dyDescent="0.3">
      <c r="B7" s="339"/>
      <c r="C7" s="339"/>
      <c r="D7" s="139">
        <v>0.29166666666666669</v>
      </c>
      <c r="E7" s="140">
        <v>0.3263888888888889</v>
      </c>
      <c r="F7" s="140">
        <v>0.36527777777777781</v>
      </c>
      <c r="G7" s="141">
        <f t="shared" si="0"/>
        <v>7.3611111111111127E-2</v>
      </c>
      <c r="H7" s="142">
        <v>207</v>
      </c>
      <c r="I7" s="143">
        <v>1</v>
      </c>
      <c r="J7" s="139">
        <v>0.34375</v>
      </c>
      <c r="K7" s="140">
        <v>0.37777777777777777</v>
      </c>
      <c r="L7" s="140">
        <v>0.41944444444444445</v>
      </c>
      <c r="M7" s="141">
        <f t="shared" si="1"/>
        <v>7.5694444444444453E-2</v>
      </c>
      <c r="N7" s="142">
        <v>207</v>
      </c>
      <c r="O7" s="143">
        <v>2</v>
      </c>
      <c r="P7" s="139">
        <v>0.25</v>
      </c>
      <c r="Q7" s="121">
        <f t="shared" ref="Q7:Q11" si="2">P7-P6</f>
        <v>4.1666666666666657E-2</v>
      </c>
      <c r="R7" s="140">
        <v>0.61111111111111105</v>
      </c>
      <c r="S7" s="122">
        <f t="shared" ref="S7:S11" si="3">R7-R6</f>
        <v>5.5555555555555469E-2</v>
      </c>
      <c r="T7" s="144"/>
      <c r="U7" s="144"/>
      <c r="V7" s="144"/>
      <c r="W7" s="144"/>
      <c r="X7" s="144"/>
      <c r="Y7" s="144"/>
      <c r="Z7" s="144"/>
      <c r="AA7" s="144"/>
      <c r="AB7" s="144"/>
      <c r="AC7" s="144"/>
      <c r="AD7" s="144"/>
      <c r="AE7" s="144"/>
    </row>
    <row r="8" spans="2:31" ht="24" customHeight="1" thickBot="1" x14ac:dyDescent="0.3">
      <c r="B8" s="339"/>
      <c r="C8" s="339"/>
      <c r="D8" s="344">
        <f>F7</f>
        <v>0.36527777777777781</v>
      </c>
      <c r="E8" s="331"/>
      <c r="F8" s="344">
        <f>D9</f>
        <v>0.4236111111111111</v>
      </c>
      <c r="G8" s="331"/>
      <c r="H8" s="344">
        <f>F8-D8</f>
        <v>5.8333333333333293E-2</v>
      </c>
      <c r="I8" s="331"/>
      <c r="J8" s="344">
        <f>L7</f>
        <v>0.41944444444444445</v>
      </c>
      <c r="K8" s="331"/>
      <c r="L8" s="344">
        <f>J9</f>
        <v>0.48958333333333331</v>
      </c>
      <c r="M8" s="331"/>
      <c r="N8" s="344">
        <f>L8-J8</f>
        <v>7.0138888888888862E-2</v>
      </c>
      <c r="O8" s="331"/>
      <c r="P8" s="139">
        <v>0.29166666666666669</v>
      </c>
      <c r="Q8" s="121">
        <f t="shared" si="2"/>
        <v>4.1666666666666685E-2</v>
      </c>
      <c r="R8" s="140">
        <v>0.65972222222222221</v>
      </c>
      <c r="S8" s="122">
        <f t="shared" si="3"/>
        <v>4.861111111111116E-2</v>
      </c>
      <c r="T8" s="144"/>
      <c r="U8" s="128"/>
      <c r="V8" s="128"/>
      <c r="W8" s="128"/>
      <c r="X8" s="128"/>
      <c r="Y8" s="128"/>
      <c r="Z8" s="128"/>
      <c r="AA8" s="128"/>
      <c r="AB8" s="128"/>
      <c r="AC8" s="128"/>
      <c r="AD8" s="128"/>
      <c r="AE8" s="128"/>
    </row>
    <row r="9" spans="2:31" ht="24" customHeight="1" thickBot="1" x14ac:dyDescent="0.3">
      <c r="B9" s="339"/>
      <c r="C9" s="339"/>
      <c r="D9" s="145">
        <v>0.4236111111111111</v>
      </c>
      <c r="E9" s="146">
        <v>0.45624999999999999</v>
      </c>
      <c r="F9" s="146">
        <v>0.50277777777777777</v>
      </c>
      <c r="G9" s="147">
        <f>F9-D9</f>
        <v>7.9166666666666663E-2</v>
      </c>
      <c r="H9" s="148">
        <v>207</v>
      </c>
      <c r="I9" s="149">
        <v>1</v>
      </c>
      <c r="J9" s="145">
        <v>0.48958333333333331</v>
      </c>
      <c r="K9" s="146">
        <v>0.52638888888888891</v>
      </c>
      <c r="L9" s="146">
        <v>0.56805555555555554</v>
      </c>
      <c r="M9" s="147">
        <f>L9-J9</f>
        <v>7.8472222222222221E-2</v>
      </c>
      <c r="N9" s="148">
        <v>207</v>
      </c>
      <c r="O9" s="149">
        <v>2</v>
      </c>
      <c r="P9" s="139">
        <v>0.34375</v>
      </c>
      <c r="Q9" s="121">
        <f t="shared" si="2"/>
        <v>5.2083333333333315E-2</v>
      </c>
      <c r="R9" s="140">
        <v>0.71180555555555547</v>
      </c>
      <c r="S9" s="122">
        <f t="shared" si="3"/>
        <v>5.2083333333333259E-2</v>
      </c>
      <c r="T9" s="144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</row>
    <row r="10" spans="2:31" ht="24" customHeight="1" thickBot="1" x14ac:dyDescent="0.3">
      <c r="B10" s="339"/>
      <c r="C10" s="335"/>
      <c r="D10" s="351" t="s">
        <v>62</v>
      </c>
      <c r="E10" s="330"/>
      <c r="F10" s="330"/>
      <c r="G10" s="330"/>
      <c r="H10" s="330"/>
      <c r="I10" s="331"/>
      <c r="J10" s="351" t="s">
        <v>62</v>
      </c>
      <c r="K10" s="330"/>
      <c r="L10" s="330"/>
      <c r="M10" s="330"/>
      <c r="N10" s="330"/>
      <c r="O10" s="331"/>
      <c r="P10" s="139">
        <v>0.4236111111111111</v>
      </c>
      <c r="Q10" s="121">
        <f t="shared" si="2"/>
        <v>7.9861111111111105E-2</v>
      </c>
      <c r="R10" s="140">
        <v>0.79861111111111116</v>
      </c>
      <c r="S10" s="122">
        <f t="shared" si="3"/>
        <v>8.6805555555555691E-2</v>
      </c>
      <c r="T10" s="144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</row>
    <row r="11" spans="2:31" ht="24" customHeight="1" thickBot="1" x14ac:dyDescent="0.3">
      <c r="B11" s="339"/>
      <c r="C11" s="123" t="s">
        <v>17</v>
      </c>
      <c r="D11" s="329">
        <f>MAX(E6:F9)-IF(D6="",E6,D6)-MIN(H6:H9)+$C3</f>
        <v>0.24305555555555555</v>
      </c>
      <c r="E11" s="330"/>
      <c r="F11" s="330"/>
      <c r="G11" s="331"/>
      <c r="H11" s="346">
        <f ca="1">OFFSET(H5,MATCH(MIN(H6:H9),H6:H9,0),-4)-IF(D6="",E6,D6)+$C3</f>
        <v>0.16388888888888892</v>
      </c>
      <c r="I11" s="331"/>
      <c r="J11" s="329">
        <f>MAX(K6:L9)-IF(J6="",K6,J6)-MIN(N6:N9)+$C3</f>
        <v>0.25486111111111109</v>
      </c>
      <c r="K11" s="330"/>
      <c r="L11" s="330"/>
      <c r="M11" s="331"/>
      <c r="N11" s="346">
        <f ca="1">OFFSET(N5,MATCH(MIN(N6:N9),N6:N9,0),-4)-IF(J6="",K6,J6)+$C3</f>
        <v>0.1763888888888889</v>
      </c>
      <c r="O11" s="331"/>
      <c r="P11" s="150">
        <v>0.48958333333333331</v>
      </c>
      <c r="Q11" s="125">
        <f t="shared" si="2"/>
        <v>6.597222222222221E-2</v>
      </c>
      <c r="R11" s="151">
        <v>0.86805555555555547</v>
      </c>
      <c r="S11" s="152">
        <f t="shared" si="3"/>
        <v>6.9444444444444309E-2</v>
      </c>
      <c r="T11" s="144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</row>
    <row r="12" spans="2:31" ht="24" customHeight="1" thickBot="1" x14ac:dyDescent="0.3">
      <c r="B12" s="339"/>
      <c r="C12" s="334">
        <v>6.9444444444444441E-3</v>
      </c>
      <c r="D12" s="337" t="s">
        <v>18</v>
      </c>
      <c r="E12" s="330"/>
      <c r="F12" s="330"/>
      <c r="G12" s="330"/>
      <c r="H12" s="330"/>
      <c r="I12" s="330"/>
      <c r="J12" s="330"/>
      <c r="K12" s="330"/>
      <c r="L12" s="330"/>
      <c r="M12" s="330"/>
      <c r="N12" s="330"/>
      <c r="O12" s="331"/>
      <c r="P12" s="128"/>
      <c r="Q12" s="128"/>
      <c r="R12" s="128"/>
      <c r="S12" s="128"/>
      <c r="T12" s="144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</row>
    <row r="13" spans="2:31" ht="24" customHeight="1" thickBot="1" x14ac:dyDescent="0.3">
      <c r="B13" s="339"/>
      <c r="C13" s="335"/>
      <c r="D13" s="337" t="s">
        <v>19</v>
      </c>
      <c r="E13" s="330"/>
      <c r="F13" s="330"/>
      <c r="G13" s="330"/>
      <c r="H13" s="330"/>
      <c r="I13" s="331"/>
      <c r="J13" s="337" t="s">
        <v>20</v>
      </c>
      <c r="K13" s="330"/>
      <c r="L13" s="330"/>
      <c r="M13" s="330"/>
      <c r="N13" s="330"/>
      <c r="O13" s="331"/>
      <c r="P13" s="128"/>
      <c r="Q13" s="128"/>
      <c r="R13" s="128"/>
      <c r="S13" s="128"/>
      <c r="T13" s="144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</row>
    <row r="14" spans="2:31" ht="24" customHeight="1" thickBot="1" x14ac:dyDescent="0.3">
      <c r="B14" s="339"/>
      <c r="C14" s="338" t="s">
        <v>7</v>
      </c>
      <c r="D14" s="108" t="s">
        <v>8</v>
      </c>
      <c r="E14" s="109" t="s">
        <v>9</v>
      </c>
      <c r="F14" s="107" t="s">
        <v>10</v>
      </c>
      <c r="G14" s="109" t="s">
        <v>11</v>
      </c>
      <c r="H14" s="107" t="s">
        <v>12</v>
      </c>
      <c r="I14" s="109" t="s">
        <v>61</v>
      </c>
      <c r="J14" s="108" t="s">
        <v>8</v>
      </c>
      <c r="K14" s="109" t="s">
        <v>9</v>
      </c>
      <c r="L14" s="107" t="s">
        <v>10</v>
      </c>
      <c r="M14" s="109" t="s">
        <v>11</v>
      </c>
      <c r="N14" s="107" t="s">
        <v>12</v>
      </c>
      <c r="O14" s="109" t="s">
        <v>61</v>
      </c>
      <c r="P14" s="128"/>
      <c r="Q14" s="128"/>
      <c r="R14" s="128"/>
      <c r="S14" s="128"/>
      <c r="T14" s="144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</row>
    <row r="15" spans="2:31" ht="24" customHeight="1" x14ac:dyDescent="0.25">
      <c r="B15" s="339"/>
      <c r="C15" s="339"/>
      <c r="D15" s="134">
        <v>0.55555555555555558</v>
      </c>
      <c r="E15" s="135">
        <v>0.59305555555555556</v>
      </c>
      <c r="F15" s="135">
        <v>0.63124999999999998</v>
      </c>
      <c r="G15" s="136">
        <f t="shared" ref="G15:G16" si="4">F15-D15</f>
        <v>7.5694444444444398E-2</v>
      </c>
      <c r="H15" s="137">
        <v>207</v>
      </c>
      <c r="I15" s="138">
        <v>1</v>
      </c>
      <c r="J15" s="134">
        <v>0.61111111111111105</v>
      </c>
      <c r="K15" s="135">
        <v>0.6430555555555556</v>
      </c>
      <c r="L15" s="135">
        <v>0.68194444444444446</v>
      </c>
      <c r="M15" s="136">
        <f t="shared" ref="M15:M16" si="5">L15-J15</f>
        <v>7.0833333333333415E-2</v>
      </c>
      <c r="N15" s="137">
        <v>207</v>
      </c>
      <c r="O15" s="138">
        <v>2</v>
      </c>
      <c r="P15" s="128"/>
      <c r="Q15" s="128"/>
      <c r="R15" s="128"/>
      <c r="S15" s="128"/>
      <c r="T15" s="144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</row>
    <row r="16" spans="2:31" ht="24" customHeight="1" thickBot="1" x14ac:dyDescent="0.3">
      <c r="B16" s="339"/>
      <c r="C16" s="339"/>
      <c r="D16" s="139">
        <v>0.65972222222222221</v>
      </c>
      <c r="E16" s="140">
        <v>0.69374999999999998</v>
      </c>
      <c r="F16" s="140">
        <v>0.73888888888888893</v>
      </c>
      <c r="G16" s="141">
        <f t="shared" si="4"/>
        <v>7.9166666666666718E-2</v>
      </c>
      <c r="H16" s="142">
        <v>207</v>
      </c>
      <c r="I16" s="143">
        <v>1</v>
      </c>
      <c r="J16" s="139">
        <v>0.71180555555555547</v>
      </c>
      <c r="K16" s="140">
        <v>0.74722222222222223</v>
      </c>
      <c r="L16" s="140">
        <v>0.78680555555555554</v>
      </c>
      <c r="M16" s="141">
        <f t="shared" si="5"/>
        <v>7.5000000000000067E-2</v>
      </c>
      <c r="N16" s="142">
        <v>207</v>
      </c>
      <c r="O16" s="143">
        <v>2</v>
      </c>
      <c r="P16" s="128"/>
      <c r="Q16" s="128"/>
      <c r="R16" s="128"/>
      <c r="S16" s="128"/>
      <c r="T16" s="144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</row>
    <row r="17" spans="2:31" ht="24" customHeight="1" thickBot="1" x14ac:dyDescent="0.3">
      <c r="B17" s="339"/>
      <c r="C17" s="339"/>
      <c r="D17" s="344">
        <f>F16</f>
        <v>0.73888888888888893</v>
      </c>
      <c r="E17" s="331"/>
      <c r="F17" s="344">
        <f>D18</f>
        <v>0.79861111111111116</v>
      </c>
      <c r="G17" s="331"/>
      <c r="H17" s="344">
        <f>F17-D17</f>
        <v>5.9722222222222232E-2</v>
      </c>
      <c r="I17" s="331"/>
      <c r="J17" s="344">
        <f>L16</f>
        <v>0.78680555555555554</v>
      </c>
      <c r="K17" s="331"/>
      <c r="L17" s="344">
        <f>J18</f>
        <v>0.86805555555555547</v>
      </c>
      <c r="M17" s="331"/>
      <c r="N17" s="344">
        <f>L17-J17</f>
        <v>8.1249999999999933E-2</v>
      </c>
      <c r="O17" s="331"/>
      <c r="P17" s="128"/>
      <c r="Q17" s="128"/>
      <c r="R17" s="128"/>
      <c r="S17" s="128"/>
      <c r="T17" s="144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</row>
    <row r="18" spans="2:31" ht="24" customHeight="1" thickBot="1" x14ac:dyDescent="0.3">
      <c r="B18" s="339"/>
      <c r="C18" s="339"/>
      <c r="D18" s="145">
        <v>0.79861111111111116</v>
      </c>
      <c r="E18" s="146">
        <v>0.82986111111111116</v>
      </c>
      <c r="F18" s="146">
        <v>0.8652777777777777</v>
      </c>
      <c r="G18" s="147">
        <f>F18-D18</f>
        <v>6.6666666666666541E-2</v>
      </c>
      <c r="H18" s="148">
        <v>207</v>
      </c>
      <c r="I18" s="149">
        <v>1</v>
      </c>
      <c r="J18" s="145">
        <v>0.86805555555555547</v>
      </c>
      <c r="K18" s="146">
        <v>0.8965277777777777</v>
      </c>
      <c r="L18" s="146">
        <v>0.93958333333333333</v>
      </c>
      <c r="M18" s="147">
        <f>L18-J18</f>
        <v>7.1527777777777857E-2</v>
      </c>
      <c r="N18" s="148">
        <v>207</v>
      </c>
      <c r="O18" s="149">
        <v>2</v>
      </c>
      <c r="P18" s="128"/>
      <c r="Q18" s="128"/>
      <c r="R18" s="128"/>
      <c r="S18" s="128"/>
      <c r="T18" s="144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</row>
    <row r="19" spans="2:31" ht="24" customHeight="1" thickBot="1" x14ac:dyDescent="0.3">
      <c r="B19" s="339"/>
      <c r="C19" s="335"/>
      <c r="D19" s="351" t="s">
        <v>62</v>
      </c>
      <c r="E19" s="330"/>
      <c r="F19" s="330"/>
      <c r="G19" s="330"/>
      <c r="H19" s="330"/>
      <c r="I19" s="331"/>
      <c r="J19" s="351" t="s">
        <v>62</v>
      </c>
      <c r="K19" s="330"/>
      <c r="L19" s="330"/>
      <c r="M19" s="330"/>
      <c r="N19" s="330"/>
      <c r="O19" s="331"/>
      <c r="P19" s="128"/>
      <c r="Q19" s="128"/>
      <c r="R19" s="128"/>
      <c r="S19" s="128"/>
      <c r="T19" s="144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</row>
    <row r="20" spans="2:31" ht="24" customHeight="1" thickBot="1" x14ac:dyDescent="0.3">
      <c r="B20" s="335"/>
      <c r="C20" s="123" t="s">
        <v>17</v>
      </c>
      <c r="D20" s="329">
        <f>MAX(E15:F18)-IF(D15="",E15,D15)-MIN(H15:H18)+$C12</f>
        <v>0.25694444444444431</v>
      </c>
      <c r="E20" s="330"/>
      <c r="F20" s="330"/>
      <c r="G20" s="331"/>
      <c r="H20" s="346">
        <f ca="1">OFFSET(H14,MATCH(MIN(H15:H18),H15:H18,0),-4)-IF(D15="",E15,D15)</f>
        <v>0.18333333333333335</v>
      </c>
      <c r="I20" s="331"/>
      <c r="J20" s="329">
        <f>MAX(K15:L18)-IF(J15="",K15,J15)-MIN(N15:N18)+$C12</f>
        <v>0.25416666666666676</v>
      </c>
      <c r="K20" s="330"/>
      <c r="L20" s="330"/>
      <c r="M20" s="331"/>
      <c r="N20" s="346">
        <f ca="1">OFFSET(N14,MATCH(MIN(N15:N18),N15:N18,0),-4)-IF(J15="",K15,J15)</f>
        <v>0.17569444444444449</v>
      </c>
      <c r="O20" s="331"/>
      <c r="P20" s="128"/>
      <c r="Q20" s="128"/>
      <c r="R20" s="128"/>
      <c r="S20" s="128"/>
      <c r="T20" s="144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</row>
  </sheetData>
  <mergeCells count="39">
    <mergeCell ref="N8:O8"/>
    <mergeCell ref="B2:B20"/>
    <mergeCell ref="C2:O2"/>
    <mergeCell ref="P2:S2"/>
    <mergeCell ref="C3:C4"/>
    <mergeCell ref="D3:O3"/>
    <mergeCell ref="P3:S3"/>
    <mergeCell ref="D4:I4"/>
    <mergeCell ref="J4:O4"/>
    <mergeCell ref="P4:S4"/>
    <mergeCell ref="C5:C10"/>
    <mergeCell ref="D8:E8"/>
    <mergeCell ref="F8:G8"/>
    <mergeCell ref="H8:I8"/>
    <mergeCell ref="J8:K8"/>
    <mergeCell ref="L8:M8"/>
    <mergeCell ref="J19:O19"/>
    <mergeCell ref="D10:I10"/>
    <mergeCell ref="J10:O10"/>
    <mergeCell ref="D11:G11"/>
    <mergeCell ref="H11:I11"/>
    <mergeCell ref="J11:M11"/>
    <mergeCell ref="N11:O11"/>
    <mergeCell ref="D20:G20"/>
    <mergeCell ref="H20:I20"/>
    <mergeCell ref="J20:M20"/>
    <mergeCell ref="N20:O20"/>
    <mergeCell ref="C12:C13"/>
    <mergeCell ref="D12:O12"/>
    <mergeCell ref="D13:I13"/>
    <mergeCell ref="J13:O13"/>
    <mergeCell ref="C14:C19"/>
    <mergeCell ref="D17:E17"/>
    <mergeCell ref="F17:G17"/>
    <mergeCell ref="H17:I17"/>
    <mergeCell ref="J17:K17"/>
    <mergeCell ref="L17:M17"/>
    <mergeCell ref="N17:O17"/>
    <mergeCell ref="D19:I19"/>
  </mergeCells>
  <conditionalFormatting sqref="D4">
    <cfRule type="colorScale" priority="8">
      <colorScale>
        <cfvo type="min"/>
        <cfvo type="max"/>
        <color rgb="FFFF7128"/>
        <color rgb="FFFFEF9C"/>
      </colorScale>
    </cfRule>
  </conditionalFormatting>
  <conditionalFormatting sqref="D10">
    <cfRule type="containsText" dxfId="391" priority="9" operator="containsText" text="VEGA">
      <formula>NOT(ISERROR(SEARCH(("VEGA"),(D10))))</formula>
    </cfRule>
    <cfRule type="containsText" dxfId="390" priority="10" operator="containsText" text="LÍDER">
      <formula>NOT(ISERROR(SEARCH(("LÍDER"),(D10))))</formula>
    </cfRule>
    <cfRule type="containsText" dxfId="389" priority="11" operator="containsText" text="GLOBAL">
      <formula>NOT(ISERROR(SEARCH(("GLOBAL"),(D10))))</formula>
    </cfRule>
    <cfRule type="containsText" dxfId="388" priority="12" operator="containsText" text="COROADO">
      <formula>NOT(ISERROR(SEARCH(("COROADO"),(D10))))</formula>
    </cfRule>
    <cfRule type="containsText" dxfId="387" priority="13" operator="containsText" text="VIA VERDE">
      <formula>NOT(ISERROR(SEARCH(("VIA VERDE"),(D10))))</formula>
    </cfRule>
    <cfRule type="containsText" dxfId="386" priority="14" operator="containsText" text="INTEGRAÇÃO">
      <formula>NOT(ISERROR(SEARCH(("INTEGRAÇÃO"),(D10))))</formula>
    </cfRule>
    <cfRule type="containsText" dxfId="385" priority="15" operator="containsText" text="SÃO PEDRO">
      <formula>NOT(ISERROR(SEARCH(("SÃO PEDRO"),(D10))))</formula>
    </cfRule>
  </conditionalFormatting>
  <conditionalFormatting sqref="D4:O4">
    <cfRule type="expression" dxfId="384" priority="16" stopIfTrue="1">
      <formula>LEN($D4)=14</formula>
    </cfRule>
  </conditionalFormatting>
  <conditionalFormatting sqref="J4">
    <cfRule type="colorScale" priority="17">
      <colorScale>
        <cfvo type="min"/>
        <cfvo type="max"/>
        <color rgb="FFFF7128"/>
        <color rgb="FFFFEF9C"/>
      </colorScale>
    </cfRule>
  </conditionalFormatting>
  <conditionalFormatting sqref="J10 D19 J19">
    <cfRule type="containsText" dxfId="383" priority="1" operator="containsText" text="VEGA">
      <formula>NOT(ISERROR(SEARCH(("VEGA"),(D10))))</formula>
    </cfRule>
    <cfRule type="containsText" dxfId="382" priority="2" operator="containsText" text="LÍDER">
      <formula>NOT(ISERROR(SEARCH(("LÍDER"),(D10))))</formula>
    </cfRule>
    <cfRule type="containsText" dxfId="381" priority="3" operator="containsText" text="GLOBAL">
      <formula>NOT(ISERROR(SEARCH(("GLOBAL"),(D10))))</formula>
    </cfRule>
    <cfRule type="containsText" dxfId="380" priority="4" operator="containsText" text="COROADO">
      <formula>NOT(ISERROR(SEARCH(("COROADO"),(D10))))</formula>
    </cfRule>
    <cfRule type="containsText" dxfId="379" priority="5" operator="containsText" text="VIA VERDE">
      <formula>NOT(ISERROR(SEARCH(("VIA VERDE"),(D10))))</formula>
    </cfRule>
    <cfRule type="containsText" dxfId="378" priority="6" operator="containsText" text="INTEGRAÇÃO">
      <formula>NOT(ISERROR(SEARCH(("INTEGRAÇÃO"),(D10))))</formula>
    </cfRule>
    <cfRule type="containsText" dxfId="377" priority="7" operator="containsText" text="SÃO PEDRO">
      <formula>NOT(ISERROR(SEARCH(("SÃO PEDRO"),(D10))))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FDE54-87BE-4FF4-BB81-AD33C90E867F}">
  <dimension ref="A1:Z81"/>
  <sheetViews>
    <sheetView tabSelected="1" topLeftCell="A7" zoomScale="70" zoomScaleNormal="70" workbookViewId="0">
      <selection activeCell="P22" sqref="P22"/>
    </sheetView>
  </sheetViews>
  <sheetFormatPr defaultColWidth="8.7109375" defaultRowHeight="24" customHeight="1" x14ac:dyDescent="0.25"/>
  <cols>
    <col min="1" max="1" width="8.7109375" style="1" customWidth="1"/>
    <col min="2" max="2" width="9.5703125" style="1" customWidth="1"/>
    <col min="3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0" t="s">
        <v>0</v>
      </c>
      <c r="C2" s="2" t="s">
        <v>111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112</v>
      </c>
      <c r="W2" s="7"/>
      <c r="X2" s="7"/>
      <c r="Y2" s="8"/>
    </row>
    <row r="3" spans="1:25" ht="24" customHeight="1" thickBot="1" x14ac:dyDescent="0.3">
      <c r="B3" s="311"/>
      <c r="C3" s="303">
        <v>0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311"/>
      <c r="C4" s="304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28</v>
      </c>
      <c r="Q4" s="7"/>
      <c r="R4" s="7"/>
      <c r="S4" s="7"/>
      <c r="T4" s="7"/>
      <c r="U4" s="8"/>
      <c r="V4" s="6" t="str">
        <f>CONCATENATE(COUNT(V6:V21,X6:X21)," VIAGENS")</f>
        <v>31 VIAGENS</v>
      </c>
      <c r="W4" s="7"/>
      <c r="X4" s="7"/>
      <c r="Y4" s="8"/>
    </row>
    <row r="5" spans="1:25" ht="24" customHeight="1" thickBot="1" x14ac:dyDescent="0.3">
      <c r="B5" s="311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11"/>
      <c r="C6" s="306"/>
      <c r="D6" s="18">
        <v>0.20833333333333329</v>
      </c>
      <c r="E6" s="19">
        <v>0.23333333333333331</v>
      </c>
      <c r="F6" s="19">
        <v>0.26180555555555562</v>
      </c>
      <c r="G6" s="20">
        <f>F6-D6</f>
        <v>5.3472222222222338E-2</v>
      </c>
      <c r="H6" s="21">
        <v>227</v>
      </c>
      <c r="I6" s="22">
        <v>1</v>
      </c>
      <c r="J6" s="18">
        <v>0.22847222222222219</v>
      </c>
      <c r="K6" s="19">
        <v>0.25347222222222221</v>
      </c>
      <c r="L6" s="19">
        <v>0.28125</v>
      </c>
      <c r="M6" s="20">
        <f t="shared" ref="M6:M8" si="0">L6-J6</f>
        <v>5.2777777777777812E-2</v>
      </c>
      <c r="N6" s="21">
        <v>227</v>
      </c>
      <c r="O6" s="22">
        <v>2</v>
      </c>
      <c r="P6" s="18">
        <v>0.24861111111111109</v>
      </c>
      <c r="Q6" s="19">
        <v>0.2722222222222222</v>
      </c>
      <c r="R6" s="19">
        <v>0.30069444444444438</v>
      </c>
      <c r="S6" s="20">
        <f t="shared" ref="S6:S8" si="1">R6-P6</f>
        <v>5.2083333333333287E-2</v>
      </c>
      <c r="T6" s="21">
        <v>227</v>
      </c>
      <c r="U6" s="22">
        <v>3</v>
      </c>
      <c r="V6" s="23">
        <v>0.20833333333333329</v>
      </c>
      <c r="W6" s="60"/>
      <c r="X6" s="25">
        <v>0.64444444444444449</v>
      </c>
      <c r="Y6" s="26">
        <f>X6-V21</f>
        <v>3.8194444444444531E-2</v>
      </c>
    </row>
    <row r="7" spans="1:25" ht="24" customHeight="1" x14ac:dyDescent="0.25">
      <c r="B7" s="311"/>
      <c r="C7" s="306"/>
      <c r="D7" s="18">
        <v>0.26874999999999999</v>
      </c>
      <c r="E7" s="19">
        <v>0.29305555555555562</v>
      </c>
      <c r="F7" s="19">
        <v>0.32291666666666669</v>
      </c>
      <c r="G7" s="20">
        <f t="shared" ref="G7:G8" si="2">F7-D7</f>
        <v>5.4166666666666696E-2</v>
      </c>
      <c r="H7" s="21">
        <v>227</v>
      </c>
      <c r="I7" s="22">
        <v>1</v>
      </c>
      <c r="J7" s="18">
        <v>0.28888888888888892</v>
      </c>
      <c r="K7" s="19">
        <v>0.3125</v>
      </c>
      <c r="L7" s="19">
        <v>0.34236111111111112</v>
      </c>
      <c r="M7" s="20">
        <f t="shared" si="0"/>
        <v>5.3472222222222199E-2</v>
      </c>
      <c r="N7" s="21">
        <v>227</v>
      </c>
      <c r="O7" s="22">
        <v>2</v>
      </c>
      <c r="P7" s="18">
        <v>0.30902777777777779</v>
      </c>
      <c r="Q7" s="19">
        <v>0.33333333333333331</v>
      </c>
      <c r="R7" s="19">
        <v>0.36319444444444438</v>
      </c>
      <c r="S7" s="20">
        <f t="shared" si="1"/>
        <v>5.4166666666666585E-2</v>
      </c>
      <c r="T7" s="21">
        <v>227</v>
      </c>
      <c r="U7" s="22">
        <v>3</v>
      </c>
      <c r="V7" s="27">
        <v>0.22847222222222219</v>
      </c>
      <c r="W7" s="28">
        <f t="shared" ref="W7:Y20" si="3">V7-V6</f>
        <v>2.0138888888888901E-2</v>
      </c>
      <c r="X7" s="29">
        <v>0.66527777777777775</v>
      </c>
      <c r="Y7" s="30">
        <f t="shared" ref="Y7:Y18" si="4">X7-X6</f>
        <v>2.0833333333333259E-2</v>
      </c>
    </row>
    <row r="8" spans="1:25" ht="24" customHeight="1" thickBot="1" x14ac:dyDescent="0.3">
      <c r="B8" s="311"/>
      <c r="C8" s="306"/>
      <c r="D8" s="18">
        <v>0.32916666666666672</v>
      </c>
      <c r="E8" s="19">
        <v>0.35347222222222219</v>
      </c>
      <c r="F8" s="19">
        <v>0.38333333333333341</v>
      </c>
      <c r="G8" s="20">
        <f t="shared" si="2"/>
        <v>5.4166666666666696E-2</v>
      </c>
      <c r="H8" s="21">
        <v>227</v>
      </c>
      <c r="I8" s="22">
        <v>1</v>
      </c>
      <c r="J8" s="18">
        <v>0.35347222222222219</v>
      </c>
      <c r="K8" s="19">
        <v>0.37847222222222221</v>
      </c>
      <c r="L8" s="19">
        <v>0.40902777777777782</v>
      </c>
      <c r="M8" s="20">
        <f t="shared" si="0"/>
        <v>5.5555555555555636E-2</v>
      </c>
      <c r="N8" s="21">
        <v>227</v>
      </c>
      <c r="O8" s="22">
        <v>2</v>
      </c>
      <c r="P8" s="18">
        <v>0.38472222222222219</v>
      </c>
      <c r="Q8" s="19">
        <v>0.41180555555555548</v>
      </c>
      <c r="R8" s="19">
        <v>0.44583333333333341</v>
      </c>
      <c r="S8" s="20">
        <f t="shared" si="1"/>
        <v>6.1111111111111227E-2</v>
      </c>
      <c r="T8" s="21">
        <v>227</v>
      </c>
      <c r="U8" s="22">
        <v>3</v>
      </c>
      <c r="V8" s="27">
        <v>0.24861111111111109</v>
      </c>
      <c r="W8" s="28">
        <f t="shared" si="3"/>
        <v>2.0138888888888901E-2</v>
      </c>
      <c r="X8" s="29">
        <v>0.68958333333333333</v>
      </c>
      <c r="Y8" s="30">
        <f t="shared" si="4"/>
        <v>2.430555555555558E-2</v>
      </c>
    </row>
    <row r="9" spans="1:25" ht="24" customHeight="1" thickBot="1" x14ac:dyDescent="0.3">
      <c r="B9" s="311"/>
      <c r="C9" s="306"/>
      <c r="D9" s="31">
        <f>IF(F8="",E8,F8)</f>
        <v>0.38333333333333341</v>
      </c>
      <c r="E9" s="32"/>
      <c r="F9" s="31">
        <f>IF(D10="",E10,D10)</f>
        <v>0.42986111111111108</v>
      </c>
      <c r="G9" s="32"/>
      <c r="H9" s="32">
        <f>F9-D9</f>
        <v>4.6527777777777668E-2</v>
      </c>
      <c r="I9" s="32"/>
      <c r="J9" s="31">
        <f>IF(L8="",K8,L8)</f>
        <v>0.40902777777777782</v>
      </c>
      <c r="K9" s="32"/>
      <c r="L9" s="31">
        <f>IF(J10="",K10,J10)</f>
        <v>0.45902777777777781</v>
      </c>
      <c r="M9" s="32"/>
      <c r="N9" s="32">
        <f>L9-J9</f>
        <v>4.9999999999999989E-2</v>
      </c>
      <c r="O9" s="32"/>
      <c r="P9" s="31">
        <f>IF(R8="",Q8,R8)</f>
        <v>0.44583333333333341</v>
      </c>
      <c r="Q9" s="32"/>
      <c r="R9" s="31">
        <f>IF(P10="",Q10,P10)</f>
        <v>0.48819444444444438</v>
      </c>
      <c r="S9" s="32"/>
      <c r="T9" s="32">
        <f>R9-P9</f>
        <v>4.2361111111110961E-2</v>
      </c>
      <c r="U9" s="32"/>
      <c r="V9" s="27">
        <v>0.26874999999999999</v>
      </c>
      <c r="W9" s="28">
        <f t="shared" si="3"/>
        <v>2.0138888888888901E-2</v>
      </c>
      <c r="X9" s="29">
        <v>0.71388888888888891</v>
      </c>
      <c r="Y9" s="30">
        <f t="shared" si="4"/>
        <v>2.430555555555558E-2</v>
      </c>
    </row>
    <row r="10" spans="1:25" ht="24" customHeight="1" x14ac:dyDescent="0.25">
      <c r="B10" s="311"/>
      <c r="C10" s="306"/>
      <c r="D10" s="18">
        <v>0.42986111111111108</v>
      </c>
      <c r="E10" s="19">
        <v>0.45833333333333331</v>
      </c>
      <c r="F10" s="19">
        <v>0.49027777777777781</v>
      </c>
      <c r="G10" s="20">
        <f t="shared" ref="G10:G11" si="5">F10-D10</f>
        <v>6.041666666666673E-2</v>
      </c>
      <c r="H10" s="21">
        <v>227</v>
      </c>
      <c r="I10" s="22">
        <v>1</v>
      </c>
      <c r="J10" s="18">
        <v>0.45902777777777781</v>
      </c>
      <c r="K10" s="19">
        <v>0.4861111111111111</v>
      </c>
      <c r="L10" s="19">
        <v>0.5180555555555556</v>
      </c>
      <c r="M10" s="20">
        <f t="shared" ref="M10:M11" si="6">L10-J10</f>
        <v>5.902777777777779E-2</v>
      </c>
      <c r="N10" s="21">
        <v>227</v>
      </c>
      <c r="O10" s="22">
        <v>2</v>
      </c>
      <c r="P10" s="18">
        <v>0.48819444444444438</v>
      </c>
      <c r="Q10" s="19">
        <v>0.51249999999999996</v>
      </c>
      <c r="R10" s="19">
        <v>0.54374999999999996</v>
      </c>
      <c r="S10" s="20">
        <f t="shared" ref="S10:S11" si="7">R10-P10</f>
        <v>5.555555555555558E-2</v>
      </c>
      <c r="T10" s="21">
        <v>227</v>
      </c>
      <c r="U10" s="22">
        <v>3</v>
      </c>
      <c r="V10" s="27">
        <v>0.28888888888888892</v>
      </c>
      <c r="W10" s="28">
        <f t="shared" si="3"/>
        <v>2.0138888888888928E-2</v>
      </c>
      <c r="X10" s="29">
        <v>0.73819444444444449</v>
      </c>
      <c r="Y10" s="30">
        <f t="shared" si="4"/>
        <v>2.430555555555558E-2</v>
      </c>
    </row>
    <row r="11" spans="1:25" ht="24" customHeight="1" thickBot="1" x14ac:dyDescent="0.3">
      <c r="B11" s="311"/>
      <c r="C11" s="306"/>
      <c r="D11" s="18">
        <v>0.51249999999999996</v>
      </c>
      <c r="E11" s="19">
        <v>0.53611111111111109</v>
      </c>
      <c r="F11" s="19">
        <v>0.56597222222222221</v>
      </c>
      <c r="G11" s="20">
        <f t="shared" si="5"/>
        <v>5.3472222222222254E-2</v>
      </c>
      <c r="H11" s="21">
        <v>227</v>
      </c>
      <c r="I11" s="22">
        <v>1</v>
      </c>
      <c r="J11" s="18">
        <v>0.53680555555555554</v>
      </c>
      <c r="K11" s="19">
        <v>0.56111111111111112</v>
      </c>
      <c r="L11" s="19">
        <v>0.58958333333333335</v>
      </c>
      <c r="M11" s="20">
        <f t="shared" si="6"/>
        <v>5.2777777777777812E-2</v>
      </c>
      <c r="N11" s="21">
        <v>227</v>
      </c>
      <c r="O11" s="22">
        <v>2</v>
      </c>
      <c r="P11" s="18">
        <v>0.56458333333333333</v>
      </c>
      <c r="Q11" s="19">
        <v>0.58819444444444446</v>
      </c>
      <c r="R11" s="19">
        <v>0.61388888888888893</v>
      </c>
      <c r="S11" s="20">
        <f t="shared" si="7"/>
        <v>4.9305555555555602E-2</v>
      </c>
      <c r="T11" s="21">
        <v>227</v>
      </c>
      <c r="U11" s="22">
        <v>3</v>
      </c>
      <c r="V11" s="27">
        <v>0.30902777777777779</v>
      </c>
      <c r="W11" s="28">
        <f t="shared" si="3"/>
        <v>2.0138888888888873E-2</v>
      </c>
      <c r="X11" s="29">
        <v>0.76249999999999996</v>
      </c>
      <c r="Y11" s="30">
        <f t="shared" si="4"/>
        <v>2.4305555555555469E-2</v>
      </c>
    </row>
    <row r="12" spans="1:25" s="35" customFormat="1" ht="24" customHeight="1" thickBot="1" x14ac:dyDescent="0.3">
      <c r="A12" s="34"/>
      <c r="B12" s="311"/>
      <c r="C12" s="307"/>
      <c r="D12" s="297" t="s">
        <v>101</v>
      </c>
      <c r="E12" s="298"/>
      <c r="F12" s="298"/>
      <c r="G12" s="298"/>
      <c r="H12" s="298"/>
      <c r="I12" s="299"/>
      <c r="J12" s="297" t="s">
        <v>101</v>
      </c>
      <c r="K12" s="298"/>
      <c r="L12" s="298"/>
      <c r="M12" s="298"/>
      <c r="N12" s="298"/>
      <c r="O12" s="299"/>
      <c r="P12" s="297" t="s">
        <v>101</v>
      </c>
      <c r="Q12" s="298"/>
      <c r="R12" s="298"/>
      <c r="S12" s="298"/>
      <c r="T12" s="298"/>
      <c r="U12" s="299"/>
      <c r="V12" s="27">
        <v>0.32916666666666672</v>
      </c>
      <c r="W12" s="28">
        <f t="shared" si="3"/>
        <v>2.0138888888888928E-2</v>
      </c>
      <c r="X12" s="29">
        <v>0.78680555555555554</v>
      </c>
      <c r="Y12" s="30">
        <f t="shared" si="4"/>
        <v>2.430555555555558E-2</v>
      </c>
    </row>
    <row r="13" spans="1:25" ht="24" customHeight="1" thickBot="1" x14ac:dyDescent="0.3">
      <c r="B13" s="311"/>
      <c r="C13" s="36" t="s">
        <v>17</v>
      </c>
      <c r="D13" s="37">
        <f>MAX(E6:F11)-IF(D6="",E6,D6)-MIN(H6:H11)+$C3</f>
        <v>0.31111111111111128</v>
      </c>
      <c r="E13" s="38"/>
      <c r="F13" s="38"/>
      <c r="G13" s="39"/>
      <c r="H13" s="40">
        <f ca="1">OFFSET(H5,MATCH(MIN(H6:H11),H6:H11,0),-4)-IF(D6="",E6,D6)+$C3</f>
        <v>0.17500000000000013</v>
      </c>
      <c r="I13" s="41"/>
      <c r="J13" s="37">
        <f>MAX(K6:L11)-IF(J6="",K6,J6)-MIN(N6:N11)+$C3</f>
        <v>0.31111111111111117</v>
      </c>
      <c r="K13" s="38"/>
      <c r="L13" s="38"/>
      <c r="M13" s="39"/>
      <c r="N13" s="40">
        <f ca="1">OFFSET(N5,MATCH(MIN(N6:N11),N6:N11,0),-4)-IF(J6="",K6,J6)+$C3</f>
        <v>0.18055555555555564</v>
      </c>
      <c r="O13" s="41"/>
      <c r="P13" s="37">
        <f>MAX(Q6:R11)-IF(P6="",Q6,P6)-MIN(T6:T11)+$C3</f>
        <v>0.32291666666666685</v>
      </c>
      <c r="Q13" s="38"/>
      <c r="R13" s="38"/>
      <c r="S13" s="39"/>
      <c r="T13" s="40">
        <f ca="1">OFFSET(T5,MATCH(MIN(T6:T11),T6:T11,0),-4)-IF(P6="",Q6,P6)+$C3</f>
        <v>0.19722222222222233</v>
      </c>
      <c r="U13" s="41"/>
      <c r="V13" s="27">
        <v>0.35347222222222219</v>
      </c>
      <c r="W13" s="28">
        <f t="shared" si="3"/>
        <v>2.4305555555555469E-2</v>
      </c>
      <c r="X13" s="29">
        <v>0.81458333333333333</v>
      </c>
      <c r="Y13" s="30">
        <f t="shared" si="4"/>
        <v>2.777777777777779E-2</v>
      </c>
    </row>
    <row r="14" spans="1:25" ht="24" customHeight="1" thickBot="1" x14ac:dyDescent="0.3">
      <c r="B14" s="311"/>
      <c r="C14" s="303">
        <v>0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8"/>
      <c r="V14" s="27">
        <v>0.38472222222222219</v>
      </c>
      <c r="W14" s="28">
        <f t="shared" si="3"/>
        <v>3.125E-2</v>
      </c>
      <c r="X14" s="29">
        <v>0.85624999999999996</v>
      </c>
      <c r="Y14" s="30">
        <f t="shared" si="4"/>
        <v>4.166666666666663E-2</v>
      </c>
    </row>
    <row r="15" spans="1:25" ht="24" customHeight="1" thickBot="1" x14ac:dyDescent="0.3">
      <c r="B15" s="311"/>
      <c r="C15" s="304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8"/>
      <c r="V15" s="27">
        <v>0.42986111111111108</v>
      </c>
      <c r="W15" s="28">
        <f>V15-V14</f>
        <v>4.5138888888888895E-2</v>
      </c>
      <c r="X15" s="29">
        <v>0.89444444444444449</v>
      </c>
      <c r="Y15" s="30">
        <f t="shared" si="4"/>
        <v>3.8194444444444531E-2</v>
      </c>
    </row>
    <row r="16" spans="1:25" ht="24" customHeight="1" thickBot="1" x14ac:dyDescent="0.3">
      <c r="B16" s="311"/>
      <c r="C16" s="308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4" t="s">
        <v>13</v>
      </c>
      <c r="V16" s="27">
        <v>0.45902777777777781</v>
      </c>
      <c r="W16" s="28">
        <f>V16-V15</f>
        <v>2.916666666666673E-2</v>
      </c>
      <c r="X16" s="29">
        <v>0.9291666666666667</v>
      </c>
      <c r="Y16" s="30">
        <f t="shared" si="4"/>
        <v>3.472222222222221E-2</v>
      </c>
    </row>
    <row r="17" spans="1:26" ht="24" customHeight="1" x14ac:dyDescent="0.25">
      <c r="B17" s="311"/>
      <c r="C17" s="309"/>
      <c r="D17" s="23">
        <v>0.60624999999999996</v>
      </c>
      <c r="E17" s="25">
        <v>0.62777777777777777</v>
      </c>
      <c r="F17" s="25">
        <v>0.66041666666666665</v>
      </c>
      <c r="G17" s="20">
        <f t="shared" ref="G17:G20" si="8">F17-D17</f>
        <v>5.4166666666666696E-2</v>
      </c>
      <c r="H17" s="49">
        <v>227</v>
      </c>
      <c r="I17" s="50">
        <v>1</v>
      </c>
      <c r="J17" s="23">
        <v>0.64444444444444449</v>
      </c>
      <c r="K17" s="25">
        <v>0.66319444444444442</v>
      </c>
      <c r="L17" s="25">
        <v>0.69374999999999998</v>
      </c>
      <c r="M17" s="20">
        <f t="shared" ref="M17:M20" si="9">L17-J17</f>
        <v>4.9305555555555491E-2</v>
      </c>
      <c r="N17" s="49">
        <v>227</v>
      </c>
      <c r="O17" s="50">
        <v>2</v>
      </c>
      <c r="P17" s="23">
        <v>0.68958333333333333</v>
      </c>
      <c r="Q17" s="25">
        <v>0.71666666666666667</v>
      </c>
      <c r="R17" s="25">
        <v>0.74791666666666667</v>
      </c>
      <c r="S17" s="20">
        <f>R17-P17</f>
        <v>5.8333333333333348E-2</v>
      </c>
      <c r="T17" s="49">
        <v>227</v>
      </c>
      <c r="U17" s="50">
        <v>3</v>
      </c>
      <c r="V17" s="27">
        <v>0.48819444444444438</v>
      </c>
      <c r="W17" s="28">
        <f t="shared" si="3"/>
        <v>2.9166666666666563E-2</v>
      </c>
      <c r="X17" s="29">
        <v>0.96388888888888891</v>
      </c>
      <c r="Y17" s="30">
        <f t="shared" si="4"/>
        <v>3.472222222222221E-2</v>
      </c>
    </row>
    <row r="18" spans="1:26" ht="24" customHeight="1" thickBot="1" x14ac:dyDescent="0.3">
      <c r="B18" s="311"/>
      <c r="C18" s="309"/>
      <c r="D18" s="27">
        <v>0.66527777777777775</v>
      </c>
      <c r="E18" s="29">
        <v>0.69374999999999998</v>
      </c>
      <c r="F18" s="29">
        <v>0.72222222222222221</v>
      </c>
      <c r="G18" s="20">
        <f t="shared" si="8"/>
        <v>5.6944444444444464E-2</v>
      </c>
      <c r="H18" s="54">
        <v>227</v>
      </c>
      <c r="I18" s="55">
        <v>1</v>
      </c>
      <c r="J18" s="27">
        <v>0.71388888888888891</v>
      </c>
      <c r="K18" s="29">
        <v>0.73888888888888893</v>
      </c>
      <c r="L18" s="29">
        <v>0.77152777777777781</v>
      </c>
      <c r="M18" s="20">
        <f t="shared" si="9"/>
        <v>5.7638888888888906E-2</v>
      </c>
      <c r="N18" s="54">
        <v>227</v>
      </c>
      <c r="O18" s="55">
        <v>2</v>
      </c>
      <c r="P18" s="27">
        <v>0.76249999999999996</v>
      </c>
      <c r="Q18" s="29">
        <v>0.7944444444444444</v>
      </c>
      <c r="R18" s="29">
        <v>0.8256944444444444</v>
      </c>
      <c r="S18" s="20">
        <f>R18-P18</f>
        <v>6.3194444444444442E-2</v>
      </c>
      <c r="T18" s="54">
        <v>227</v>
      </c>
      <c r="U18" s="55">
        <v>3</v>
      </c>
      <c r="V18" s="27">
        <v>0.51249999999999996</v>
      </c>
      <c r="W18" s="28">
        <f t="shared" si="3"/>
        <v>2.430555555555558E-2</v>
      </c>
      <c r="X18" s="29">
        <v>0.9916666666666667</v>
      </c>
      <c r="Y18" s="30">
        <f t="shared" si="4"/>
        <v>2.777777777777779E-2</v>
      </c>
    </row>
    <row r="19" spans="1:26" ht="24" customHeight="1" thickBot="1" x14ac:dyDescent="0.3">
      <c r="B19" s="311"/>
      <c r="C19" s="309"/>
      <c r="D19" s="27">
        <v>0.73819444444444449</v>
      </c>
      <c r="E19" s="29">
        <v>0.76875000000000004</v>
      </c>
      <c r="F19" s="29">
        <v>0.80347222222222225</v>
      </c>
      <c r="G19" s="20">
        <f t="shared" si="8"/>
        <v>6.5277777777777768E-2</v>
      </c>
      <c r="H19" s="54">
        <v>227</v>
      </c>
      <c r="I19" s="55">
        <v>1</v>
      </c>
      <c r="J19" s="27">
        <v>0.78680555555555554</v>
      </c>
      <c r="K19" s="29">
        <v>0.8125</v>
      </c>
      <c r="L19" s="29">
        <v>0.84305555555555556</v>
      </c>
      <c r="M19" s="20">
        <f t="shared" si="9"/>
        <v>5.6250000000000022E-2</v>
      </c>
      <c r="N19" s="54">
        <v>227</v>
      </c>
      <c r="O19" s="55">
        <v>2</v>
      </c>
      <c r="P19" s="31">
        <f>IF(R18="",Q18,R18)</f>
        <v>0.8256944444444444</v>
      </c>
      <c r="Q19" s="32"/>
      <c r="R19" s="31">
        <f>IF(P20="",Q20,P20)</f>
        <v>0.89444444444444449</v>
      </c>
      <c r="S19" s="32"/>
      <c r="T19" s="32">
        <f>R19-P19</f>
        <v>6.8750000000000089E-2</v>
      </c>
      <c r="U19" s="32"/>
      <c r="V19" s="27">
        <v>0.53680555555555554</v>
      </c>
      <c r="W19" s="28">
        <f t="shared" si="3"/>
        <v>2.430555555555558E-2</v>
      </c>
      <c r="X19" s="64">
        <v>1.0194444444444444</v>
      </c>
      <c r="Y19" s="30">
        <f t="shared" si="3"/>
        <v>2.7777777777777679E-2</v>
      </c>
    </row>
    <row r="20" spans="1:26" ht="24" customHeight="1" thickBot="1" x14ac:dyDescent="0.3">
      <c r="B20" s="311"/>
      <c r="C20" s="309"/>
      <c r="D20" s="27">
        <v>0.81458333333333333</v>
      </c>
      <c r="E20" s="29">
        <v>0.83333333333333337</v>
      </c>
      <c r="F20" s="29">
        <v>0.86597222222222225</v>
      </c>
      <c r="G20" s="20">
        <f t="shared" si="8"/>
        <v>5.1388888888888928E-2</v>
      </c>
      <c r="H20" s="54">
        <v>227</v>
      </c>
      <c r="I20" s="55">
        <v>1</v>
      </c>
      <c r="J20" s="27">
        <v>0.85624999999999996</v>
      </c>
      <c r="K20" s="29">
        <v>0.87916666666666665</v>
      </c>
      <c r="L20" s="29">
        <v>0.91111111111111109</v>
      </c>
      <c r="M20" s="20">
        <f t="shared" si="9"/>
        <v>5.4861111111111138E-2</v>
      </c>
      <c r="N20" s="54">
        <v>227</v>
      </c>
      <c r="O20" s="55">
        <v>2</v>
      </c>
      <c r="P20" s="27">
        <v>0.89444444444444449</v>
      </c>
      <c r="Q20" s="29">
        <v>0.91736111111111107</v>
      </c>
      <c r="R20" s="29">
        <v>0.94791666666666663</v>
      </c>
      <c r="S20" s="20">
        <f t="shared" ref="S20:S23" si="10">R20-P20</f>
        <v>5.3472222222222143E-2</v>
      </c>
      <c r="T20" s="54">
        <v>227</v>
      </c>
      <c r="U20" s="55">
        <v>3</v>
      </c>
      <c r="V20" s="27">
        <v>0.56458333333333333</v>
      </c>
      <c r="W20" s="28">
        <f>V20-V19</f>
        <v>2.777777777777779E-2</v>
      </c>
      <c r="X20" s="29">
        <v>1.0729166666666667</v>
      </c>
      <c r="Y20" s="30">
        <f t="shared" si="3"/>
        <v>5.3472222222222365E-2</v>
      </c>
    </row>
    <row r="21" spans="1:26" ht="24" customHeight="1" thickBot="1" x14ac:dyDescent="0.3">
      <c r="A21" s="284">
        <v>0.85555555555555551</v>
      </c>
      <c r="B21" s="311"/>
      <c r="C21" s="309"/>
      <c r="D21" s="31">
        <f>IF(F20="",E20,F20)</f>
        <v>0.86597222222222225</v>
      </c>
      <c r="E21" s="32"/>
      <c r="F21" s="31">
        <f>IF(D22="",E22,D22)</f>
        <v>0.9291666666666667</v>
      </c>
      <c r="G21" s="32"/>
      <c r="H21" s="32">
        <f>F21-D21</f>
        <v>6.3194444444444442E-2</v>
      </c>
      <c r="I21" s="32"/>
      <c r="J21" s="31">
        <f>IF(L20="",K20,L20)</f>
        <v>0.91111111111111109</v>
      </c>
      <c r="K21" s="32"/>
      <c r="L21" s="31">
        <f>IF(J22="",K22,J22)</f>
        <v>0.9916666666666667</v>
      </c>
      <c r="M21" s="32"/>
      <c r="N21" s="32">
        <f>L21-J21</f>
        <v>8.0555555555555602E-2</v>
      </c>
      <c r="O21" s="32"/>
      <c r="P21" s="27">
        <v>0.96388888888888891</v>
      </c>
      <c r="Q21" s="29">
        <v>0.98402777777777772</v>
      </c>
      <c r="R21" s="29">
        <v>1.0097222222222222</v>
      </c>
      <c r="S21" s="20">
        <f t="shared" si="10"/>
        <v>4.5833333333333282E-2</v>
      </c>
      <c r="T21" s="54">
        <v>227</v>
      </c>
      <c r="U21" s="55">
        <v>3</v>
      </c>
      <c r="V21" s="44">
        <v>0.60624999999999996</v>
      </c>
      <c r="W21" s="45">
        <f>V21-V20</f>
        <v>4.166666666666663E-2</v>
      </c>
      <c r="X21" s="63"/>
      <c r="Y21" s="285"/>
    </row>
    <row r="22" spans="1:26" ht="24" customHeight="1" x14ac:dyDescent="0.25">
      <c r="A22" s="284">
        <v>0.89236111111111116</v>
      </c>
      <c r="B22" s="311"/>
      <c r="C22" s="309"/>
      <c r="D22" s="64">
        <v>0.9291666666666667</v>
      </c>
      <c r="E22" s="65">
        <v>0.95138888888888884</v>
      </c>
      <c r="F22" s="65">
        <v>0.9819444444444444</v>
      </c>
      <c r="G22" s="20">
        <f>F22-D22</f>
        <v>5.2777777777777701E-2</v>
      </c>
      <c r="H22" s="66">
        <v>227</v>
      </c>
      <c r="I22" s="67">
        <v>1</v>
      </c>
      <c r="J22" s="64">
        <v>0.9916666666666667</v>
      </c>
      <c r="K22" s="65">
        <v>1.0118055555555556</v>
      </c>
      <c r="L22" s="65">
        <v>1.0375000000000001</v>
      </c>
      <c r="M22" s="20">
        <f>L22-J22</f>
        <v>4.5833333333333393E-2</v>
      </c>
      <c r="N22" s="66">
        <v>227</v>
      </c>
      <c r="O22" s="67">
        <v>2</v>
      </c>
      <c r="P22" s="64">
        <v>1.0194444444444444</v>
      </c>
      <c r="Q22" s="65">
        <v>1.0423611111111111</v>
      </c>
      <c r="R22" s="65">
        <v>1.0625</v>
      </c>
      <c r="S22" s="20">
        <f t="shared" si="10"/>
        <v>4.3055555555555625E-2</v>
      </c>
      <c r="T22" s="66">
        <v>227</v>
      </c>
      <c r="U22" s="67">
        <v>3</v>
      </c>
    </row>
    <row r="23" spans="1:26" ht="24" customHeight="1" thickBot="1" x14ac:dyDescent="0.3">
      <c r="B23" s="311"/>
      <c r="C23" s="309"/>
      <c r="D23" s="64"/>
      <c r="E23" s="65"/>
      <c r="F23" s="65"/>
      <c r="G23" s="68"/>
      <c r="H23" s="66"/>
      <c r="I23" s="67"/>
      <c r="J23" s="64"/>
      <c r="K23" s="65"/>
      <c r="L23" s="65"/>
      <c r="M23" s="68"/>
      <c r="N23" s="66"/>
      <c r="O23" s="67"/>
      <c r="P23" s="29">
        <v>1.0729166666666667</v>
      </c>
      <c r="Q23" s="65">
        <v>1.0958333333333334</v>
      </c>
      <c r="R23" s="65">
        <v>1.1166666666666667</v>
      </c>
      <c r="S23" s="20">
        <f t="shared" si="10"/>
        <v>4.3749999999999956E-2</v>
      </c>
      <c r="T23" s="66">
        <v>227</v>
      </c>
      <c r="U23" s="67">
        <v>3</v>
      </c>
    </row>
    <row r="24" spans="1:26" s="35" customFormat="1" ht="24" customHeight="1" thickBot="1" x14ac:dyDescent="0.3">
      <c r="A24" s="34"/>
      <c r="B24" s="311"/>
      <c r="C24" s="310"/>
      <c r="D24" s="297" t="s">
        <v>101</v>
      </c>
      <c r="E24" s="298"/>
      <c r="F24" s="298"/>
      <c r="G24" s="298"/>
      <c r="H24" s="298"/>
      <c r="I24" s="299"/>
      <c r="J24" s="297" t="s">
        <v>101</v>
      </c>
      <c r="K24" s="298"/>
      <c r="L24" s="298"/>
      <c r="M24" s="298"/>
      <c r="N24" s="298"/>
      <c r="O24" s="299"/>
      <c r="P24" s="297" t="s">
        <v>101</v>
      </c>
      <c r="Q24" s="298"/>
      <c r="R24" s="298"/>
      <c r="S24" s="298"/>
      <c r="T24" s="298"/>
      <c r="U24" s="299"/>
      <c r="Z24" s="1"/>
    </row>
    <row r="25" spans="1:26" ht="24" customHeight="1" thickBot="1" x14ac:dyDescent="0.3">
      <c r="B25" s="312"/>
      <c r="C25" s="36" t="s">
        <v>17</v>
      </c>
      <c r="D25" s="37">
        <f>MAX(E17:F23)-IF(D17="",E17,D17)-MIN(H17:H23)+$C14</f>
        <v>0.3125</v>
      </c>
      <c r="E25" s="56"/>
      <c r="F25" s="56"/>
      <c r="G25" s="57"/>
      <c r="H25" s="58">
        <f>$A21-$D17</f>
        <v>0.24930555555555556</v>
      </c>
      <c r="I25" s="59"/>
      <c r="J25" s="37">
        <f>MAX(K17:L23)-IF(J17="",K17,J17)-MIN(N17:N23)+$C14</f>
        <v>0.3125</v>
      </c>
      <c r="K25" s="38"/>
      <c r="L25" s="38"/>
      <c r="M25" s="39"/>
      <c r="N25" s="58">
        <f>A22-J17</f>
        <v>0.24791666666666667</v>
      </c>
      <c r="O25" s="41"/>
      <c r="P25" s="37">
        <f>MAX(Q17:R23)-IF(P17="",Q17,P17)-MIN(T17:T23)+$C14</f>
        <v>0.35833333333333328</v>
      </c>
      <c r="Q25" s="38"/>
      <c r="R25" s="38"/>
      <c r="S25" s="39"/>
      <c r="T25" s="58">
        <f ca="1">OFFSET(T16,MATCH(MIN(T17:T23),T17:T23,0),-4)-IF(P17="",Q17,P17)</f>
        <v>0.13611111111111107</v>
      </c>
      <c r="U25" s="41"/>
    </row>
    <row r="27" spans="1:26" ht="24" customHeight="1" x14ac:dyDescent="0.25">
      <c r="H27"/>
    </row>
    <row r="28" spans="1:26" ht="24" customHeight="1" x14ac:dyDescent="0.25">
      <c r="D28"/>
      <c r="E28"/>
      <c r="F28"/>
      <c r="G28"/>
      <c r="H28"/>
      <c r="I28"/>
      <c r="J28"/>
    </row>
    <row r="29" spans="1:26" ht="24" customHeight="1" thickBot="1" x14ac:dyDescent="0.3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</row>
    <row r="30" spans="1:26" ht="24" customHeight="1" thickBot="1" x14ac:dyDescent="0.3">
      <c r="B30" s="300" t="s">
        <v>22</v>
      </c>
      <c r="C30" s="2" t="s">
        <v>113</v>
      </c>
      <c r="D30" s="3"/>
      <c r="E30" s="3"/>
      <c r="F30" s="3"/>
      <c r="G30" s="3"/>
      <c r="H30" s="4"/>
      <c r="I30" s="5"/>
      <c r="J30" s="3"/>
      <c r="K30" s="3"/>
      <c r="L30" s="3"/>
      <c r="M30" s="3"/>
      <c r="N30" s="4"/>
      <c r="O30" s="5"/>
      <c r="P30" s="3"/>
      <c r="Q30" s="3"/>
      <c r="R30" s="3"/>
      <c r="S30" s="3"/>
      <c r="T30" s="4"/>
      <c r="U30" s="5"/>
      <c r="V30" s="6" t="s">
        <v>112</v>
      </c>
      <c r="W30" s="7"/>
      <c r="X30" s="7"/>
      <c r="Y30" s="8"/>
    </row>
    <row r="31" spans="1:26" ht="24" customHeight="1" thickBot="1" x14ac:dyDescent="0.3">
      <c r="B31" s="301"/>
      <c r="C31" s="303">
        <v>0</v>
      </c>
      <c r="D31" s="9" t="s">
        <v>3</v>
      </c>
      <c r="E31" s="7"/>
      <c r="F31" s="7"/>
      <c r="G31" s="7"/>
      <c r="H31" s="7"/>
      <c r="I31" s="8"/>
      <c r="J31" s="9"/>
      <c r="K31" s="7"/>
      <c r="L31" s="7"/>
      <c r="M31" s="7"/>
      <c r="N31" s="7"/>
      <c r="O31" s="8"/>
      <c r="P31" s="9"/>
      <c r="Q31" s="7"/>
      <c r="R31" s="7"/>
      <c r="S31" s="7"/>
      <c r="T31" s="7"/>
      <c r="U31" s="8"/>
      <c r="V31" s="10" t="s">
        <v>24</v>
      </c>
      <c r="W31" s="11"/>
      <c r="X31" s="11"/>
      <c r="Y31" s="12"/>
    </row>
    <row r="32" spans="1:26" ht="24" customHeight="1" thickBot="1" x14ac:dyDescent="0.3">
      <c r="B32" s="301"/>
      <c r="C32" s="304"/>
      <c r="D32" s="9" t="s">
        <v>5</v>
      </c>
      <c r="E32" s="7"/>
      <c r="F32" s="7"/>
      <c r="G32" s="7"/>
      <c r="H32" s="7"/>
      <c r="I32" s="8"/>
      <c r="J32" s="9" t="s">
        <v>6</v>
      </c>
      <c r="K32" s="7"/>
      <c r="L32" s="7"/>
      <c r="M32" s="7"/>
      <c r="N32" s="7"/>
      <c r="O32" s="8"/>
      <c r="P32" s="9" t="s">
        <v>28</v>
      </c>
      <c r="Q32" s="7"/>
      <c r="R32" s="7"/>
      <c r="S32" s="7"/>
      <c r="T32" s="7"/>
      <c r="U32" s="8"/>
      <c r="V32" s="6" t="str">
        <f>CONCATENATE(COUNT(V34:V49,X34:X49)," VIAGENS")</f>
        <v>31 VIAGENS</v>
      </c>
      <c r="W32" s="7"/>
      <c r="X32" s="7"/>
      <c r="Y32" s="8"/>
    </row>
    <row r="33" spans="2:25" ht="24" customHeight="1" thickBot="1" x14ac:dyDescent="0.3">
      <c r="B33" s="301"/>
      <c r="C33" s="305" t="s">
        <v>7</v>
      </c>
      <c r="D33" s="13" t="s">
        <v>8</v>
      </c>
      <c r="E33" s="14" t="s">
        <v>9</v>
      </c>
      <c r="F33" s="15" t="s">
        <v>10</v>
      </c>
      <c r="G33" s="14" t="s">
        <v>11</v>
      </c>
      <c r="H33" s="15" t="s">
        <v>12</v>
      </c>
      <c r="I33" s="14" t="s">
        <v>13</v>
      </c>
      <c r="J33" s="13" t="s">
        <v>8</v>
      </c>
      <c r="K33" s="14" t="s">
        <v>9</v>
      </c>
      <c r="L33" s="15" t="s">
        <v>10</v>
      </c>
      <c r="M33" s="14" t="s">
        <v>11</v>
      </c>
      <c r="N33" s="15" t="s">
        <v>12</v>
      </c>
      <c r="O33" s="14" t="s">
        <v>13</v>
      </c>
      <c r="P33" s="13" t="s">
        <v>8</v>
      </c>
      <c r="Q33" s="14" t="s">
        <v>9</v>
      </c>
      <c r="R33" s="15" t="s">
        <v>10</v>
      </c>
      <c r="S33" s="14" t="s">
        <v>11</v>
      </c>
      <c r="T33" s="15" t="s">
        <v>12</v>
      </c>
      <c r="U33" s="14" t="s">
        <v>13</v>
      </c>
      <c r="V33" s="16" t="s">
        <v>14</v>
      </c>
      <c r="W33" s="17" t="s">
        <v>15</v>
      </c>
      <c r="X33" s="16" t="s">
        <v>14</v>
      </c>
      <c r="Y33" s="17" t="s">
        <v>15</v>
      </c>
    </row>
    <row r="34" spans="2:25" ht="24" customHeight="1" x14ac:dyDescent="0.25">
      <c r="B34" s="301"/>
      <c r="C34" s="306"/>
      <c r="D34" s="18">
        <v>0.20833333333333329</v>
      </c>
      <c r="E34" s="19">
        <v>0.23333333333333331</v>
      </c>
      <c r="F34" s="19">
        <v>0.26180555555555562</v>
      </c>
      <c r="G34" s="20">
        <f>F34-D34</f>
        <v>5.3472222222222338E-2</v>
      </c>
      <c r="H34" s="21">
        <v>227</v>
      </c>
      <c r="I34" s="22">
        <v>1</v>
      </c>
      <c r="J34" s="18">
        <v>0.22847222222222219</v>
      </c>
      <c r="K34" s="19">
        <v>0.25347222222222221</v>
      </c>
      <c r="L34" s="19">
        <v>0.28125</v>
      </c>
      <c r="M34" s="20">
        <f t="shared" ref="M34:M36" si="11">L34-J34</f>
        <v>5.2777777777777812E-2</v>
      </c>
      <c r="N34" s="21">
        <v>227</v>
      </c>
      <c r="O34" s="22">
        <v>2</v>
      </c>
      <c r="P34" s="18">
        <v>0.24861111111111109</v>
      </c>
      <c r="Q34" s="19">
        <v>0.2722222222222222</v>
      </c>
      <c r="R34" s="19">
        <v>0.30069444444444438</v>
      </c>
      <c r="S34" s="20">
        <f t="shared" ref="S34:S36" si="12">R34-P34</f>
        <v>5.2083333333333287E-2</v>
      </c>
      <c r="T34" s="21">
        <v>227</v>
      </c>
      <c r="U34" s="22">
        <v>3</v>
      </c>
      <c r="V34" s="23">
        <v>0.20833333333333329</v>
      </c>
      <c r="W34" s="60"/>
      <c r="X34" s="25">
        <v>0.64444444444444449</v>
      </c>
      <c r="Y34" s="26">
        <f>X34-V49</f>
        <v>3.8194444444444531E-2</v>
      </c>
    </row>
    <row r="35" spans="2:25" ht="24" customHeight="1" x14ac:dyDescent="0.25">
      <c r="B35" s="301"/>
      <c r="C35" s="306"/>
      <c r="D35" s="18">
        <v>0.26874999999999999</v>
      </c>
      <c r="E35" s="19">
        <v>0.29305555555555562</v>
      </c>
      <c r="F35" s="19">
        <v>0.32291666666666669</v>
      </c>
      <c r="G35" s="20">
        <f t="shared" ref="G35:G36" si="13">F35-D35</f>
        <v>5.4166666666666696E-2</v>
      </c>
      <c r="H35" s="21">
        <v>227</v>
      </c>
      <c r="I35" s="22">
        <v>1</v>
      </c>
      <c r="J35" s="18">
        <v>0.28888888888888892</v>
      </c>
      <c r="K35" s="19">
        <v>0.3125</v>
      </c>
      <c r="L35" s="19">
        <v>0.34236111111111112</v>
      </c>
      <c r="M35" s="20">
        <f t="shared" si="11"/>
        <v>5.3472222222222199E-2</v>
      </c>
      <c r="N35" s="21">
        <v>227</v>
      </c>
      <c r="O35" s="22">
        <v>2</v>
      </c>
      <c r="P35" s="18">
        <v>0.30902777777777779</v>
      </c>
      <c r="Q35" s="19">
        <v>0.33333333333333331</v>
      </c>
      <c r="R35" s="19">
        <v>0.36319444444444438</v>
      </c>
      <c r="S35" s="20">
        <f t="shared" si="12"/>
        <v>5.4166666666666585E-2</v>
      </c>
      <c r="T35" s="21">
        <v>227</v>
      </c>
      <c r="U35" s="22">
        <v>3</v>
      </c>
      <c r="V35" s="27">
        <v>0.22847222222222219</v>
      </c>
      <c r="W35" s="28">
        <f t="shared" ref="W35:W42" si="14">V35-V34</f>
        <v>2.0138888888888901E-2</v>
      </c>
      <c r="X35" s="29">
        <v>0.66527777777777775</v>
      </c>
      <c r="Y35" s="30">
        <f t="shared" ref="Y35:Y48" si="15">X35-X34</f>
        <v>2.0833333333333259E-2</v>
      </c>
    </row>
    <row r="36" spans="2:25" ht="24" customHeight="1" thickBot="1" x14ac:dyDescent="0.3">
      <c r="B36" s="301"/>
      <c r="C36" s="306"/>
      <c r="D36" s="18">
        <v>0.32916666666666672</v>
      </c>
      <c r="E36" s="19">
        <v>0.35347222222222219</v>
      </c>
      <c r="F36" s="19">
        <v>0.38333333333333341</v>
      </c>
      <c r="G36" s="20">
        <f t="shared" si="13"/>
        <v>5.4166666666666696E-2</v>
      </c>
      <c r="H36" s="21">
        <v>227</v>
      </c>
      <c r="I36" s="22">
        <v>1</v>
      </c>
      <c r="J36" s="18">
        <v>0.35347222222222219</v>
      </c>
      <c r="K36" s="19">
        <v>0.37847222222222221</v>
      </c>
      <c r="L36" s="19">
        <v>0.40902777777777782</v>
      </c>
      <c r="M36" s="20">
        <f t="shared" si="11"/>
        <v>5.5555555555555636E-2</v>
      </c>
      <c r="N36" s="21">
        <v>227</v>
      </c>
      <c r="O36" s="22">
        <v>2</v>
      </c>
      <c r="P36" s="18">
        <v>0.38472222222222219</v>
      </c>
      <c r="Q36" s="19">
        <v>0.41180555555555548</v>
      </c>
      <c r="R36" s="19">
        <v>0.44583333333333341</v>
      </c>
      <c r="S36" s="20">
        <f t="shared" si="12"/>
        <v>6.1111111111111227E-2</v>
      </c>
      <c r="T36" s="21">
        <v>227</v>
      </c>
      <c r="U36" s="22">
        <v>3</v>
      </c>
      <c r="V36" s="27">
        <v>0.24861111111111109</v>
      </c>
      <c r="W36" s="28">
        <f t="shared" si="14"/>
        <v>2.0138888888888901E-2</v>
      </c>
      <c r="X36" s="29">
        <v>0.68958333333333333</v>
      </c>
      <c r="Y36" s="30">
        <f t="shared" si="15"/>
        <v>2.430555555555558E-2</v>
      </c>
    </row>
    <row r="37" spans="2:25" ht="24" customHeight="1" thickBot="1" x14ac:dyDescent="0.3">
      <c r="B37" s="301"/>
      <c r="C37" s="306"/>
      <c r="D37" s="31">
        <f>IF(F36="",E36,F36)</f>
        <v>0.38333333333333341</v>
      </c>
      <c r="E37" s="32"/>
      <c r="F37" s="31">
        <f>IF(D38="",E38,D38)</f>
        <v>0.42986111111111108</v>
      </c>
      <c r="G37" s="32"/>
      <c r="H37" s="32">
        <f>F37-D37</f>
        <v>4.6527777777777668E-2</v>
      </c>
      <c r="I37" s="32"/>
      <c r="J37" s="31">
        <f>IF(L36="",K36,L36)</f>
        <v>0.40902777777777782</v>
      </c>
      <c r="K37" s="32"/>
      <c r="L37" s="31">
        <f>IF(J38="",K38,J38)</f>
        <v>0.45902777777777781</v>
      </c>
      <c r="M37" s="32"/>
      <c r="N37" s="32">
        <f>L37-J37</f>
        <v>4.9999999999999989E-2</v>
      </c>
      <c r="O37" s="32"/>
      <c r="P37" s="31">
        <f>IF(R36="",Q36,R36)</f>
        <v>0.44583333333333341</v>
      </c>
      <c r="Q37" s="32"/>
      <c r="R37" s="31">
        <f>IF(P38="",Q38,P38)</f>
        <v>0.48819444444444438</v>
      </c>
      <c r="S37" s="32"/>
      <c r="T37" s="32">
        <f>R37-P37</f>
        <v>4.2361111111110961E-2</v>
      </c>
      <c r="U37" s="32"/>
      <c r="V37" s="27">
        <v>0.26874999999999999</v>
      </c>
      <c r="W37" s="28">
        <f t="shared" si="14"/>
        <v>2.0138888888888901E-2</v>
      </c>
      <c r="X37" s="29">
        <v>0.71388888888888891</v>
      </c>
      <c r="Y37" s="30">
        <f t="shared" si="15"/>
        <v>2.430555555555558E-2</v>
      </c>
    </row>
    <row r="38" spans="2:25" ht="24" customHeight="1" x14ac:dyDescent="0.25">
      <c r="B38" s="301"/>
      <c r="C38" s="306"/>
      <c r="D38" s="18">
        <v>0.42986111111111108</v>
      </c>
      <c r="E38" s="19">
        <v>0.45833333333333331</v>
      </c>
      <c r="F38" s="19">
        <v>0.49027777777777781</v>
      </c>
      <c r="G38" s="20">
        <f t="shared" ref="G38:G39" si="16">F38-D38</f>
        <v>6.041666666666673E-2</v>
      </c>
      <c r="H38" s="21">
        <v>227</v>
      </c>
      <c r="I38" s="22">
        <v>1</v>
      </c>
      <c r="J38" s="18">
        <v>0.45902777777777781</v>
      </c>
      <c r="K38" s="19">
        <v>0.4861111111111111</v>
      </c>
      <c r="L38" s="19">
        <v>0.5180555555555556</v>
      </c>
      <c r="M38" s="20">
        <f t="shared" ref="M38:M39" si="17">L38-J38</f>
        <v>5.902777777777779E-2</v>
      </c>
      <c r="N38" s="21">
        <v>227</v>
      </c>
      <c r="O38" s="22">
        <v>2</v>
      </c>
      <c r="P38" s="18">
        <v>0.48819444444444438</v>
      </c>
      <c r="Q38" s="19">
        <v>0.51249999999999996</v>
      </c>
      <c r="R38" s="19">
        <v>0.54374999999999996</v>
      </c>
      <c r="S38" s="20">
        <f t="shared" ref="S38:S39" si="18">R38-P38</f>
        <v>5.555555555555558E-2</v>
      </c>
      <c r="T38" s="21">
        <v>227</v>
      </c>
      <c r="U38" s="22">
        <v>3</v>
      </c>
      <c r="V38" s="27">
        <v>0.28888888888888892</v>
      </c>
      <c r="W38" s="28">
        <f t="shared" si="14"/>
        <v>2.0138888888888928E-2</v>
      </c>
      <c r="X38" s="29">
        <v>0.73819444444444449</v>
      </c>
      <c r="Y38" s="30">
        <f t="shared" si="15"/>
        <v>2.430555555555558E-2</v>
      </c>
    </row>
    <row r="39" spans="2:25" ht="24" customHeight="1" thickBot="1" x14ac:dyDescent="0.3">
      <c r="B39" s="301"/>
      <c r="C39" s="306"/>
      <c r="D39" s="18">
        <v>0.51249999999999996</v>
      </c>
      <c r="E39" s="19">
        <v>0.53611111111111109</v>
      </c>
      <c r="F39" s="19">
        <v>0.56597222222222221</v>
      </c>
      <c r="G39" s="20">
        <f t="shared" si="16"/>
        <v>5.3472222222222254E-2</v>
      </c>
      <c r="H39" s="21">
        <v>227</v>
      </c>
      <c r="I39" s="22">
        <v>1</v>
      </c>
      <c r="J39" s="18">
        <v>0.53680555555555554</v>
      </c>
      <c r="K39" s="19">
        <v>0.56111111111111112</v>
      </c>
      <c r="L39" s="19">
        <v>0.58958333333333335</v>
      </c>
      <c r="M39" s="20">
        <f t="shared" si="17"/>
        <v>5.2777777777777812E-2</v>
      </c>
      <c r="N39" s="21">
        <v>227</v>
      </c>
      <c r="O39" s="22">
        <v>2</v>
      </c>
      <c r="P39" s="18">
        <v>0.56458333333333333</v>
      </c>
      <c r="Q39" s="19">
        <v>0.58819444444444446</v>
      </c>
      <c r="R39" s="19">
        <v>0.61388888888888893</v>
      </c>
      <c r="S39" s="20">
        <f t="shared" si="18"/>
        <v>4.9305555555555602E-2</v>
      </c>
      <c r="T39" s="21">
        <v>227</v>
      </c>
      <c r="U39" s="22">
        <v>3</v>
      </c>
      <c r="V39" s="27">
        <v>0.30902777777777779</v>
      </c>
      <c r="W39" s="28">
        <f t="shared" si="14"/>
        <v>2.0138888888888873E-2</v>
      </c>
      <c r="X39" s="29">
        <v>0.76249999999999996</v>
      </c>
      <c r="Y39" s="30">
        <f t="shared" si="15"/>
        <v>2.4305555555555469E-2</v>
      </c>
    </row>
    <row r="40" spans="2:25" ht="24" customHeight="1" thickBot="1" x14ac:dyDescent="0.3">
      <c r="B40" s="301"/>
      <c r="C40" s="307"/>
      <c r="D40" s="297" t="s">
        <v>101</v>
      </c>
      <c r="E40" s="298"/>
      <c r="F40" s="298"/>
      <c r="G40" s="298"/>
      <c r="H40" s="298"/>
      <c r="I40" s="299"/>
      <c r="J40" s="297" t="s">
        <v>101</v>
      </c>
      <c r="K40" s="298"/>
      <c r="L40" s="298"/>
      <c r="M40" s="298"/>
      <c r="N40" s="298"/>
      <c r="O40" s="299"/>
      <c r="P40" s="297" t="s">
        <v>101</v>
      </c>
      <c r="Q40" s="298"/>
      <c r="R40" s="298"/>
      <c r="S40" s="298"/>
      <c r="T40" s="298"/>
      <c r="U40" s="299"/>
      <c r="V40" s="27">
        <v>0.32916666666666672</v>
      </c>
      <c r="W40" s="28">
        <f t="shared" si="14"/>
        <v>2.0138888888888928E-2</v>
      </c>
      <c r="X40" s="29">
        <v>0.78680555555555554</v>
      </c>
      <c r="Y40" s="30">
        <f t="shared" si="15"/>
        <v>2.430555555555558E-2</v>
      </c>
    </row>
    <row r="41" spans="2:25" ht="24" customHeight="1" thickBot="1" x14ac:dyDescent="0.3">
      <c r="B41" s="301"/>
      <c r="C41" s="36" t="s">
        <v>17</v>
      </c>
      <c r="D41" s="37">
        <f>MAX(E34:F39)-IF(D34="",E34,D34)-MIN(H34:H39)+$C31</f>
        <v>0.31111111111111128</v>
      </c>
      <c r="E41" s="38"/>
      <c r="F41" s="38"/>
      <c r="G41" s="39"/>
      <c r="H41" s="40">
        <f ca="1">OFFSET(H33,MATCH(MIN(H34:H39),H34:H39,0),-4)-IF(D34="",E34,D34)+$C31</f>
        <v>0.17500000000000013</v>
      </c>
      <c r="I41" s="41"/>
      <c r="J41" s="37">
        <f>MAX(K34:L39)-IF(J34="",K34,J34)-MIN(N34:N39)+$C31</f>
        <v>0.31111111111111117</v>
      </c>
      <c r="K41" s="38"/>
      <c r="L41" s="38"/>
      <c r="M41" s="39"/>
      <c r="N41" s="40">
        <f ca="1">OFFSET(N33,MATCH(MIN(N34:N39),N34:N39,0),-4)-IF(J34="",K34,J34)+$C31</f>
        <v>0.18055555555555564</v>
      </c>
      <c r="O41" s="41"/>
      <c r="P41" s="37">
        <f>MAX(Q34:R39)-IF(P34="",Q34,P34)-MIN(T34:T39)+$C31</f>
        <v>0.32291666666666685</v>
      </c>
      <c r="Q41" s="38"/>
      <c r="R41" s="38"/>
      <c r="S41" s="39"/>
      <c r="T41" s="40">
        <f ca="1">OFFSET(T33,MATCH(MIN(T34:T39),T34:T39,0),-4)-IF(P34="",Q34,P34)+$C31</f>
        <v>0.19722222222222233</v>
      </c>
      <c r="U41" s="41"/>
      <c r="V41" s="27">
        <v>0.35347222222222219</v>
      </c>
      <c r="W41" s="28">
        <f t="shared" si="14"/>
        <v>2.4305555555555469E-2</v>
      </c>
      <c r="X41" s="29">
        <v>0.81458333333333333</v>
      </c>
      <c r="Y41" s="30">
        <f t="shared" si="15"/>
        <v>2.777777777777779E-2</v>
      </c>
    </row>
    <row r="42" spans="2:25" ht="24" customHeight="1" thickBot="1" x14ac:dyDescent="0.3">
      <c r="B42" s="301"/>
      <c r="C42" s="303">
        <v>0</v>
      </c>
      <c r="D42" s="9" t="s">
        <v>18</v>
      </c>
      <c r="E42" s="7"/>
      <c r="F42" s="7"/>
      <c r="G42" s="7"/>
      <c r="H42" s="7"/>
      <c r="I42" s="8"/>
      <c r="J42" s="9"/>
      <c r="K42" s="7"/>
      <c r="L42" s="7"/>
      <c r="M42" s="7"/>
      <c r="N42" s="7"/>
      <c r="O42" s="8"/>
      <c r="P42" s="9"/>
      <c r="Q42" s="7"/>
      <c r="R42" s="7"/>
      <c r="S42" s="7"/>
      <c r="T42" s="7"/>
      <c r="U42" s="8"/>
      <c r="V42" s="27">
        <v>0.38472222222222219</v>
      </c>
      <c r="W42" s="28">
        <f t="shared" si="14"/>
        <v>3.125E-2</v>
      </c>
      <c r="X42" s="29">
        <v>0.85624999999999996</v>
      </c>
      <c r="Y42" s="30">
        <f t="shared" si="15"/>
        <v>4.166666666666663E-2</v>
      </c>
    </row>
    <row r="43" spans="2:25" ht="24" customHeight="1" thickBot="1" x14ac:dyDescent="0.3">
      <c r="B43" s="301"/>
      <c r="C43" s="304"/>
      <c r="D43" s="9" t="s">
        <v>19</v>
      </c>
      <c r="E43" s="7"/>
      <c r="F43" s="7"/>
      <c r="G43" s="7"/>
      <c r="H43" s="7"/>
      <c r="I43" s="8"/>
      <c r="J43" s="9" t="s">
        <v>20</v>
      </c>
      <c r="K43" s="7"/>
      <c r="L43" s="7"/>
      <c r="M43" s="7"/>
      <c r="N43" s="7"/>
      <c r="O43" s="8"/>
      <c r="P43" s="9" t="s">
        <v>21</v>
      </c>
      <c r="Q43" s="7"/>
      <c r="R43" s="7"/>
      <c r="S43" s="7"/>
      <c r="T43" s="7"/>
      <c r="U43" s="8"/>
      <c r="V43" s="27">
        <v>0.42986111111111108</v>
      </c>
      <c r="W43" s="28">
        <f>V43-V42</f>
        <v>4.5138888888888895E-2</v>
      </c>
      <c r="X43" s="29">
        <v>0.89444444444444449</v>
      </c>
      <c r="Y43" s="30">
        <f t="shared" si="15"/>
        <v>3.8194444444444531E-2</v>
      </c>
    </row>
    <row r="44" spans="2:25" ht="24" customHeight="1" thickBot="1" x14ac:dyDescent="0.3">
      <c r="B44" s="301"/>
      <c r="C44" s="308" t="s">
        <v>7</v>
      </c>
      <c r="D44" s="13" t="s">
        <v>8</v>
      </c>
      <c r="E44" s="14" t="s">
        <v>9</v>
      </c>
      <c r="F44" s="15" t="s">
        <v>10</v>
      </c>
      <c r="G44" s="14" t="s">
        <v>11</v>
      </c>
      <c r="H44" s="15" t="s">
        <v>12</v>
      </c>
      <c r="I44" s="14" t="s">
        <v>13</v>
      </c>
      <c r="J44" s="15" t="s">
        <v>8</v>
      </c>
      <c r="K44" s="14" t="s">
        <v>9</v>
      </c>
      <c r="L44" s="15" t="s">
        <v>10</v>
      </c>
      <c r="M44" s="14" t="s">
        <v>11</v>
      </c>
      <c r="N44" s="15" t="s">
        <v>12</v>
      </c>
      <c r="O44" s="14" t="s">
        <v>13</v>
      </c>
      <c r="P44" s="13" t="s">
        <v>8</v>
      </c>
      <c r="Q44" s="14" t="s">
        <v>9</v>
      </c>
      <c r="R44" s="15" t="s">
        <v>10</v>
      </c>
      <c r="S44" s="14" t="s">
        <v>11</v>
      </c>
      <c r="T44" s="15" t="s">
        <v>12</v>
      </c>
      <c r="U44" s="14" t="s">
        <v>13</v>
      </c>
      <c r="V44" s="27">
        <v>0.45902777777777781</v>
      </c>
      <c r="W44" s="28">
        <f>V44-V43</f>
        <v>2.916666666666673E-2</v>
      </c>
      <c r="X44" s="29">
        <v>0.9291666666666667</v>
      </c>
      <c r="Y44" s="30">
        <f t="shared" si="15"/>
        <v>3.472222222222221E-2</v>
      </c>
    </row>
    <row r="45" spans="2:25" ht="24" customHeight="1" x14ac:dyDescent="0.25">
      <c r="B45" s="301"/>
      <c r="C45" s="309"/>
      <c r="D45" s="23">
        <v>0.60624999999999996</v>
      </c>
      <c r="E45" s="25">
        <v>0.62777777777777777</v>
      </c>
      <c r="F45" s="25">
        <v>0.66041666666666665</v>
      </c>
      <c r="G45" s="20">
        <f t="shared" ref="G45:G48" si="19">F45-D45</f>
        <v>5.4166666666666696E-2</v>
      </c>
      <c r="H45" s="49">
        <v>227</v>
      </c>
      <c r="I45" s="50">
        <v>1</v>
      </c>
      <c r="J45" s="23">
        <v>0.64444444444444449</v>
      </c>
      <c r="K45" s="25">
        <v>0.66319444444444442</v>
      </c>
      <c r="L45" s="25">
        <v>0.69374999999999998</v>
      </c>
      <c r="M45" s="20">
        <f t="shared" ref="M45:M48" si="20">L45-J45</f>
        <v>4.9305555555555491E-2</v>
      </c>
      <c r="N45" s="49">
        <v>227</v>
      </c>
      <c r="O45" s="50">
        <v>2</v>
      </c>
      <c r="P45" s="23">
        <v>0.68958333333333333</v>
      </c>
      <c r="Q45" s="25">
        <v>0.71666666666666667</v>
      </c>
      <c r="R45" s="25">
        <v>0.74791666666666667</v>
      </c>
      <c r="S45" s="20">
        <f>R45-P45</f>
        <v>5.8333333333333348E-2</v>
      </c>
      <c r="T45" s="49">
        <v>227</v>
      </c>
      <c r="U45" s="50">
        <v>3</v>
      </c>
      <c r="V45" s="27">
        <v>0.48819444444444438</v>
      </c>
      <c r="W45" s="28">
        <f t="shared" ref="W45:W47" si="21">V45-V44</f>
        <v>2.9166666666666563E-2</v>
      </c>
      <c r="X45" s="29">
        <v>0.96388888888888891</v>
      </c>
      <c r="Y45" s="30">
        <f t="shared" si="15"/>
        <v>3.472222222222221E-2</v>
      </c>
    </row>
    <row r="46" spans="2:25" ht="24" customHeight="1" thickBot="1" x14ac:dyDescent="0.3">
      <c r="B46" s="301"/>
      <c r="C46" s="309"/>
      <c r="D46" s="27">
        <v>0.66527777777777775</v>
      </c>
      <c r="E46" s="29">
        <v>0.69374999999999998</v>
      </c>
      <c r="F46" s="29">
        <v>0.72222222222222221</v>
      </c>
      <c r="G46" s="20">
        <f t="shared" si="19"/>
        <v>5.6944444444444464E-2</v>
      </c>
      <c r="H46" s="54">
        <v>227</v>
      </c>
      <c r="I46" s="55">
        <v>1</v>
      </c>
      <c r="J46" s="27">
        <v>0.71388888888888891</v>
      </c>
      <c r="K46" s="29">
        <v>0.73888888888888893</v>
      </c>
      <c r="L46" s="29">
        <v>0.77152777777777781</v>
      </c>
      <c r="M46" s="20">
        <f t="shared" si="20"/>
        <v>5.7638888888888906E-2</v>
      </c>
      <c r="N46" s="54">
        <v>227</v>
      </c>
      <c r="O46" s="55">
        <v>2</v>
      </c>
      <c r="P46" s="27">
        <v>0.76249999999999996</v>
      </c>
      <c r="Q46" s="29">
        <v>0.7944444444444444</v>
      </c>
      <c r="R46" s="29">
        <v>0.8256944444444444</v>
      </c>
      <c r="S46" s="20">
        <f>R46-P46</f>
        <v>6.3194444444444442E-2</v>
      </c>
      <c r="T46" s="54">
        <v>227</v>
      </c>
      <c r="U46" s="55">
        <v>3</v>
      </c>
      <c r="V46" s="27">
        <v>0.51249999999999996</v>
      </c>
      <c r="W46" s="28">
        <f t="shared" si="21"/>
        <v>2.430555555555558E-2</v>
      </c>
      <c r="X46" s="29">
        <v>0.9916666666666667</v>
      </c>
      <c r="Y46" s="30">
        <f t="shared" si="15"/>
        <v>2.777777777777779E-2</v>
      </c>
    </row>
    <row r="47" spans="2:25" ht="24" customHeight="1" thickBot="1" x14ac:dyDescent="0.3">
      <c r="B47" s="301"/>
      <c r="C47" s="309"/>
      <c r="D47" s="27">
        <v>0.73819444444444449</v>
      </c>
      <c r="E47" s="29">
        <v>0.76875000000000004</v>
      </c>
      <c r="F47" s="29">
        <v>0.80347222222222225</v>
      </c>
      <c r="G47" s="20">
        <f t="shared" si="19"/>
        <v>6.5277777777777768E-2</v>
      </c>
      <c r="H47" s="54">
        <v>227</v>
      </c>
      <c r="I47" s="55">
        <v>1</v>
      </c>
      <c r="J47" s="27">
        <v>0.78680555555555554</v>
      </c>
      <c r="K47" s="29">
        <v>0.8125</v>
      </c>
      <c r="L47" s="29">
        <v>0.84305555555555556</v>
      </c>
      <c r="M47" s="20">
        <f t="shared" si="20"/>
        <v>5.6250000000000022E-2</v>
      </c>
      <c r="N47" s="54">
        <v>227</v>
      </c>
      <c r="O47" s="55">
        <v>2</v>
      </c>
      <c r="P47" s="31">
        <f>IF(R46="",Q46,R46)</f>
        <v>0.8256944444444444</v>
      </c>
      <c r="Q47" s="32"/>
      <c r="R47" s="31">
        <f>IF(P48="",Q48,P48)</f>
        <v>0.89444444444444449</v>
      </c>
      <c r="S47" s="32"/>
      <c r="T47" s="32">
        <f>R47-P47</f>
        <v>6.8750000000000089E-2</v>
      </c>
      <c r="U47" s="32"/>
      <c r="V47" s="27">
        <v>0.53680555555555554</v>
      </c>
      <c r="W47" s="28">
        <f t="shared" si="21"/>
        <v>2.430555555555558E-2</v>
      </c>
      <c r="X47" s="64">
        <v>1.0194444444444444</v>
      </c>
      <c r="Y47" s="30">
        <f t="shared" si="15"/>
        <v>2.7777777777777679E-2</v>
      </c>
    </row>
    <row r="48" spans="2:25" ht="24" customHeight="1" thickBot="1" x14ac:dyDescent="0.3">
      <c r="B48" s="301"/>
      <c r="C48" s="309"/>
      <c r="D48" s="27">
        <v>0.81458333333333333</v>
      </c>
      <c r="E48" s="29">
        <v>0.83333333333333337</v>
      </c>
      <c r="F48" s="29">
        <v>0.86597222222222225</v>
      </c>
      <c r="G48" s="20">
        <f t="shared" si="19"/>
        <v>5.1388888888888928E-2</v>
      </c>
      <c r="H48" s="54">
        <v>227</v>
      </c>
      <c r="I48" s="55">
        <v>1</v>
      </c>
      <c r="J48" s="27">
        <v>0.85624999999999996</v>
      </c>
      <c r="K48" s="29">
        <v>0.87916666666666665</v>
      </c>
      <c r="L48" s="29">
        <v>0.91111111111111109</v>
      </c>
      <c r="M48" s="20">
        <f t="shared" si="20"/>
        <v>5.4861111111111138E-2</v>
      </c>
      <c r="N48" s="54">
        <v>227</v>
      </c>
      <c r="O48" s="55">
        <v>2</v>
      </c>
      <c r="P48" s="27">
        <v>0.89444444444444449</v>
      </c>
      <c r="Q48" s="29">
        <v>0.91736111111111107</v>
      </c>
      <c r="R48" s="29">
        <v>0.94791666666666663</v>
      </c>
      <c r="S48" s="20">
        <f t="shared" ref="S48:S51" si="22">R48-P48</f>
        <v>5.3472222222222143E-2</v>
      </c>
      <c r="T48" s="54">
        <v>227</v>
      </c>
      <c r="U48" s="55">
        <v>3</v>
      </c>
      <c r="V48" s="27">
        <v>0.56458333333333333</v>
      </c>
      <c r="W48" s="28">
        <f>V48-V47</f>
        <v>2.777777777777779E-2</v>
      </c>
      <c r="X48" s="29">
        <v>1.0729166666666667</v>
      </c>
      <c r="Y48" s="30">
        <f t="shared" si="15"/>
        <v>5.3472222222222365E-2</v>
      </c>
    </row>
    <row r="49" spans="1:25" ht="24" customHeight="1" thickBot="1" x14ac:dyDescent="0.3">
      <c r="A49" s="284">
        <v>0.85555555555555551</v>
      </c>
      <c r="B49" s="301"/>
      <c r="C49" s="309"/>
      <c r="D49" s="31">
        <f>IF(F48="",E48,F48)</f>
        <v>0.86597222222222225</v>
      </c>
      <c r="E49" s="32"/>
      <c r="F49" s="31">
        <f>IF(D50="",E50,D50)</f>
        <v>0.9291666666666667</v>
      </c>
      <c r="G49" s="32"/>
      <c r="H49" s="32">
        <f>F49-D49</f>
        <v>6.3194444444444442E-2</v>
      </c>
      <c r="I49" s="32"/>
      <c r="J49" s="31">
        <f>IF(L48="",K48,L48)</f>
        <v>0.91111111111111109</v>
      </c>
      <c r="K49" s="32"/>
      <c r="L49" s="31">
        <f>IF(J50="",K50,J50)</f>
        <v>0.9916666666666667</v>
      </c>
      <c r="M49" s="32"/>
      <c r="N49" s="32">
        <f>L49-J49</f>
        <v>8.0555555555555602E-2</v>
      </c>
      <c r="O49" s="32"/>
      <c r="P49" s="27">
        <v>0.96388888888888891</v>
      </c>
      <c r="Q49" s="29">
        <v>0.98402777777777772</v>
      </c>
      <c r="R49" s="29">
        <v>1.0097222222222222</v>
      </c>
      <c r="S49" s="20">
        <f t="shared" si="22"/>
        <v>4.5833333333333282E-2</v>
      </c>
      <c r="T49" s="54">
        <v>227</v>
      </c>
      <c r="U49" s="55">
        <v>3</v>
      </c>
      <c r="V49" s="44">
        <v>0.60624999999999996</v>
      </c>
      <c r="W49" s="45">
        <f>V49-V48</f>
        <v>4.166666666666663E-2</v>
      </c>
      <c r="X49" s="63"/>
      <c r="Y49" s="285"/>
    </row>
    <row r="50" spans="1:25" ht="24" customHeight="1" x14ac:dyDescent="0.25">
      <c r="A50" s="284">
        <v>0.89236111111111116</v>
      </c>
      <c r="B50" s="301"/>
      <c r="C50" s="309"/>
      <c r="D50" s="64">
        <v>0.9291666666666667</v>
      </c>
      <c r="E50" s="65">
        <v>0.95138888888888884</v>
      </c>
      <c r="F50" s="65">
        <v>0.9819444444444444</v>
      </c>
      <c r="G50" s="20">
        <f>F50-D50</f>
        <v>5.2777777777777701E-2</v>
      </c>
      <c r="H50" s="66">
        <v>227</v>
      </c>
      <c r="I50" s="67">
        <v>1</v>
      </c>
      <c r="J50" s="64">
        <v>0.9916666666666667</v>
      </c>
      <c r="K50" s="65">
        <v>1.0118055555555556</v>
      </c>
      <c r="L50" s="65">
        <v>1.0375000000000001</v>
      </c>
      <c r="M50" s="20">
        <f>L50-J50</f>
        <v>4.5833333333333393E-2</v>
      </c>
      <c r="N50" s="66">
        <v>227</v>
      </c>
      <c r="O50" s="67">
        <v>2</v>
      </c>
      <c r="P50" s="64">
        <v>1.0194444444444444</v>
      </c>
      <c r="Q50" s="65">
        <v>1.0423611111111111</v>
      </c>
      <c r="R50" s="65">
        <v>1.0625</v>
      </c>
      <c r="S50" s="20">
        <f t="shared" si="22"/>
        <v>4.3055555555555625E-2</v>
      </c>
      <c r="T50" s="66">
        <v>227</v>
      </c>
      <c r="U50" s="67">
        <v>3</v>
      </c>
    </row>
    <row r="51" spans="1:25" ht="24" customHeight="1" thickBot="1" x14ac:dyDescent="0.3">
      <c r="B51" s="301"/>
      <c r="C51" s="309"/>
      <c r="D51" s="64"/>
      <c r="E51" s="65"/>
      <c r="F51" s="65"/>
      <c r="G51" s="68"/>
      <c r="H51" s="66"/>
      <c r="I51" s="67"/>
      <c r="J51" s="64"/>
      <c r="K51" s="65"/>
      <c r="L51" s="65"/>
      <c r="M51" s="68"/>
      <c r="N51" s="66"/>
      <c r="O51" s="67"/>
      <c r="P51" s="29">
        <v>1.0729166666666667</v>
      </c>
      <c r="Q51" s="65">
        <v>1.0958333333333334</v>
      </c>
      <c r="R51" s="65">
        <v>1.1166666666666667</v>
      </c>
      <c r="S51" s="20">
        <f t="shared" si="22"/>
        <v>4.3749999999999956E-2</v>
      </c>
      <c r="T51" s="66">
        <v>227</v>
      </c>
      <c r="U51" s="67">
        <v>3</v>
      </c>
    </row>
    <row r="52" spans="1:25" ht="24" customHeight="1" thickBot="1" x14ac:dyDescent="0.3">
      <c r="B52" s="301"/>
      <c r="C52" s="310"/>
      <c r="D52" s="297" t="s">
        <v>101</v>
      </c>
      <c r="E52" s="298"/>
      <c r="F52" s="298"/>
      <c r="G52" s="298"/>
      <c r="H52" s="298"/>
      <c r="I52" s="299"/>
      <c r="J52" s="297" t="s">
        <v>101</v>
      </c>
      <c r="K52" s="298"/>
      <c r="L52" s="298"/>
      <c r="M52" s="298"/>
      <c r="N52" s="298"/>
      <c r="O52" s="299"/>
      <c r="P52" s="297" t="s">
        <v>101</v>
      </c>
      <c r="Q52" s="298"/>
      <c r="R52" s="298"/>
      <c r="S52" s="298"/>
      <c r="T52" s="298"/>
      <c r="U52" s="299"/>
      <c r="V52" s="35"/>
      <c r="W52" s="35"/>
      <c r="X52" s="35"/>
      <c r="Y52" s="35"/>
    </row>
    <row r="53" spans="1:25" ht="24" customHeight="1" thickBot="1" x14ac:dyDescent="0.3">
      <c r="B53" s="302"/>
      <c r="C53" s="36" t="s">
        <v>17</v>
      </c>
      <c r="D53" s="37">
        <f>MAX(E45:F51)-IF(D45="",E45,D45)-MIN(H45:H51)+$C42</f>
        <v>0.3125</v>
      </c>
      <c r="E53" s="56"/>
      <c r="F53" s="56"/>
      <c r="G53" s="57"/>
      <c r="H53" s="58">
        <f>A49-D45</f>
        <v>0.24930555555555556</v>
      </c>
      <c r="I53" s="59"/>
      <c r="J53" s="37">
        <f>MAX(K45:L51)-IF(J45="",K45,J45)-MIN(N45:N51)+$C42</f>
        <v>0.3125</v>
      </c>
      <c r="K53" s="38"/>
      <c r="L53" s="38"/>
      <c r="M53" s="39"/>
      <c r="N53" s="58">
        <f>A50-J45</f>
        <v>0.24791666666666667</v>
      </c>
      <c r="O53" s="41"/>
      <c r="P53" s="37">
        <f>MAX(Q45:R51)-IF(P45="",Q45,P45)-MIN(T45:T51)+$C42</f>
        <v>0.35833333333333328</v>
      </c>
      <c r="Q53" s="38"/>
      <c r="R53" s="38"/>
      <c r="S53" s="39"/>
      <c r="T53" s="58">
        <f ca="1">OFFSET(T44,MATCH(MIN(T45:T51),T45:T51,0),-4)-IF(P45="",Q45,P45)</f>
        <v>0.13611111111111107</v>
      </c>
      <c r="U53" s="41"/>
    </row>
    <row r="54" spans="1:25" ht="24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</row>
    <row r="55" spans="1:25" ht="24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</row>
    <row r="56" spans="1:25" ht="24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</row>
    <row r="57" spans="1:25" ht="24" customHeight="1" thickBot="1" x14ac:dyDescent="0.3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</row>
    <row r="58" spans="1:25" ht="24" customHeight="1" thickBot="1" x14ac:dyDescent="0.3">
      <c r="B58" s="300" t="s">
        <v>25</v>
      </c>
      <c r="C58" s="2" t="s">
        <v>114</v>
      </c>
      <c r="D58" s="3"/>
      <c r="E58" s="3"/>
      <c r="F58" s="3"/>
      <c r="G58" s="3"/>
      <c r="H58" s="4"/>
      <c r="I58" s="5"/>
      <c r="J58" s="3"/>
      <c r="K58" s="3"/>
      <c r="L58" s="3"/>
      <c r="M58" s="3"/>
      <c r="N58" s="4"/>
      <c r="O58" s="5"/>
      <c r="P58" s="3"/>
      <c r="Q58" s="3"/>
      <c r="R58" s="3"/>
      <c r="S58" s="3"/>
      <c r="T58" s="4"/>
      <c r="U58" s="5"/>
      <c r="V58" s="6" t="s">
        <v>112</v>
      </c>
      <c r="W58" s="7"/>
      <c r="X58" s="7"/>
      <c r="Y58" s="8"/>
    </row>
    <row r="59" spans="1:25" ht="24" customHeight="1" thickBot="1" x14ac:dyDescent="0.3">
      <c r="B59" s="301"/>
      <c r="C59" s="303">
        <v>0</v>
      </c>
      <c r="D59" s="9" t="s">
        <v>3</v>
      </c>
      <c r="E59" s="7"/>
      <c r="F59" s="7"/>
      <c r="G59" s="7"/>
      <c r="H59" s="7"/>
      <c r="I59" s="8"/>
      <c r="J59" s="9"/>
      <c r="K59" s="7"/>
      <c r="L59" s="7"/>
      <c r="M59" s="7"/>
      <c r="N59" s="7"/>
      <c r="O59" s="8"/>
      <c r="P59" s="9"/>
      <c r="Q59" s="7"/>
      <c r="R59" s="7"/>
      <c r="S59" s="7"/>
      <c r="T59" s="7"/>
      <c r="U59" s="8"/>
      <c r="V59" s="10" t="s">
        <v>27</v>
      </c>
      <c r="W59" s="11"/>
      <c r="X59" s="11"/>
      <c r="Y59" s="12"/>
    </row>
    <row r="60" spans="1:25" ht="24" customHeight="1" thickBot="1" x14ac:dyDescent="0.3">
      <c r="B60" s="301"/>
      <c r="C60" s="304"/>
      <c r="D60" s="9" t="s">
        <v>5</v>
      </c>
      <c r="E60" s="7"/>
      <c r="F60" s="7"/>
      <c r="G60" s="7"/>
      <c r="H60" s="7"/>
      <c r="I60" s="8"/>
      <c r="J60" s="9" t="s">
        <v>6</v>
      </c>
      <c r="K60" s="7"/>
      <c r="L60" s="7"/>
      <c r="M60" s="7"/>
      <c r="N60" s="7"/>
      <c r="O60" s="8"/>
      <c r="P60" s="9" t="s">
        <v>28</v>
      </c>
      <c r="Q60" s="7"/>
      <c r="R60" s="7"/>
      <c r="S60" s="7"/>
      <c r="T60" s="7"/>
      <c r="U60" s="8"/>
      <c r="V60" s="6" t="str">
        <f>CONCATENATE(COUNT(V62:V77,X62:X77)," VIAGENS")</f>
        <v>31 VIAGENS</v>
      </c>
      <c r="W60" s="7"/>
      <c r="X60" s="7"/>
      <c r="Y60" s="8"/>
    </row>
    <row r="61" spans="1:25" ht="24" customHeight="1" thickBot="1" x14ac:dyDescent="0.3">
      <c r="B61" s="301"/>
      <c r="C61" s="305" t="s">
        <v>7</v>
      </c>
      <c r="D61" s="13" t="s">
        <v>8</v>
      </c>
      <c r="E61" s="14" t="s">
        <v>9</v>
      </c>
      <c r="F61" s="15" t="s">
        <v>10</v>
      </c>
      <c r="G61" s="14" t="s">
        <v>11</v>
      </c>
      <c r="H61" s="15" t="s">
        <v>12</v>
      </c>
      <c r="I61" s="14" t="s">
        <v>13</v>
      </c>
      <c r="J61" s="13" t="s">
        <v>8</v>
      </c>
      <c r="K61" s="14" t="s">
        <v>9</v>
      </c>
      <c r="L61" s="15" t="s">
        <v>10</v>
      </c>
      <c r="M61" s="14" t="s">
        <v>11</v>
      </c>
      <c r="N61" s="15" t="s">
        <v>12</v>
      </c>
      <c r="O61" s="14" t="s">
        <v>13</v>
      </c>
      <c r="P61" s="13" t="s">
        <v>8</v>
      </c>
      <c r="Q61" s="14" t="s">
        <v>9</v>
      </c>
      <c r="R61" s="15" t="s">
        <v>10</v>
      </c>
      <c r="S61" s="14" t="s">
        <v>11</v>
      </c>
      <c r="T61" s="15" t="s">
        <v>12</v>
      </c>
      <c r="U61" s="14" t="s">
        <v>13</v>
      </c>
      <c r="V61" s="16" t="s">
        <v>14</v>
      </c>
      <c r="W61" s="17" t="s">
        <v>15</v>
      </c>
      <c r="X61" s="16" t="s">
        <v>14</v>
      </c>
      <c r="Y61" s="17" t="s">
        <v>15</v>
      </c>
    </row>
    <row r="62" spans="1:25" ht="24" customHeight="1" x14ac:dyDescent="0.25">
      <c r="B62" s="301"/>
      <c r="C62" s="306"/>
      <c r="D62" s="18">
        <v>0.20833333333333329</v>
      </c>
      <c r="E62" s="19">
        <v>0.23333333333333331</v>
      </c>
      <c r="F62" s="19">
        <v>0.26180555555555562</v>
      </c>
      <c r="G62" s="20">
        <f>F62-D62</f>
        <v>5.3472222222222338E-2</v>
      </c>
      <c r="H62" s="21">
        <v>227</v>
      </c>
      <c r="I62" s="22">
        <v>1</v>
      </c>
      <c r="J62" s="18">
        <v>0.22847222222222219</v>
      </c>
      <c r="K62" s="19">
        <v>0.25347222222222221</v>
      </c>
      <c r="L62" s="19">
        <v>0.28125</v>
      </c>
      <c r="M62" s="20">
        <f t="shared" ref="M62:M64" si="23">L62-J62</f>
        <v>5.2777777777777812E-2</v>
      </c>
      <c r="N62" s="21">
        <v>227</v>
      </c>
      <c r="O62" s="22">
        <v>2</v>
      </c>
      <c r="P62" s="18">
        <v>0.24861111111111109</v>
      </c>
      <c r="Q62" s="19">
        <v>0.2722222222222222</v>
      </c>
      <c r="R62" s="19">
        <v>0.30069444444444438</v>
      </c>
      <c r="S62" s="20">
        <f t="shared" ref="S62:S64" si="24">R62-P62</f>
        <v>5.2083333333333287E-2</v>
      </c>
      <c r="T62" s="21">
        <v>227</v>
      </c>
      <c r="U62" s="22">
        <v>3</v>
      </c>
      <c r="V62" s="23">
        <v>0.20833333333333329</v>
      </c>
      <c r="W62" s="60"/>
      <c r="X62" s="25">
        <v>0.64444444444444449</v>
      </c>
      <c r="Y62" s="26">
        <f>X62-V77</f>
        <v>3.8194444444444531E-2</v>
      </c>
    </row>
    <row r="63" spans="1:25" ht="24" customHeight="1" x14ac:dyDescent="0.25">
      <c r="B63" s="301"/>
      <c r="C63" s="306"/>
      <c r="D63" s="18">
        <v>0.26874999999999999</v>
      </c>
      <c r="E63" s="19">
        <v>0.29305555555555562</v>
      </c>
      <c r="F63" s="19">
        <v>0.32291666666666669</v>
      </c>
      <c r="G63" s="20">
        <f t="shared" ref="G63:G64" si="25">F63-D63</f>
        <v>5.4166666666666696E-2</v>
      </c>
      <c r="H63" s="21">
        <v>227</v>
      </c>
      <c r="I63" s="22">
        <v>1</v>
      </c>
      <c r="J63" s="18">
        <v>0.28888888888888892</v>
      </c>
      <c r="K63" s="19">
        <v>0.3125</v>
      </c>
      <c r="L63" s="19">
        <v>0.34236111111111112</v>
      </c>
      <c r="M63" s="20">
        <f t="shared" si="23"/>
        <v>5.3472222222222199E-2</v>
      </c>
      <c r="N63" s="21">
        <v>227</v>
      </c>
      <c r="O63" s="22">
        <v>2</v>
      </c>
      <c r="P63" s="18">
        <v>0.30902777777777779</v>
      </c>
      <c r="Q63" s="19">
        <v>0.33333333333333331</v>
      </c>
      <c r="R63" s="19">
        <v>0.36319444444444438</v>
      </c>
      <c r="S63" s="20">
        <f t="shared" si="24"/>
        <v>5.4166666666666585E-2</v>
      </c>
      <c r="T63" s="21">
        <v>227</v>
      </c>
      <c r="U63" s="22">
        <v>3</v>
      </c>
      <c r="V63" s="27">
        <v>0.22847222222222219</v>
      </c>
      <c r="W63" s="28">
        <f t="shared" ref="W63:W70" si="26">V63-V62</f>
        <v>2.0138888888888901E-2</v>
      </c>
      <c r="X63" s="29">
        <v>0.66527777777777775</v>
      </c>
      <c r="Y63" s="30">
        <f t="shared" ref="Y63:Y76" si="27">X63-X62</f>
        <v>2.0833333333333259E-2</v>
      </c>
    </row>
    <row r="64" spans="1:25" ht="24" customHeight="1" thickBot="1" x14ac:dyDescent="0.3">
      <c r="B64" s="301"/>
      <c r="C64" s="306"/>
      <c r="D64" s="18">
        <v>0.32916666666666672</v>
      </c>
      <c r="E64" s="19">
        <v>0.35347222222222219</v>
      </c>
      <c r="F64" s="19">
        <v>0.38333333333333341</v>
      </c>
      <c r="G64" s="20">
        <f t="shared" si="25"/>
        <v>5.4166666666666696E-2</v>
      </c>
      <c r="H64" s="21">
        <v>227</v>
      </c>
      <c r="I64" s="22">
        <v>1</v>
      </c>
      <c r="J64" s="18">
        <v>0.35347222222222219</v>
      </c>
      <c r="K64" s="19">
        <v>0.37847222222222221</v>
      </c>
      <c r="L64" s="19">
        <v>0.40902777777777782</v>
      </c>
      <c r="M64" s="20">
        <f t="shared" si="23"/>
        <v>5.5555555555555636E-2</v>
      </c>
      <c r="N64" s="21">
        <v>227</v>
      </c>
      <c r="O64" s="22">
        <v>2</v>
      </c>
      <c r="P64" s="18">
        <v>0.38472222222222219</v>
      </c>
      <c r="Q64" s="19">
        <v>0.41180555555555548</v>
      </c>
      <c r="R64" s="19">
        <v>0.44583333333333341</v>
      </c>
      <c r="S64" s="20">
        <f t="shared" si="24"/>
        <v>6.1111111111111227E-2</v>
      </c>
      <c r="T64" s="21">
        <v>227</v>
      </c>
      <c r="U64" s="22">
        <v>3</v>
      </c>
      <c r="V64" s="27">
        <v>0.24861111111111109</v>
      </c>
      <c r="W64" s="28">
        <f t="shared" si="26"/>
        <v>2.0138888888888901E-2</v>
      </c>
      <c r="X64" s="29">
        <v>0.68958333333333333</v>
      </c>
      <c r="Y64" s="30">
        <f t="shared" si="27"/>
        <v>2.430555555555558E-2</v>
      </c>
    </row>
    <row r="65" spans="1:25" ht="24" customHeight="1" thickBot="1" x14ac:dyDescent="0.3">
      <c r="B65" s="301"/>
      <c r="C65" s="306"/>
      <c r="D65" s="31">
        <f>IF(F64="",E64,F64)</f>
        <v>0.38333333333333341</v>
      </c>
      <c r="E65" s="32"/>
      <c r="F65" s="31">
        <f>IF(D66="",E66,D66)</f>
        <v>0.42986111111111108</v>
      </c>
      <c r="G65" s="32"/>
      <c r="H65" s="32">
        <f>F65-D65</f>
        <v>4.6527777777777668E-2</v>
      </c>
      <c r="I65" s="32"/>
      <c r="J65" s="31">
        <f>IF(L64="",K64,L64)</f>
        <v>0.40902777777777782</v>
      </c>
      <c r="K65" s="32"/>
      <c r="L65" s="31">
        <f>IF(J66="",K66,J66)</f>
        <v>0.45902777777777781</v>
      </c>
      <c r="M65" s="32"/>
      <c r="N65" s="32">
        <f>L65-J65</f>
        <v>4.9999999999999989E-2</v>
      </c>
      <c r="O65" s="32"/>
      <c r="P65" s="31">
        <f>IF(R64="",Q64,R64)</f>
        <v>0.44583333333333341</v>
      </c>
      <c r="Q65" s="32"/>
      <c r="R65" s="31">
        <f>IF(P66="",Q66,P66)</f>
        <v>0.48819444444444438</v>
      </c>
      <c r="S65" s="32"/>
      <c r="T65" s="32">
        <f>R65-P65</f>
        <v>4.2361111111110961E-2</v>
      </c>
      <c r="U65" s="32"/>
      <c r="V65" s="27">
        <v>0.26874999999999999</v>
      </c>
      <c r="W65" s="28">
        <f t="shared" si="26"/>
        <v>2.0138888888888901E-2</v>
      </c>
      <c r="X65" s="29">
        <v>0.71388888888888891</v>
      </c>
      <c r="Y65" s="30">
        <f t="shared" si="27"/>
        <v>2.430555555555558E-2</v>
      </c>
    </row>
    <row r="66" spans="1:25" ht="24" customHeight="1" x14ac:dyDescent="0.25">
      <c r="B66" s="301"/>
      <c r="C66" s="306"/>
      <c r="D66" s="18">
        <v>0.42986111111111108</v>
      </c>
      <c r="E66" s="19">
        <v>0.45833333333333331</v>
      </c>
      <c r="F66" s="19">
        <v>0.49027777777777781</v>
      </c>
      <c r="G66" s="20">
        <f t="shared" ref="G66:G67" si="28">F66-D66</f>
        <v>6.041666666666673E-2</v>
      </c>
      <c r="H66" s="21">
        <v>227</v>
      </c>
      <c r="I66" s="22">
        <v>1</v>
      </c>
      <c r="J66" s="18">
        <v>0.45902777777777781</v>
      </c>
      <c r="K66" s="19">
        <v>0.4861111111111111</v>
      </c>
      <c r="L66" s="19">
        <v>0.5180555555555556</v>
      </c>
      <c r="M66" s="20">
        <f t="shared" ref="M66:M67" si="29">L66-J66</f>
        <v>5.902777777777779E-2</v>
      </c>
      <c r="N66" s="21">
        <v>227</v>
      </c>
      <c r="O66" s="22">
        <v>2</v>
      </c>
      <c r="P66" s="18">
        <v>0.48819444444444438</v>
      </c>
      <c r="Q66" s="19">
        <v>0.51249999999999996</v>
      </c>
      <c r="R66" s="19">
        <v>0.54374999999999996</v>
      </c>
      <c r="S66" s="20">
        <f t="shared" ref="S66:S67" si="30">R66-P66</f>
        <v>5.555555555555558E-2</v>
      </c>
      <c r="T66" s="21">
        <v>227</v>
      </c>
      <c r="U66" s="22">
        <v>3</v>
      </c>
      <c r="V66" s="27">
        <v>0.28888888888888892</v>
      </c>
      <c r="W66" s="28">
        <f t="shared" si="26"/>
        <v>2.0138888888888928E-2</v>
      </c>
      <c r="X66" s="29">
        <v>0.73819444444444449</v>
      </c>
      <c r="Y66" s="30">
        <f t="shared" si="27"/>
        <v>2.430555555555558E-2</v>
      </c>
    </row>
    <row r="67" spans="1:25" ht="24" customHeight="1" thickBot="1" x14ac:dyDescent="0.3">
      <c r="B67" s="301"/>
      <c r="C67" s="306"/>
      <c r="D67" s="18">
        <v>0.51249999999999996</v>
      </c>
      <c r="E67" s="19">
        <v>0.53611111111111109</v>
      </c>
      <c r="F67" s="19">
        <v>0.56597222222222221</v>
      </c>
      <c r="G67" s="20">
        <f t="shared" si="28"/>
        <v>5.3472222222222254E-2</v>
      </c>
      <c r="H67" s="21">
        <v>227</v>
      </c>
      <c r="I67" s="22">
        <v>1</v>
      </c>
      <c r="J67" s="18">
        <v>0.53680555555555554</v>
      </c>
      <c r="K67" s="19">
        <v>0.56111111111111112</v>
      </c>
      <c r="L67" s="19">
        <v>0.58958333333333335</v>
      </c>
      <c r="M67" s="20">
        <f t="shared" si="29"/>
        <v>5.2777777777777812E-2</v>
      </c>
      <c r="N67" s="21">
        <v>227</v>
      </c>
      <c r="O67" s="22">
        <v>2</v>
      </c>
      <c r="P67" s="18">
        <v>0.56458333333333333</v>
      </c>
      <c r="Q67" s="19">
        <v>0.58819444444444446</v>
      </c>
      <c r="R67" s="19">
        <v>0.61388888888888893</v>
      </c>
      <c r="S67" s="20">
        <f t="shared" si="30"/>
        <v>4.9305555555555602E-2</v>
      </c>
      <c r="T67" s="21">
        <v>227</v>
      </c>
      <c r="U67" s="22">
        <v>3</v>
      </c>
      <c r="V67" s="27">
        <v>0.30902777777777779</v>
      </c>
      <c r="W67" s="28">
        <f t="shared" si="26"/>
        <v>2.0138888888888873E-2</v>
      </c>
      <c r="X67" s="29">
        <v>0.76249999999999996</v>
      </c>
      <c r="Y67" s="30">
        <f t="shared" si="27"/>
        <v>2.4305555555555469E-2</v>
      </c>
    </row>
    <row r="68" spans="1:25" ht="24" customHeight="1" thickBot="1" x14ac:dyDescent="0.3">
      <c r="B68" s="301"/>
      <c r="C68" s="307"/>
      <c r="D68" s="297" t="s">
        <v>101</v>
      </c>
      <c r="E68" s="298"/>
      <c r="F68" s="298"/>
      <c r="G68" s="298"/>
      <c r="H68" s="298"/>
      <c r="I68" s="299"/>
      <c r="J68" s="297" t="s">
        <v>101</v>
      </c>
      <c r="K68" s="298"/>
      <c r="L68" s="298"/>
      <c r="M68" s="298"/>
      <c r="N68" s="298"/>
      <c r="O68" s="299"/>
      <c r="P68" s="297" t="s">
        <v>101</v>
      </c>
      <c r="Q68" s="298"/>
      <c r="R68" s="298"/>
      <c r="S68" s="298"/>
      <c r="T68" s="298"/>
      <c r="U68" s="299"/>
      <c r="V68" s="27">
        <v>0.32916666666666672</v>
      </c>
      <c r="W68" s="28">
        <f t="shared" si="26"/>
        <v>2.0138888888888928E-2</v>
      </c>
      <c r="X68" s="29">
        <v>0.78680555555555554</v>
      </c>
      <c r="Y68" s="30">
        <f t="shared" si="27"/>
        <v>2.430555555555558E-2</v>
      </c>
    </row>
    <row r="69" spans="1:25" ht="24" customHeight="1" thickBot="1" x14ac:dyDescent="0.3">
      <c r="B69" s="301"/>
      <c r="C69" s="36" t="s">
        <v>17</v>
      </c>
      <c r="D69" s="37">
        <f>MAX(E62:F67)-IF(D62="",E62,D62)-MIN(H62:H67)+$C59</f>
        <v>0.31111111111111128</v>
      </c>
      <c r="E69" s="38"/>
      <c r="F69" s="38"/>
      <c r="G69" s="39"/>
      <c r="H69" s="40">
        <f ca="1">OFFSET(H61,MATCH(MIN(H62:H67),H62:H67,0),-4)-IF(D62="",E62,D62)+$C59</f>
        <v>0.17500000000000013</v>
      </c>
      <c r="I69" s="41"/>
      <c r="J69" s="37">
        <f>MAX(K62:L67)-IF(J62="",K62,J62)-MIN(N62:N67)+$C59</f>
        <v>0.31111111111111117</v>
      </c>
      <c r="K69" s="38"/>
      <c r="L69" s="38"/>
      <c r="M69" s="39"/>
      <c r="N69" s="40">
        <f ca="1">OFFSET(N61,MATCH(MIN(N62:N67),N62:N67,0),-4)-IF(J62="",K62,J62)+$C59</f>
        <v>0.18055555555555564</v>
      </c>
      <c r="O69" s="41"/>
      <c r="P69" s="37">
        <f>MAX(Q62:R67)-IF(P62="",Q62,P62)-MIN(T62:T67)+$C59</f>
        <v>0.32291666666666685</v>
      </c>
      <c r="Q69" s="38"/>
      <c r="R69" s="38"/>
      <c r="S69" s="39"/>
      <c r="T69" s="40">
        <f ca="1">OFFSET(T61,MATCH(MIN(T62:T67),T62:T67,0),-4)-IF(P62="",Q62,P62)+$C59</f>
        <v>0.19722222222222233</v>
      </c>
      <c r="U69" s="41"/>
      <c r="V69" s="27">
        <v>0.35347222222222219</v>
      </c>
      <c r="W69" s="28">
        <f t="shared" si="26"/>
        <v>2.4305555555555469E-2</v>
      </c>
      <c r="X69" s="29">
        <v>0.81458333333333333</v>
      </c>
      <c r="Y69" s="30">
        <f t="shared" si="27"/>
        <v>2.777777777777779E-2</v>
      </c>
    </row>
    <row r="70" spans="1:25" ht="24" customHeight="1" thickBot="1" x14ac:dyDescent="0.3">
      <c r="B70" s="301"/>
      <c r="C70" s="303">
        <v>0</v>
      </c>
      <c r="D70" s="9" t="s">
        <v>18</v>
      </c>
      <c r="E70" s="7"/>
      <c r="F70" s="7"/>
      <c r="G70" s="7"/>
      <c r="H70" s="7"/>
      <c r="I70" s="8"/>
      <c r="J70" s="9"/>
      <c r="K70" s="7"/>
      <c r="L70" s="7"/>
      <c r="M70" s="7"/>
      <c r="N70" s="7"/>
      <c r="O70" s="8"/>
      <c r="P70" s="9"/>
      <c r="Q70" s="7"/>
      <c r="R70" s="7"/>
      <c r="S70" s="7"/>
      <c r="T70" s="7"/>
      <c r="U70" s="8"/>
      <c r="V70" s="27">
        <v>0.38472222222222219</v>
      </c>
      <c r="W70" s="28">
        <f t="shared" si="26"/>
        <v>3.125E-2</v>
      </c>
      <c r="X70" s="29">
        <v>0.85624999999999996</v>
      </c>
      <c r="Y70" s="30">
        <f t="shared" si="27"/>
        <v>4.166666666666663E-2</v>
      </c>
    </row>
    <row r="71" spans="1:25" ht="24" customHeight="1" thickBot="1" x14ac:dyDescent="0.3">
      <c r="B71" s="301"/>
      <c r="C71" s="304"/>
      <c r="D71" s="9" t="s">
        <v>19</v>
      </c>
      <c r="E71" s="7"/>
      <c r="F71" s="7"/>
      <c r="G71" s="7"/>
      <c r="H71" s="7"/>
      <c r="I71" s="8"/>
      <c r="J71" s="9" t="s">
        <v>20</v>
      </c>
      <c r="K71" s="7"/>
      <c r="L71" s="7"/>
      <c r="M71" s="7"/>
      <c r="N71" s="7"/>
      <c r="O71" s="8"/>
      <c r="P71" s="9" t="s">
        <v>21</v>
      </c>
      <c r="Q71" s="7"/>
      <c r="R71" s="7"/>
      <c r="S71" s="7"/>
      <c r="T71" s="7"/>
      <c r="U71" s="8"/>
      <c r="V71" s="27">
        <v>0.42986111111111108</v>
      </c>
      <c r="W71" s="28">
        <f>V71-V70</f>
        <v>4.5138888888888895E-2</v>
      </c>
      <c r="X71" s="29">
        <v>0.89444444444444449</v>
      </c>
      <c r="Y71" s="30">
        <f t="shared" si="27"/>
        <v>3.8194444444444531E-2</v>
      </c>
    </row>
    <row r="72" spans="1:25" ht="24" customHeight="1" thickBot="1" x14ac:dyDescent="0.3">
      <c r="B72" s="301"/>
      <c r="C72" s="308" t="s">
        <v>7</v>
      </c>
      <c r="D72" s="13" t="s">
        <v>8</v>
      </c>
      <c r="E72" s="14" t="s">
        <v>9</v>
      </c>
      <c r="F72" s="15" t="s">
        <v>10</v>
      </c>
      <c r="G72" s="14" t="s">
        <v>11</v>
      </c>
      <c r="H72" s="15" t="s">
        <v>12</v>
      </c>
      <c r="I72" s="14" t="s">
        <v>13</v>
      </c>
      <c r="J72" s="15" t="s">
        <v>8</v>
      </c>
      <c r="K72" s="14" t="s">
        <v>9</v>
      </c>
      <c r="L72" s="15" t="s">
        <v>10</v>
      </c>
      <c r="M72" s="14" t="s">
        <v>11</v>
      </c>
      <c r="N72" s="15" t="s">
        <v>12</v>
      </c>
      <c r="O72" s="14" t="s">
        <v>13</v>
      </c>
      <c r="P72" s="13" t="s">
        <v>8</v>
      </c>
      <c r="Q72" s="14" t="s">
        <v>9</v>
      </c>
      <c r="R72" s="15" t="s">
        <v>10</v>
      </c>
      <c r="S72" s="14" t="s">
        <v>11</v>
      </c>
      <c r="T72" s="15" t="s">
        <v>12</v>
      </c>
      <c r="U72" s="14" t="s">
        <v>13</v>
      </c>
      <c r="V72" s="27">
        <v>0.45902777777777781</v>
      </c>
      <c r="W72" s="28">
        <f>V72-V71</f>
        <v>2.916666666666673E-2</v>
      </c>
      <c r="X72" s="29">
        <v>0.9291666666666667</v>
      </c>
      <c r="Y72" s="30">
        <f t="shared" si="27"/>
        <v>3.472222222222221E-2</v>
      </c>
    </row>
    <row r="73" spans="1:25" ht="24" customHeight="1" x14ac:dyDescent="0.25">
      <c r="B73" s="301"/>
      <c r="C73" s="309"/>
      <c r="D73" s="23">
        <v>0.60624999999999996</v>
      </c>
      <c r="E73" s="25">
        <v>0.62777777777777777</v>
      </c>
      <c r="F73" s="25">
        <v>0.66041666666666665</v>
      </c>
      <c r="G73" s="20">
        <f t="shared" ref="G73:G76" si="31">F73-D73</f>
        <v>5.4166666666666696E-2</v>
      </c>
      <c r="H73" s="49">
        <v>227</v>
      </c>
      <c r="I73" s="50">
        <v>1</v>
      </c>
      <c r="J73" s="23">
        <v>0.64444444444444449</v>
      </c>
      <c r="K73" s="25">
        <v>0.66319444444444442</v>
      </c>
      <c r="L73" s="25">
        <v>0.69374999999999998</v>
      </c>
      <c r="M73" s="20">
        <f t="shared" ref="M73:M76" si="32">L73-J73</f>
        <v>4.9305555555555491E-2</v>
      </c>
      <c r="N73" s="49">
        <v>227</v>
      </c>
      <c r="O73" s="50">
        <v>2</v>
      </c>
      <c r="P73" s="23">
        <v>0.68958333333333333</v>
      </c>
      <c r="Q73" s="25">
        <v>0.71666666666666667</v>
      </c>
      <c r="R73" s="25">
        <v>0.74791666666666667</v>
      </c>
      <c r="S73" s="20">
        <f>R73-P73</f>
        <v>5.8333333333333348E-2</v>
      </c>
      <c r="T73" s="49">
        <v>227</v>
      </c>
      <c r="U73" s="50">
        <v>3</v>
      </c>
      <c r="V73" s="27">
        <v>0.48819444444444438</v>
      </c>
      <c r="W73" s="28">
        <f t="shared" ref="W73:W75" si="33">V73-V72</f>
        <v>2.9166666666666563E-2</v>
      </c>
      <c r="X73" s="29">
        <v>0.96388888888888891</v>
      </c>
      <c r="Y73" s="30">
        <f t="shared" si="27"/>
        <v>3.472222222222221E-2</v>
      </c>
    </row>
    <row r="74" spans="1:25" ht="24" customHeight="1" thickBot="1" x14ac:dyDescent="0.3">
      <c r="B74" s="301"/>
      <c r="C74" s="309"/>
      <c r="D74" s="27">
        <v>0.66527777777777775</v>
      </c>
      <c r="E74" s="29">
        <v>0.69374999999999998</v>
      </c>
      <c r="F74" s="29">
        <v>0.72222222222222221</v>
      </c>
      <c r="G74" s="20">
        <f t="shared" si="31"/>
        <v>5.6944444444444464E-2</v>
      </c>
      <c r="H74" s="54">
        <v>227</v>
      </c>
      <c r="I74" s="55">
        <v>1</v>
      </c>
      <c r="J74" s="27">
        <v>0.71388888888888891</v>
      </c>
      <c r="K74" s="29">
        <v>0.73888888888888893</v>
      </c>
      <c r="L74" s="29">
        <v>0.77152777777777781</v>
      </c>
      <c r="M74" s="20">
        <f t="shared" si="32"/>
        <v>5.7638888888888906E-2</v>
      </c>
      <c r="N74" s="54">
        <v>227</v>
      </c>
      <c r="O74" s="55">
        <v>2</v>
      </c>
      <c r="P74" s="27">
        <v>0.76249999999999996</v>
      </c>
      <c r="Q74" s="29">
        <v>0.7944444444444444</v>
      </c>
      <c r="R74" s="29">
        <v>0.8256944444444444</v>
      </c>
      <c r="S74" s="20">
        <f>R74-P74</f>
        <v>6.3194444444444442E-2</v>
      </c>
      <c r="T74" s="54">
        <v>227</v>
      </c>
      <c r="U74" s="55">
        <v>3</v>
      </c>
      <c r="V74" s="27">
        <v>0.51249999999999996</v>
      </c>
      <c r="W74" s="28">
        <f t="shared" si="33"/>
        <v>2.430555555555558E-2</v>
      </c>
      <c r="X74" s="29">
        <v>0.9916666666666667</v>
      </c>
      <c r="Y74" s="30">
        <f t="shared" si="27"/>
        <v>2.777777777777779E-2</v>
      </c>
    </row>
    <row r="75" spans="1:25" ht="24" customHeight="1" thickBot="1" x14ac:dyDescent="0.3">
      <c r="B75" s="301"/>
      <c r="C75" s="309"/>
      <c r="D75" s="27">
        <v>0.73819444444444449</v>
      </c>
      <c r="E75" s="29">
        <v>0.76875000000000004</v>
      </c>
      <c r="F75" s="29">
        <v>0.80347222222222225</v>
      </c>
      <c r="G75" s="20">
        <f t="shared" si="31"/>
        <v>6.5277777777777768E-2</v>
      </c>
      <c r="H75" s="54">
        <v>227</v>
      </c>
      <c r="I75" s="55">
        <v>1</v>
      </c>
      <c r="J75" s="27">
        <v>0.78680555555555554</v>
      </c>
      <c r="K75" s="29">
        <v>0.8125</v>
      </c>
      <c r="L75" s="29">
        <v>0.84305555555555556</v>
      </c>
      <c r="M75" s="20">
        <f t="shared" si="32"/>
        <v>5.6250000000000022E-2</v>
      </c>
      <c r="N75" s="54">
        <v>227</v>
      </c>
      <c r="O75" s="55">
        <v>2</v>
      </c>
      <c r="P75" s="31">
        <f>IF(R74="",Q74,R74)</f>
        <v>0.8256944444444444</v>
      </c>
      <c r="Q75" s="32"/>
      <c r="R75" s="31">
        <f>IF(P76="",Q76,P76)</f>
        <v>0.89444444444444449</v>
      </c>
      <c r="S75" s="32"/>
      <c r="T75" s="32">
        <f>R75-P75</f>
        <v>6.8750000000000089E-2</v>
      </c>
      <c r="U75" s="32"/>
      <c r="V75" s="27">
        <v>0.53680555555555554</v>
      </c>
      <c r="W75" s="28">
        <f t="shared" si="33"/>
        <v>2.430555555555558E-2</v>
      </c>
      <c r="X75" s="64">
        <v>1.0194444444444444</v>
      </c>
      <c r="Y75" s="30">
        <f t="shared" si="27"/>
        <v>2.7777777777777679E-2</v>
      </c>
    </row>
    <row r="76" spans="1:25" ht="24" customHeight="1" thickBot="1" x14ac:dyDescent="0.3">
      <c r="B76" s="301"/>
      <c r="C76" s="309"/>
      <c r="D76" s="27">
        <v>0.81458333333333333</v>
      </c>
      <c r="E76" s="29">
        <v>0.83333333333333337</v>
      </c>
      <c r="F76" s="29">
        <v>0.86597222222222225</v>
      </c>
      <c r="G76" s="20">
        <f t="shared" si="31"/>
        <v>5.1388888888888928E-2</v>
      </c>
      <c r="H76" s="54">
        <v>227</v>
      </c>
      <c r="I76" s="55">
        <v>1</v>
      </c>
      <c r="J76" s="27">
        <v>0.85624999999999996</v>
      </c>
      <c r="K76" s="29">
        <v>0.87916666666666665</v>
      </c>
      <c r="L76" s="29">
        <v>0.91111111111111109</v>
      </c>
      <c r="M76" s="20">
        <f t="shared" si="32"/>
        <v>5.4861111111111138E-2</v>
      </c>
      <c r="N76" s="54">
        <v>227</v>
      </c>
      <c r="O76" s="55">
        <v>2</v>
      </c>
      <c r="P76" s="27">
        <v>0.89444444444444449</v>
      </c>
      <c r="Q76" s="29">
        <v>0.91736111111111107</v>
      </c>
      <c r="R76" s="29">
        <v>0.94791666666666663</v>
      </c>
      <c r="S76" s="20">
        <f t="shared" ref="S76:S79" si="34">R76-P76</f>
        <v>5.3472222222222143E-2</v>
      </c>
      <c r="T76" s="54">
        <v>227</v>
      </c>
      <c r="U76" s="55">
        <v>3</v>
      </c>
      <c r="V76" s="27">
        <v>0.56458333333333333</v>
      </c>
      <c r="W76" s="28">
        <f>V76-V75</f>
        <v>2.777777777777779E-2</v>
      </c>
      <c r="X76" s="29">
        <v>1.0729166666666667</v>
      </c>
      <c r="Y76" s="30">
        <f t="shared" si="27"/>
        <v>5.3472222222222365E-2</v>
      </c>
    </row>
    <row r="77" spans="1:25" ht="24" customHeight="1" thickBot="1" x14ac:dyDescent="0.3">
      <c r="A77" s="284">
        <v>0.85555555555555551</v>
      </c>
      <c r="B77" s="301"/>
      <c r="C77" s="309"/>
      <c r="D77" s="31">
        <f>IF(F76="",E76,F76)</f>
        <v>0.86597222222222225</v>
      </c>
      <c r="E77" s="32"/>
      <c r="F77" s="31">
        <f>IF(D78="",E78,D78)</f>
        <v>0.9291666666666667</v>
      </c>
      <c r="G77" s="32"/>
      <c r="H77" s="32">
        <f>F77-D77</f>
        <v>6.3194444444444442E-2</v>
      </c>
      <c r="I77" s="32"/>
      <c r="J77" s="31">
        <f>IF(L76="",K76,L76)</f>
        <v>0.91111111111111109</v>
      </c>
      <c r="K77" s="32"/>
      <c r="L77" s="31">
        <f>IF(J78="",K78,J78)</f>
        <v>0.9916666666666667</v>
      </c>
      <c r="M77" s="32"/>
      <c r="N77" s="32">
        <f>L77-J77</f>
        <v>8.0555555555555602E-2</v>
      </c>
      <c r="O77" s="32"/>
      <c r="P77" s="27">
        <v>0.96388888888888891</v>
      </c>
      <c r="Q77" s="29">
        <v>0.98402777777777772</v>
      </c>
      <c r="R77" s="29">
        <v>1.0097222222222222</v>
      </c>
      <c r="S77" s="20">
        <f t="shared" si="34"/>
        <v>4.5833333333333282E-2</v>
      </c>
      <c r="T77" s="54">
        <v>227</v>
      </c>
      <c r="U77" s="55">
        <v>3</v>
      </c>
      <c r="V77" s="44">
        <v>0.60624999999999996</v>
      </c>
      <c r="W77" s="45">
        <f>V77-V76</f>
        <v>4.166666666666663E-2</v>
      </c>
      <c r="X77" s="63"/>
      <c r="Y77" s="285"/>
    </row>
    <row r="78" spans="1:25" ht="24" customHeight="1" x14ac:dyDescent="0.25">
      <c r="A78" s="284">
        <v>0.89236111111111116</v>
      </c>
      <c r="B78" s="301"/>
      <c r="C78" s="309"/>
      <c r="D78" s="64">
        <v>0.9291666666666667</v>
      </c>
      <c r="E78" s="65">
        <v>0.95138888888888884</v>
      </c>
      <c r="F78" s="65">
        <v>0.9819444444444444</v>
      </c>
      <c r="G78" s="20">
        <f>F78-D78</f>
        <v>5.2777777777777701E-2</v>
      </c>
      <c r="H78" s="66">
        <v>227</v>
      </c>
      <c r="I78" s="67">
        <v>1</v>
      </c>
      <c r="J78" s="64">
        <v>0.9916666666666667</v>
      </c>
      <c r="K78" s="65">
        <v>1.0118055555555556</v>
      </c>
      <c r="L78" s="65">
        <v>1.0375000000000001</v>
      </c>
      <c r="M78" s="20">
        <f>L78-J78</f>
        <v>4.5833333333333393E-2</v>
      </c>
      <c r="N78" s="66">
        <v>227</v>
      </c>
      <c r="O78" s="67">
        <v>2</v>
      </c>
      <c r="P78" s="64">
        <v>1.0194444444444444</v>
      </c>
      <c r="Q78" s="65">
        <v>1.0423611111111111</v>
      </c>
      <c r="R78" s="65">
        <v>1.0625</v>
      </c>
      <c r="S78" s="20">
        <f t="shared" si="34"/>
        <v>4.3055555555555625E-2</v>
      </c>
      <c r="T78" s="66">
        <v>227</v>
      </c>
      <c r="U78" s="67">
        <v>3</v>
      </c>
    </row>
    <row r="79" spans="1:25" ht="24" customHeight="1" thickBot="1" x14ac:dyDescent="0.3">
      <c r="B79" s="301"/>
      <c r="C79" s="309"/>
      <c r="D79" s="64"/>
      <c r="E79" s="65"/>
      <c r="F79" s="65"/>
      <c r="G79" s="68"/>
      <c r="H79" s="66"/>
      <c r="I79" s="67"/>
      <c r="J79" s="64"/>
      <c r="K79" s="65"/>
      <c r="L79" s="65"/>
      <c r="M79" s="68"/>
      <c r="N79" s="66"/>
      <c r="O79" s="67"/>
      <c r="P79" s="29">
        <v>1.0729166666666667</v>
      </c>
      <c r="Q79" s="65">
        <v>1.0958333333333334</v>
      </c>
      <c r="R79" s="65">
        <v>1.1166666666666667</v>
      </c>
      <c r="S79" s="20">
        <f t="shared" si="34"/>
        <v>4.3749999999999956E-2</v>
      </c>
      <c r="T79" s="66">
        <v>227</v>
      </c>
      <c r="U79" s="67">
        <v>3</v>
      </c>
    </row>
    <row r="80" spans="1:25" ht="24" customHeight="1" thickBot="1" x14ac:dyDescent="0.3">
      <c r="B80" s="301"/>
      <c r="C80" s="310"/>
      <c r="D80" s="297" t="s">
        <v>101</v>
      </c>
      <c r="E80" s="298"/>
      <c r="F80" s="298"/>
      <c r="G80" s="298"/>
      <c r="H80" s="298"/>
      <c r="I80" s="299"/>
      <c r="J80" s="297" t="s">
        <v>101</v>
      </c>
      <c r="K80" s="298"/>
      <c r="L80" s="298"/>
      <c r="M80" s="298"/>
      <c r="N80" s="298"/>
      <c r="O80" s="299"/>
      <c r="P80" s="297" t="s">
        <v>101</v>
      </c>
      <c r="Q80" s="298"/>
      <c r="R80" s="298"/>
      <c r="S80" s="298"/>
      <c r="T80" s="298"/>
      <c r="U80" s="299"/>
      <c r="V80" s="35"/>
      <c r="W80" s="35"/>
      <c r="X80" s="35"/>
      <c r="Y80" s="35"/>
    </row>
    <row r="81" spans="2:21" ht="24" customHeight="1" thickBot="1" x14ac:dyDescent="0.3">
      <c r="B81" s="302"/>
      <c r="C81" s="36" t="s">
        <v>17</v>
      </c>
      <c r="D81" s="37">
        <f>MAX(E73:F79)-IF(D73="",E73,D73)-MIN(H73:H79)+$C70</f>
        <v>0.3125</v>
      </c>
      <c r="E81" s="56"/>
      <c r="F81" s="56"/>
      <c r="G81" s="57"/>
      <c r="H81" s="58">
        <f>A77-D73</f>
        <v>0.24930555555555556</v>
      </c>
      <c r="I81" s="59"/>
      <c r="J81" s="37">
        <f>MAX(K73:L79)-IF(J73="",K73,J73)-MIN(N73:N79)+$C70</f>
        <v>0.3125</v>
      </c>
      <c r="K81" s="38"/>
      <c r="L81" s="38"/>
      <c r="M81" s="39"/>
      <c r="N81" s="58">
        <f>A78-J73</f>
        <v>0.24791666666666667</v>
      </c>
      <c r="O81" s="41"/>
      <c r="P81" s="37">
        <f>MAX(Q73:R79)-IF(P73="",Q73,P73)-MIN(T73:T79)+$C70</f>
        <v>0.35833333333333328</v>
      </c>
      <c r="Q81" s="38"/>
      <c r="R81" s="38"/>
      <c r="S81" s="39"/>
      <c r="T81" s="58">
        <f ca="1">OFFSET(T72,MATCH(MIN(T73:T79),T73:T79,0),-4)-IF(P73="",Q73,P73)</f>
        <v>0.13611111111111107</v>
      </c>
      <c r="U81" s="41"/>
    </row>
  </sheetData>
  <mergeCells count="33">
    <mergeCell ref="C16:C24"/>
    <mergeCell ref="D24:I24"/>
    <mergeCell ref="J24:O24"/>
    <mergeCell ref="P24:U24"/>
    <mergeCell ref="P40:U40"/>
    <mergeCell ref="C42:C43"/>
    <mergeCell ref="C44:C52"/>
    <mergeCell ref="D52:I52"/>
    <mergeCell ref="B2:B25"/>
    <mergeCell ref="C3:C4"/>
    <mergeCell ref="C5:C12"/>
    <mergeCell ref="D12:I12"/>
    <mergeCell ref="J12:O12"/>
    <mergeCell ref="P12:U12"/>
    <mergeCell ref="B30:B53"/>
    <mergeCell ref="C31:C32"/>
    <mergeCell ref="C33:C40"/>
    <mergeCell ref="D40:I40"/>
    <mergeCell ref="J40:O40"/>
    <mergeCell ref="C14:C15"/>
    <mergeCell ref="P80:U80"/>
    <mergeCell ref="J52:O52"/>
    <mergeCell ref="P52:U52"/>
    <mergeCell ref="P68:U68"/>
    <mergeCell ref="B58:B81"/>
    <mergeCell ref="C59:C60"/>
    <mergeCell ref="C61:C68"/>
    <mergeCell ref="D68:I68"/>
    <mergeCell ref="J68:O68"/>
    <mergeCell ref="C70:C71"/>
    <mergeCell ref="C72:C80"/>
    <mergeCell ref="D80:I80"/>
    <mergeCell ref="J80:O80"/>
  </mergeCells>
  <conditionalFormatting sqref="D4">
    <cfRule type="colorScale" priority="36">
      <colorScale>
        <cfvo type="min"/>
        <cfvo type="max"/>
        <color rgb="FFFF7128"/>
        <color rgb="FFFFEF9C"/>
      </colorScale>
    </cfRule>
  </conditionalFormatting>
  <conditionalFormatting sqref="D12 J12 P12 D24 J24 P24">
    <cfRule type="containsText" dxfId="376" priority="26" operator="containsText" text="LÍDER">
      <formula>NOT(ISERROR(SEARCH(("LÍDER"),(D12))))</formula>
    </cfRule>
    <cfRule type="containsText" dxfId="375" priority="25" operator="containsText" text="VEGA">
      <formula>NOT(ISERROR(SEARCH(("VEGA"),(D12))))</formula>
    </cfRule>
    <cfRule type="containsText" dxfId="374" priority="31" operator="containsText" text="SÃO PEDRO">
      <formula>NOT(ISERROR(SEARCH(("SÃO PEDRO"),(D12))))</formula>
    </cfRule>
    <cfRule type="containsText" dxfId="373" priority="30" operator="containsText" text="INTEGRAÇÃO">
      <formula>NOT(ISERROR(SEARCH(("INTEGRAÇÃO"),(D12))))</formula>
    </cfRule>
    <cfRule type="containsText" dxfId="372" priority="29" operator="containsText" text="VIA VERDE">
      <formula>NOT(ISERROR(SEARCH(("VIA VERDE"),(D12))))</formula>
    </cfRule>
    <cfRule type="containsText" dxfId="371" priority="28" operator="containsText" text="COROADO">
      <formula>NOT(ISERROR(SEARCH(("COROADO"),(D12))))</formula>
    </cfRule>
    <cfRule type="containsText" dxfId="370" priority="27" operator="containsText" text="GLOBAL">
      <formula>NOT(ISERROR(SEARCH(("GLOBAL"),(D12))))</formula>
    </cfRule>
  </conditionalFormatting>
  <conditionalFormatting sqref="D32">
    <cfRule type="colorScale" priority="24">
      <colorScale>
        <cfvo type="min"/>
        <cfvo type="max"/>
        <color rgb="FFFF7128"/>
        <color rgb="FFFFEF9C"/>
      </colorScale>
    </cfRule>
  </conditionalFormatting>
  <conditionalFormatting sqref="D40 J40 P40 D52 J52 P52">
    <cfRule type="containsText" dxfId="369" priority="17" operator="containsText" text="VIA VERDE">
      <formula>NOT(ISERROR(SEARCH(("VIA VERDE"),(D40))))</formula>
    </cfRule>
    <cfRule type="containsText" dxfId="368" priority="18" operator="containsText" text="INTEGRAÇÃO">
      <formula>NOT(ISERROR(SEARCH(("INTEGRAÇÃO"),(D40))))</formula>
    </cfRule>
    <cfRule type="containsText" dxfId="367" priority="19" operator="containsText" text="SÃO PEDRO">
      <formula>NOT(ISERROR(SEARCH(("SÃO PEDRO"),(D40))))</formula>
    </cfRule>
    <cfRule type="containsText" dxfId="366" priority="13" operator="containsText" text="VEGA">
      <formula>NOT(ISERROR(SEARCH(("VEGA"),(D40))))</formula>
    </cfRule>
    <cfRule type="containsText" dxfId="365" priority="14" operator="containsText" text="LÍDER">
      <formula>NOT(ISERROR(SEARCH(("LÍDER"),(D40))))</formula>
    </cfRule>
    <cfRule type="containsText" dxfId="364" priority="15" operator="containsText" text="GLOBAL">
      <formula>NOT(ISERROR(SEARCH(("GLOBAL"),(D40))))</formula>
    </cfRule>
    <cfRule type="containsText" dxfId="363" priority="16" operator="containsText" text="COROADO">
      <formula>NOT(ISERROR(SEARCH(("COROADO"),(D40))))</formula>
    </cfRule>
  </conditionalFormatting>
  <conditionalFormatting sqref="D60">
    <cfRule type="colorScale" priority="12">
      <colorScale>
        <cfvo type="min"/>
        <cfvo type="max"/>
        <color rgb="FFFF7128"/>
        <color rgb="FFFFEF9C"/>
      </colorScale>
    </cfRule>
  </conditionalFormatting>
  <conditionalFormatting sqref="D68 J68 P68 D80 J80 P80">
    <cfRule type="containsText" dxfId="362" priority="2" operator="containsText" text="LÍDER">
      <formula>NOT(ISERROR(SEARCH(("LÍDER"),(D68))))</formula>
    </cfRule>
    <cfRule type="containsText" dxfId="361" priority="3" operator="containsText" text="GLOBAL">
      <formula>NOT(ISERROR(SEARCH(("GLOBAL"),(D68))))</formula>
    </cfRule>
    <cfRule type="containsText" dxfId="360" priority="4" operator="containsText" text="COROADO">
      <formula>NOT(ISERROR(SEARCH(("COROADO"),(D68))))</formula>
    </cfRule>
    <cfRule type="containsText" dxfId="359" priority="7" operator="containsText" text="SÃO PEDRO">
      <formula>NOT(ISERROR(SEARCH(("SÃO PEDRO"),(D68))))</formula>
    </cfRule>
    <cfRule type="containsText" dxfId="358" priority="6" operator="containsText" text="INTEGRAÇÃO">
      <formula>NOT(ISERROR(SEARCH(("INTEGRAÇÃO"),(D68))))</formula>
    </cfRule>
    <cfRule type="containsText" dxfId="357" priority="5" operator="containsText" text="VIA VERDE">
      <formula>NOT(ISERROR(SEARCH(("VIA VERDE"),(D68))))</formula>
    </cfRule>
    <cfRule type="containsText" dxfId="356" priority="1" operator="containsText" text="VEGA">
      <formula>NOT(ISERROR(SEARCH(("VEGA"),(D68))))</formula>
    </cfRule>
  </conditionalFormatting>
  <conditionalFormatting sqref="D4:I4">
    <cfRule type="expression" dxfId="355" priority="34" stopIfTrue="1">
      <formula>LEN($D4)=14</formula>
    </cfRule>
  </conditionalFormatting>
  <conditionalFormatting sqref="D32:I32">
    <cfRule type="expression" dxfId="354" priority="22" stopIfTrue="1">
      <formula>LEN($D32)=14</formula>
    </cfRule>
  </conditionalFormatting>
  <conditionalFormatting sqref="D60:I60">
    <cfRule type="expression" dxfId="353" priority="10" stopIfTrue="1">
      <formula>LEN($D60)=14</formula>
    </cfRule>
  </conditionalFormatting>
  <conditionalFormatting sqref="E4:I4">
    <cfRule type="notContainsBlanks" dxfId="352" priority="35">
      <formula>LEN(TRIM(E4))&gt;0</formula>
    </cfRule>
  </conditionalFormatting>
  <conditionalFormatting sqref="E32:I32">
    <cfRule type="notContainsBlanks" dxfId="351" priority="23">
      <formula>LEN(TRIM(E32))&gt;0</formula>
    </cfRule>
  </conditionalFormatting>
  <conditionalFormatting sqref="E60:I60">
    <cfRule type="notContainsBlanks" dxfId="350" priority="11">
      <formula>LEN(TRIM(E60))&gt;0</formula>
    </cfRule>
  </conditionalFormatting>
  <conditionalFormatting sqref="J4:O4">
    <cfRule type="expression" dxfId="349" priority="33">
      <formula>LEN($J4)=14</formula>
    </cfRule>
  </conditionalFormatting>
  <conditionalFormatting sqref="J32:O32">
    <cfRule type="expression" dxfId="348" priority="21">
      <formula>LEN($J32)=14</formula>
    </cfRule>
  </conditionalFormatting>
  <conditionalFormatting sqref="J60:O60">
    <cfRule type="expression" dxfId="347" priority="9">
      <formula>LEN($J60)=14</formula>
    </cfRule>
  </conditionalFormatting>
  <conditionalFormatting sqref="P4:U4">
    <cfRule type="expression" dxfId="346" priority="32">
      <formula>LEN($P4)=14</formula>
    </cfRule>
  </conditionalFormatting>
  <conditionalFormatting sqref="P32:U32">
    <cfRule type="expression" dxfId="345" priority="20">
      <formula>LEN($P32)=14</formula>
    </cfRule>
  </conditionalFormatting>
  <conditionalFormatting sqref="P60:U60">
    <cfRule type="expression" dxfId="344" priority="8">
      <formula>LEN($P60)=14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2762-13C1-4030-8975-AEC0241EA106}">
  <dimension ref="A1:Z72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0" t="s">
        <v>0</v>
      </c>
      <c r="C2" s="2" t="s">
        <v>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2</v>
      </c>
      <c r="W2" s="7"/>
      <c r="X2" s="7"/>
      <c r="Y2" s="8"/>
    </row>
    <row r="3" spans="1:25" ht="24" customHeight="1" thickBot="1" x14ac:dyDescent="0.3">
      <c r="B3" s="311"/>
      <c r="C3" s="317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311"/>
      <c r="C4" s="31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7"/>
      <c r="P4" s="361"/>
      <c r="Q4" s="362"/>
      <c r="R4" s="362"/>
      <c r="S4" s="362"/>
      <c r="T4" s="362"/>
      <c r="U4" s="363"/>
      <c r="V4" s="6" t="str">
        <f>CONCATENATE(COUNT(V6:V15,X6:X15)," VIAGENS")</f>
        <v>20 VIAGENS</v>
      </c>
      <c r="W4" s="7"/>
      <c r="X4" s="7"/>
      <c r="Y4" s="8"/>
    </row>
    <row r="5" spans="1:25" ht="24" customHeight="1" thickBot="1" x14ac:dyDescent="0.3">
      <c r="B5" s="311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3" t="s">
        <v>13</v>
      </c>
      <c r="P5" s="364"/>
      <c r="Q5" s="365"/>
      <c r="R5" s="365"/>
      <c r="S5" s="365"/>
      <c r="T5" s="365"/>
      <c r="U5" s="366"/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11"/>
      <c r="C6" s="306"/>
      <c r="D6" s="18">
        <v>0.22222222222222221</v>
      </c>
      <c r="E6" s="19">
        <v>0.25138888888888888</v>
      </c>
      <c r="F6" s="19">
        <v>0.28125</v>
      </c>
      <c r="G6" s="20">
        <v>5.9027777777777783E-2</v>
      </c>
      <c r="H6" s="21">
        <v>214</v>
      </c>
      <c r="I6" s="22">
        <v>1</v>
      </c>
      <c r="J6" s="18">
        <v>0.25347222222222221</v>
      </c>
      <c r="K6" s="19">
        <v>0.28611111111111109</v>
      </c>
      <c r="L6" s="19">
        <v>0.32430555555555562</v>
      </c>
      <c r="M6" s="20">
        <v>7.0833333333333331E-2</v>
      </c>
      <c r="N6" s="21">
        <v>214</v>
      </c>
      <c r="O6" s="22">
        <v>2</v>
      </c>
      <c r="P6" s="364"/>
      <c r="Q6" s="365"/>
      <c r="R6" s="365"/>
      <c r="S6" s="365"/>
      <c r="T6" s="365"/>
      <c r="U6" s="366"/>
      <c r="V6" s="23">
        <v>0.22222222222222221</v>
      </c>
      <c r="W6" s="24"/>
      <c r="X6" s="25">
        <v>0.68055555555555558</v>
      </c>
      <c r="Y6" s="26">
        <f>X6-V15</f>
        <v>3.472222222222221E-2</v>
      </c>
    </row>
    <row r="7" spans="1:25" ht="24" customHeight="1" x14ac:dyDescent="0.25">
      <c r="B7" s="311"/>
      <c r="C7" s="306"/>
      <c r="D7" s="18">
        <v>0.28472222222222221</v>
      </c>
      <c r="E7" s="19">
        <v>0.31597222222222221</v>
      </c>
      <c r="F7" s="19">
        <v>0.36041666666666672</v>
      </c>
      <c r="G7" s="20">
        <v>7.5694444444444439E-2</v>
      </c>
      <c r="H7" s="21">
        <v>214</v>
      </c>
      <c r="I7" s="22">
        <v>1</v>
      </c>
      <c r="J7" s="18">
        <v>0.33333333333333331</v>
      </c>
      <c r="K7" s="19">
        <v>0.37013888888888891</v>
      </c>
      <c r="L7" s="19">
        <v>0.41249999999999998</v>
      </c>
      <c r="M7" s="20">
        <v>7.9166666666666663E-2</v>
      </c>
      <c r="N7" s="21">
        <v>214</v>
      </c>
      <c r="O7" s="22">
        <v>2</v>
      </c>
      <c r="P7" s="364"/>
      <c r="Q7" s="365"/>
      <c r="R7" s="365"/>
      <c r="S7" s="365"/>
      <c r="T7" s="365"/>
      <c r="U7" s="366"/>
      <c r="V7" s="27">
        <v>0.25347222222222221</v>
      </c>
      <c r="W7" s="28">
        <f t="shared" ref="W7:W15" si="0">V7-V6</f>
        <v>3.125E-2</v>
      </c>
      <c r="X7" s="29">
        <v>0.72569444444444442</v>
      </c>
      <c r="Y7" s="30">
        <f t="shared" ref="Y7:Y15" si="1">X7-X6</f>
        <v>4.513888888888884E-2</v>
      </c>
    </row>
    <row r="8" spans="1:25" ht="24" customHeight="1" thickBot="1" x14ac:dyDescent="0.3">
      <c r="B8" s="311"/>
      <c r="C8" s="306"/>
      <c r="D8" s="18">
        <v>0.37638888888888888</v>
      </c>
      <c r="E8" s="19">
        <v>0.40416666666666667</v>
      </c>
      <c r="F8" s="19">
        <v>0.44097222222222221</v>
      </c>
      <c r="G8" s="20">
        <v>6.458333333333334E-2</v>
      </c>
      <c r="H8" s="21">
        <v>214</v>
      </c>
      <c r="I8" s="22">
        <v>1</v>
      </c>
      <c r="J8" s="18">
        <v>0.4201388888888889</v>
      </c>
      <c r="K8" s="19">
        <v>0.4465277777777778</v>
      </c>
      <c r="L8" s="19">
        <v>0.49027777777777781</v>
      </c>
      <c r="M8" s="20">
        <v>7.013888888888889E-2</v>
      </c>
      <c r="N8" s="21">
        <v>214</v>
      </c>
      <c r="O8" s="22">
        <v>2</v>
      </c>
      <c r="P8" s="364"/>
      <c r="Q8" s="365"/>
      <c r="R8" s="365"/>
      <c r="S8" s="365"/>
      <c r="T8" s="365"/>
      <c r="U8" s="366"/>
      <c r="V8" s="27">
        <v>0.28472222222222221</v>
      </c>
      <c r="W8" s="28">
        <f t="shared" si="0"/>
        <v>3.125E-2</v>
      </c>
      <c r="X8" s="29">
        <v>0.76388888888888884</v>
      </c>
      <c r="Y8" s="30">
        <f t="shared" si="1"/>
        <v>3.819444444444442E-2</v>
      </c>
    </row>
    <row r="9" spans="1:25" ht="24" customHeight="1" thickBot="1" x14ac:dyDescent="0.3">
      <c r="B9" s="311"/>
      <c r="C9" s="306"/>
      <c r="D9" s="31">
        <f>IF(F8="",E8,F8)</f>
        <v>0.44097222222222221</v>
      </c>
      <c r="E9" s="32"/>
      <c r="F9" s="31">
        <f>IF(D10="",E10,D10)</f>
        <v>0.49305555555555558</v>
      </c>
      <c r="G9" s="32"/>
      <c r="H9" s="32">
        <f>F9-D9</f>
        <v>5.208333333333337E-2</v>
      </c>
      <c r="I9" s="32"/>
      <c r="J9" s="31">
        <f>IF(L8="",K8,L8)</f>
        <v>0.49027777777777781</v>
      </c>
      <c r="K9" s="32"/>
      <c r="L9" s="31">
        <f>IF(J10="",K10,J10)</f>
        <v>0.56597222222222221</v>
      </c>
      <c r="M9" s="32"/>
      <c r="N9" s="32">
        <f>L9-J9</f>
        <v>7.5694444444444398E-2</v>
      </c>
      <c r="O9" s="33"/>
      <c r="P9" s="364"/>
      <c r="Q9" s="365"/>
      <c r="R9" s="365"/>
      <c r="S9" s="365"/>
      <c r="T9" s="365"/>
      <c r="U9" s="366"/>
      <c r="V9" s="27">
        <v>0.33333333333333331</v>
      </c>
      <c r="W9" s="28">
        <f t="shared" si="0"/>
        <v>4.8611111111111105E-2</v>
      </c>
      <c r="X9" s="29">
        <v>0.79861111111111116</v>
      </c>
      <c r="Y9" s="30">
        <f t="shared" si="1"/>
        <v>3.4722222222222321E-2</v>
      </c>
    </row>
    <row r="10" spans="1:25" ht="24" customHeight="1" thickBot="1" x14ac:dyDescent="0.3">
      <c r="B10" s="311"/>
      <c r="C10" s="306"/>
      <c r="D10" s="18">
        <v>0.49305555555555558</v>
      </c>
      <c r="E10" s="19">
        <v>0.52361111111111114</v>
      </c>
      <c r="F10" s="19">
        <v>0.56597222222222221</v>
      </c>
      <c r="G10" s="20">
        <v>7.2916666666666671E-2</v>
      </c>
      <c r="H10" s="21">
        <v>214</v>
      </c>
      <c r="I10" s="22">
        <v>1</v>
      </c>
      <c r="J10" s="18">
        <v>0.56597222222222221</v>
      </c>
      <c r="K10" s="19">
        <v>0.59583333333333333</v>
      </c>
      <c r="L10" s="19">
        <v>0.63124999999999998</v>
      </c>
      <c r="M10" s="20">
        <v>6.5277777777777782E-2</v>
      </c>
      <c r="N10" s="21">
        <v>214</v>
      </c>
      <c r="O10" s="22">
        <v>2</v>
      </c>
      <c r="P10" s="364"/>
      <c r="Q10" s="365"/>
      <c r="R10" s="365"/>
      <c r="S10" s="365"/>
      <c r="T10" s="365"/>
      <c r="U10" s="366"/>
      <c r="V10" s="27">
        <v>0.37638888888888888</v>
      </c>
      <c r="W10" s="28">
        <f t="shared" si="0"/>
        <v>4.3055555555555569E-2</v>
      </c>
      <c r="X10" s="29">
        <v>0.82986111111111116</v>
      </c>
      <c r="Y10" s="30">
        <f t="shared" si="1"/>
        <v>3.125E-2</v>
      </c>
    </row>
    <row r="11" spans="1:25" s="35" customFormat="1" ht="24" customHeight="1" thickBot="1" x14ac:dyDescent="0.3">
      <c r="A11" s="34"/>
      <c r="B11" s="311"/>
      <c r="C11" s="307"/>
      <c r="D11" s="370" t="s">
        <v>16</v>
      </c>
      <c r="E11" s="298"/>
      <c r="F11" s="298"/>
      <c r="G11" s="298"/>
      <c r="H11" s="298"/>
      <c r="I11" s="299"/>
      <c r="J11" s="370" t="s">
        <v>16</v>
      </c>
      <c r="K11" s="298"/>
      <c r="L11" s="298"/>
      <c r="M11" s="298"/>
      <c r="N11" s="298"/>
      <c r="O11" s="299"/>
      <c r="P11" s="364"/>
      <c r="Q11" s="365"/>
      <c r="R11" s="365"/>
      <c r="S11" s="365"/>
      <c r="T11" s="365"/>
      <c r="U11" s="366"/>
      <c r="V11" s="27">
        <v>0.4201388888888889</v>
      </c>
      <c r="W11" s="28">
        <f t="shared" si="0"/>
        <v>4.3750000000000011E-2</v>
      </c>
      <c r="X11" s="29">
        <v>0.87638888888888888</v>
      </c>
      <c r="Y11" s="30">
        <f t="shared" si="1"/>
        <v>4.6527777777777724E-2</v>
      </c>
    </row>
    <row r="12" spans="1:25" ht="24" customHeight="1" thickBot="1" x14ac:dyDescent="0.3">
      <c r="B12" s="311"/>
      <c r="C12" s="36" t="s">
        <v>17</v>
      </c>
      <c r="D12" s="37">
        <f>MAX(E6:F10)-IF(D6="",E6,D6)-MIN(H6:H10)+$C3</f>
        <v>0.30208333333333331</v>
      </c>
      <c r="E12" s="38"/>
      <c r="F12" s="38"/>
      <c r="G12" s="39"/>
      <c r="H12" s="40">
        <f ca="1">OFFSET(H5,MATCH(MIN(H6:H10),H6:H10,0),-4)-IF(D6="",E6,D6)+$C3</f>
        <v>0.22916666666666666</v>
      </c>
      <c r="I12" s="41"/>
      <c r="J12" s="37">
        <f>MAX(K6:L10)-IF(J6="",K6,J6)-MIN(N6:N10)+$C3</f>
        <v>0.31250000000000006</v>
      </c>
      <c r="K12" s="38"/>
      <c r="L12" s="38"/>
      <c r="M12" s="39"/>
      <c r="N12" s="40">
        <f ca="1">OFFSET(N5,MATCH(MIN(N6:N10),N6:N10,0),-4)-IF(J6="",K6,J6)+$C3</f>
        <v>0.24722222222222226</v>
      </c>
      <c r="O12" s="42"/>
      <c r="P12" s="367"/>
      <c r="Q12" s="368"/>
      <c r="R12" s="368"/>
      <c r="S12" s="368"/>
      <c r="T12" s="368"/>
      <c r="U12" s="369"/>
      <c r="V12" s="27">
        <v>0.49305555555555558</v>
      </c>
      <c r="W12" s="28">
        <f t="shared" si="0"/>
        <v>7.2916666666666685E-2</v>
      </c>
      <c r="X12" s="29">
        <v>0.92222222222222228</v>
      </c>
      <c r="Y12" s="30">
        <f t="shared" si="1"/>
        <v>4.5833333333333393E-2</v>
      </c>
    </row>
    <row r="13" spans="1:25" ht="24" customHeight="1" thickBot="1" x14ac:dyDescent="0.3">
      <c r="B13" s="311"/>
      <c r="C13" s="317">
        <v>1.0416666666666666E-2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7"/>
      <c r="V13" s="27">
        <v>0.56597222222222221</v>
      </c>
      <c r="W13" s="28">
        <f t="shared" si="0"/>
        <v>7.291666666666663E-2</v>
      </c>
      <c r="X13" s="29">
        <v>0.96875</v>
      </c>
      <c r="Y13" s="30">
        <f t="shared" si="1"/>
        <v>4.6527777777777724E-2</v>
      </c>
    </row>
    <row r="14" spans="1:25" ht="24" customHeight="1" thickBot="1" x14ac:dyDescent="0.3">
      <c r="B14" s="311"/>
      <c r="C14" s="318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21</v>
      </c>
      <c r="Q14" s="7"/>
      <c r="R14" s="7"/>
      <c r="S14" s="7"/>
      <c r="T14" s="7"/>
      <c r="U14" s="7"/>
      <c r="V14" s="27">
        <v>0.60416666666666663</v>
      </c>
      <c r="W14" s="28">
        <f t="shared" si="0"/>
        <v>3.819444444444442E-2</v>
      </c>
      <c r="X14" s="43">
        <v>1.0104166666666667</v>
      </c>
      <c r="Y14" s="30">
        <f t="shared" si="1"/>
        <v>4.1666666666666741E-2</v>
      </c>
    </row>
    <row r="15" spans="1:25" ht="24" customHeight="1" thickBot="1" x14ac:dyDescent="0.3">
      <c r="B15" s="311"/>
      <c r="C15" s="308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3" t="s">
        <v>13</v>
      </c>
      <c r="V15" s="44">
        <v>0.64583333333333337</v>
      </c>
      <c r="W15" s="45">
        <f t="shared" si="0"/>
        <v>4.1666666666666741E-2</v>
      </c>
      <c r="X15" s="46">
        <v>1.0763888888888888</v>
      </c>
      <c r="Y15" s="47">
        <f t="shared" si="1"/>
        <v>6.5972222222222099E-2</v>
      </c>
    </row>
    <row r="16" spans="1:25" ht="24" customHeight="1" x14ac:dyDescent="0.25">
      <c r="B16" s="311"/>
      <c r="C16" s="309"/>
      <c r="D16" s="23">
        <v>0.60416666666666663</v>
      </c>
      <c r="E16" s="25">
        <v>0.63055555555555554</v>
      </c>
      <c r="F16" s="25">
        <v>0.66666666666666663</v>
      </c>
      <c r="G16" s="48">
        <v>6.25E-2</v>
      </c>
      <c r="H16" s="49">
        <v>214</v>
      </c>
      <c r="I16" s="50">
        <v>1</v>
      </c>
      <c r="J16" s="23">
        <v>0.64583333333333337</v>
      </c>
      <c r="K16" s="25">
        <v>0.67777777777777781</v>
      </c>
      <c r="L16" s="25">
        <v>0.71527777777777779</v>
      </c>
      <c r="M16" s="48">
        <v>6.9444444444444448E-2</v>
      </c>
      <c r="N16" s="49">
        <v>214</v>
      </c>
      <c r="O16" s="50">
        <v>2</v>
      </c>
      <c r="P16" s="51">
        <v>0.79861111111111116</v>
      </c>
      <c r="Q16" s="19">
        <v>0.82777777777777772</v>
      </c>
      <c r="R16" s="19">
        <v>0.86736111111111114</v>
      </c>
      <c r="S16" s="20">
        <v>6.8750000000000006E-2</v>
      </c>
      <c r="T16" s="21">
        <v>214</v>
      </c>
      <c r="U16" s="52">
        <v>3</v>
      </c>
    </row>
    <row r="17" spans="1:26" ht="24" customHeight="1" thickBot="1" x14ac:dyDescent="0.3">
      <c r="B17" s="311"/>
      <c r="C17" s="309"/>
      <c r="D17" s="27">
        <v>0.68055555555555558</v>
      </c>
      <c r="E17" s="29">
        <v>0.71111111111111114</v>
      </c>
      <c r="F17" s="29">
        <v>0.75277777777777777</v>
      </c>
      <c r="G17" s="53">
        <v>7.2222222222222215E-2</v>
      </c>
      <c r="H17" s="54">
        <v>214</v>
      </c>
      <c r="I17" s="55">
        <v>1</v>
      </c>
      <c r="J17" s="27">
        <v>0.72569444444444442</v>
      </c>
      <c r="K17" s="29">
        <v>0.75763888888888886</v>
      </c>
      <c r="L17" s="29">
        <v>0.80138888888888893</v>
      </c>
      <c r="M17" s="53">
        <v>7.5694444444444439E-2</v>
      </c>
      <c r="N17" s="54">
        <v>214</v>
      </c>
      <c r="O17" s="55">
        <v>2</v>
      </c>
      <c r="P17" s="51">
        <v>0.87638888888888888</v>
      </c>
      <c r="Q17" s="19">
        <v>0.90486111111111112</v>
      </c>
      <c r="R17" s="19">
        <v>0.94027777777777777</v>
      </c>
      <c r="S17" s="20">
        <v>6.3888888888888884E-2</v>
      </c>
      <c r="T17" s="21">
        <v>214</v>
      </c>
      <c r="U17" s="52">
        <v>3</v>
      </c>
    </row>
    <row r="18" spans="1:26" ht="24" customHeight="1" thickBot="1" x14ac:dyDescent="0.3">
      <c r="B18" s="311"/>
      <c r="C18" s="309"/>
      <c r="D18" s="27">
        <v>0.76388888888888884</v>
      </c>
      <c r="E18" s="29">
        <v>0.7993055555555556</v>
      </c>
      <c r="F18" s="29">
        <v>0.84236111111111112</v>
      </c>
      <c r="G18" s="53">
        <v>7.8472222222222221E-2</v>
      </c>
      <c r="H18" s="54">
        <v>214</v>
      </c>
      <c r="I18" s="55">
        <v>1</v>
      </c>
      <c r="J18" s="27">
        <v>0.82986111111111116</v>
      </c>
      <c r="K18" s="29">
        <v>0.85902777777777772</v>
      </c>
      <c r="L18" s="29">
        <v>0.89236111111111116</v>
      </c>
      <c r="M18" s="53">
        <v>6.25E-2</v>
      </c>
      <c r="N18" s="54">
        <v>214</v>
      </c>
      <c r="O18" s="55">
        <v>2</v>
      </c>
      <c r="P18" s="31">
        <f>IF(R17="",Q17,R17)</f>
        <v>0.94027777777777777</v>
      </c>
      <c r="Q18" s="32"/>
      <c r="R18" s="31">
        <f>IF(P19="",Q19,P19)</f>
        <v>1.0104166666666667</v>
      </c>
      <c r="S18" s="32"/>
      <c r="T18" s="32">
        <f>R18-P18</f>
        <v>7.0138888888888973E-2</v>
      </c>
      <c r="U18" s="32"/>
    </row>
    <row r="19" spans="1:26" ht="24" customHeight="1" thickBot="1" x14ac:dyDescent="0.3">
      <c r="B19" s="311"/>
      <c r="C19" s="309"/>
      <c r="D19" s="31">
        <f>IF(F18="",E18,F18)</f>
        <v>0.84236111111111112</v>
      </c>
      <c r="E19" s="32"/>
      <c r="F19" s="31">
        <f>IF(D20="",E20,D20)</f>
        <v>0.92222222222222228</v>
      </c>
      <c r="G19" s="32"/>
      <c r="H19" s="32">
        <f>F19-D19</f>
        <v>7.986111111111116E-2</v>
      </c>
      <c r="I19" s="32"/>
      <c r="J19" s="31">
        <f>IF(L18="",K18,L18)</f>
        <v>0.89236111111111116</v>
      </c>
      <c r="K19" s="32"/>
      <c r="L19" s="31">
        <f>IF(J20="",K20,J20)</f>
        <v>0.96875</v>
      </c>
      <c r="M19" s="32"/>
      <c r="N19" s="32">
        <f>L19-J19</f>
        <v>7.638888888888884E-2</v>
      </c>
      <c r="O19" s="32"/>
      <c r="P19" s="51">
        <v>1.0104166666666667</v>
      </c>
      <c r="Q19" s="19">
        <v>1.038888888888889</v>
      </c>
      <c r="R19" s="19">
        <v>1.0694444444444444</v>
      </c>
      <c r="S19" s="20">
        <v>5.9027777777777783E-2</v>
      </c>
      <c r="T19" s="21">
        <v>214</v>
      </c>
      <c r="U19" s="52">
        <v>3</v>
      </c>
    </row>
    <row r="20" spans="1:26" ht="24" customHeight="1" thickBot="1" x14ac:dyDescent="0.3">
      <c r="B20" s="311"/>
      <c r="C20" s="309"/>
      <c r="D20" s="27">
        <v>0.92222222222222228</v>
      </c>
      <c r="E20" s="29">
        <v>0.9506944444444444</v>
      </c>
      <c r="F20" s="29">
        <v>0.98611111111111116</v>
      </c>
      <c r="G20" s="53">
        <v>6.3888888888888884E-2</v>
      </c>
      <c r="H20" s="54">
        <v>214</v>
      </c>
      <c r="I20" s="55">
        <v>1</v>
      </c>
      <c r="J20" s="27">
        <v>0.96875</v>
      </c>
      <c r="K20" s="29">
        <v>0.99722222222222223</v>
      </c>
      <c r="L20" s="29">
        <v>1.0326388888888889</v>
      </c>
      <c r="M20" s="53">
        <v>6.3888888888888884E-2</v>
      </c>
      <c r="N20" s="54">
        <v>214</v>
      </c>
      <c r="O20" s="55">
        <v>2</v>
      </c>
      <c r="P20" s="51">
        <v>1.0763888888888888</v>
      </c>
      <c r="Q20" s="19">
        <v>1.1048611111111111</v>
      </c>
      <c r="R20" s="19">
        <v>1.1354166666666667</v>
      </c>
      <c r="S20" s="20">
        <v>5.9027777777777783E-2</v>
      </c>
      <c r="T20" s="21">
        <v>214</v>
      </c>
      <c r="U20" s="52">
        <v>3</v>
      </c>
    </row>
    <row r="21" spans="1:26" s="35" customFormat="1" ht="24" customHeight="1" thickBot="1" x14ac:dyDescent="0.3">
      <c r="A21" s="34"/>
      <c r="B21" s="311"/>
      <c r="C21" s="310"/>
      <c r="D21" s="370" t="s">
        <v>16</v>
      </c>
      <c r="E21" s="298"/>
      <c r="F21" s="298"/>
      <c r="G21" s="298"/>
      <c r="H21" s="298"/>
      <c r="I21" s="299"/>
      <c r="J21" s="370" t="s">
        <v>16</v>
      </c>
      <c r="K21" s="298"/>
      <c r="L21" s="298"/>
      <c r="M21" s="298"/>
      <c r="N21" s="298"/>
      <c r="O21" s="299"/>
      <c r="P21" s="370" t="s">
        <v>16</v>
      </c>
      <c r="Q21" s="298"/>
      <c r="R21" s="298"/>
      <c r="S21" s="298"/>
      <c r="T21" s="298"/>
      <c r="U21" s="299"/>
      <c r="V21" s="1"/>
      <c r="W21" s="1"/>
      <c r="X21" s="1"/>
      <c r="Y21" s="1"/>
      <c r="Z21" s="1"/>
    </row>
    <row r="22" spans="1:26" ht="24" customHeight="1" thickBot="1" x14ac:dyDescent="0.3">
      <c r="B22" s="312"/>
      <c r="C22" s="36" t="s">
        <v>17</v>
      </c>
      <c r="D22" s="37">
        <f>MAX(E16:F20)-IF(D16="",E16,D16)-MIN(H16:H20)+$C13</f>
        <v>0.31250000000000006</v>
      </c>
      <c r="E22" s="56"/>
      <c r="F22" s="56"/>
      <c r="G22" s="57"/>
      <c r="H22" s="58">
        <f ca="1">OFFSET(H15,MATCH(MIN(H16:H20),H16:H20,0),-4)-IF(D16="",E16,D16)</f>
        <v>0.23819444444444449</v>
      </c>
      <c r="I22" s="59"/>
      <c r="J22" s="37">
        <f>MAX(K16:L20)-IF(J16="",K16,J16)-MIN(N16:N20)+$C13</f>
        <v>0.32083333333333336</v>
      </c>
      <c r="K22" s="38"/>
      <c r="L22" s="38"/>
      <c r="M22" s="39"/>
      <c r="N22" s="58">
        <f ca="1">OFFSET(N15,MATCH(MIN(N16:N20),N16:N20,0),-4)-IF(J16="",K16,J16)</f>
        <v>0.24652777777777779</v>
      </c>
      <c r="O22" s="41"/>
      <c r="P22" s="37">
        <f>MAX(Q16:R20)-IF(P16="",Q16,P16)-MIN(T16:T20)+$C13*2</f>
        <v>0.28749999999999992</v>
      </c>
      <c r="Q22" s="38"/>
      <c r="R22" s="38"/>
      <c r="S22" s="39"/>
      <c r="T22" s="58">
        <f ca="1">OFFSET(T15,MATCH(MIN(T16:T20),T16:T20,0),-4)-IF(P16="",Q16,P16)</f>
        <v>0.14166666666666661</v>
      </c>
      <c r="U22" s="41"/>
    </row>
    <row r="24" spans="1:26" ht="24" customHeight="1" x14ac:dyDescent="0.25">
      <c r="C24"/>
      <c r="D24"/>
      <c r="E24"/>
      <c r="F24"/>
      <c r="G24"/>
      <c r="H24"/>
      <c r="I24"/>
      <c r="J24"/>
      <c r="K24"/>
      <c r="L24"/>
      <c r="M24"/>
      <c r="N24"/>
    </row>
    <row r="25" spans="1:26" ht="24" customHeight="1" x14ac:dyDescent="0.25">
      <c r="C25"/>
      <c r="D25"/>
      <c r="E25"/>
      <c r="F25"/>
      <c r="G25"/>
      <c r="H25"/>
      <c r="I25"/>
      <c r="J25"/>
      <c r="K25"/>
      <c r="L25"/>
      <c r="M25"/>
      <c r="N25"/>
    </row>
    <row r="26" spans="1:26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</row>
    <row r="27" spans="1:26" ht="24" customHeight="1" thickBot="1" x14ac:dyDescent="0.3">
      <c r="B27" s="300" t="s">
        <v>22</v>
      </c>
      <c r="C27" s="2" t="s">
        <v>23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6" t="s">
        <v>2</v>
      </c>
      <c r="W27" s="7"/>
      <c r="X27" s="7"/>
      <c r="Y27" s="8"/>
    </row>
    <row r="28" spans="1:26" ht="24" customHeight="1" thickBot="1" x14ac:dyDescent="0.3">
      <c r="B28" s="301"/>
      <c r="C28" s="317">
        <v>1.0416666666666666E-2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10" t="s">
        <v>24</v>
      </c>
      <c r="W28" s="11"/>
      <c r="X28" s="11"/>
      <c r="Y28" s="12"/>
    </row>
    <row r="29" spans="1:26" ht="24" customHeight="1" thickBot="1" x14ac:dyDescent="0.3">
      <c r="B29" s="301"/>
      <c r="C29" s="318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7"/>
      <c r="P29" s="361"/>
      <c r="Q29" s="362"/>
      <c r="R29" s="362"/>
      <c r="S29" s="362"/>
      <c r="T29" s="362"/>
      <c r="U29" s="363"/>
      <c r="V29" s="6" t="str">
        <f>CONCATENATE(COUNT(V31:V40,X31:X40)," VIAGENS")</f>
        <v>20 VIAGENS</v>
      </c>
      <c r="W29" s="7"/>
      <c r="X29" s="7"/>
      <c r="Y29" s="8"/>
    </row>
    <row r="30" spans="1:26" ht="24" customHeight="1" thickBot="1" x14ac:dyDescent="0.3">
      <c r="B30" s="301"/>
      <c r="C30" s="305" t="s">
        <v>7</v>
      </c>
      <c r="D30" s="13" t="s">
        <v>8</v>
      </c>
      <c r="E30" s="14" t="s">
        <v>9</v>
      </c>
      <c r="F30" s="15" t="s">
        <v>10</v>
      </c>
      <c r="G30" s="14" t="s">
        <v>11</v>
      </c>
      <c r="H30" s="15" t="s">
        <v>12</v>
      </c>
      <c r="I30" s="14" t="s">
        <v>13</v>
      </c>
      <c r="J30" s="13" t="s">
        <v>8</v>
      </c>
      <c r="K30" s="14" t="s">
        <v>9</v>
      </c>
      <c r="L30" s="15" t="s">
        <v>10</v>
      </c>
      <c r="M30" s="14" t="s">
        <v>11</v>
      </c>
      <c r="N30" s="15" t="s">
        <v>12</v>
      </c>
      <c r="O30" s="13" t="s">
        <v>13</v>
      </c>
      <c r="P30" s="364"/>
      <c r="Q30" s="365"/>
      <c r="R30" s="365"/>
      <c r="S30" s="365"/>
      <c r="T30" s="365"/>
      <c r="U30" s="366"/>
      <c r="V30" s="16" t="s">
        <v>14</v>
      </c>
      <c r="W30" s="17" t="s">
        <v>15</v>
      </c>
      <c r="X30" s="16" t="s">
        <v>14</v>
      </c>
      <c r="Y30" s="17" t="s">
        <v>15</v>
      </c>
    </row>
    <row r="31" spans="1:26" ht="24" customHeight="1" x14ac:dyDescent="0.25">
      <c r="B31" s="301"/>
      <c r="C31" s="306"/>
      <c r="D31" s="18">
        <v>0.22222222222222221</v>
      </c>
      <c r="E31" s="19">
        <v>0.25138888888888888</v>
      </c>
      <c r="F31" s="19">
        <v>0.28125</v>
      </c>
      <c r="G31" s="20">
        <v>5.9027777777777783E-2</v>
      </c>
      <c r="H31" s="21">
        <v>214</v>
      </c>
      <c r="I31" s="22">
        <v>1</v>
      </c>
      <c r="J31" s="18">
        <v>0.25347222222222221</v>
      </c>
      <c r="K31" s="19">
        <v>0.28611111111111109</v>
      </c>
      <c r="L31" s="19">
        <v>0.32430555555555562</v>
      </c>
      <c r="M31" s="20">
        <v>7.0833333333333331E-2</v>
      </c>
      <c r="N31" s="21">
        <v>214</v>
      </c>
      <c r="O31" s="22">
        <v>2</v>
      </c>
      <c r="P31" s="364"/>
      <c r="Q31" s="365"/>
      <c r="R31" s="365"/>
      <c r="S31" s="365"/>
      <c r="T31" s="365"/>
      <c r="U31" s="366"/>
      <c r="V31" s="23">
        <v>0.22222222222222221</v>
      </c>
      <c r="W31" s="24"/>
      <c r="X31" s="25">
        <v>0.68055555555555558</v>
      </c>
      <c r="Y31" s="26">
        <f>X31-V40</f>
        <v>3.472222222222221E-2</v>
      </c>
    </row>
    <row r="32" spans="1:26" ht="24" customHeight="1" x14ac:dyDescent="0.25">
      <c r="B32" s="301"/>
      <c r="C32" s="306"/>
      <c r="D32" s="18">
        <v>0.28472222222222221</v>
      </c>
      <c r="E32" s="19">
        <v>0.31597222222222221</v>
      </c>
      <c r="F32" s="19">
        <v>0.36041666666666672</v>
      </c>
      <c r="G32" s="20">
        <v>7.5694444444444439E-2</v>
      </c>
      <c r="H32" s="21">
        <v>214</v>
      </c>
      <c r="I32" s="22">
        <v>1</v>
      </c>
      <c r="J32" s="18">
        <v>0.33333333333333331</v>
      </c>
      <c r="K32" s="19">
        <v>0.37013888888888891</v>
      </c>
      <c r="L32" s="19">
        <v>0.41249999999999998</v>
      </c>
      <c r="M32" s="20">
        <v>7.9166666666666663E-2</v>
      </c>
      <c r="N32" s="21">
        <v>214</v>
      </c>
      <c r="O32" s="22">
        <v>2</v>
      </c>
      <c r="P32" s="364"/>
      <c r="Q32" s="365"/>
      <c r="R32" s="365"/>
      <c r="S32" s="365"/>
      <c r="T32" s="365"/>
      <c r="U32" s="366"/>
      <c r="V32" s="27">
        <v>0.25347222222222221</v>
      </c>
      <c r="W32" s="28">
        <f t="shared" ref="W32:W40" si="2">V32-V31</f>
        <v>3.125E-2</v>
      </c>
      <c r="X32" s="29">
        <v>0.72569444444444442</v>
      </c>
      <c r="Y32" s="30">
        <f t="shared" ref="Y32:Y40" si="3">X32-X31</f>
        <v>4.513888888888884E-2</v>
      </c>
    </row>
    <row r="33" spans="2:25" ht="24" customHeight="1" thickBot="1" x14ac:dyDescent="0.3">
      <c r="B33" s="301"/>
      <c r="C33" s="306"/>
      <c r="D33" s="18">
        <v>0.37638888888888888</v>
      </c>
      <c r="E33" s="19">
        <v>0.40416666666666667</v>
      </c>
      <c r="F33" s="19">
        <v>0.44097222222222221</v>
      </c>
      <c r="G33" s="20">
        <v>6.458333333333334E-2</v>
      </c>
      <c r="H33" s="21">
        <v>214</v>
      </c>
      <c r="I33" s="22">
        <v>1</v>
      </c>
      <c r="J33" s="18">
        <v>0.4201388888888889</v>
      </c>
      <c r="K33" s="19">
        <v>0.4465277777777778</v>
      </c>
      <c r="L33" s="19">
        <v>0.49027777777777781</v>
      </c>
      <c r="M33" s="20">
        <v>7.013888888888889E-2</v>
      </c>
      <c r="N33" s="21">
        <v>214</v>
      </c>
      <c r="O33" s="22">
        <v>2</v>
      </c>
      <c r="P33" s="364"/>
      <c r="Q33" s="365"/>
      <c r="R33" s="365"/>
      <c r="S33" s="365"/>
      <c r="T33" s="365"/>
      <c r="U33" s="366"/>
      <c r="V33" s="27">
        <v>0.28472222222222221</v>
      </c>
      <c r="W33" s="28">
        <f t="shared" si="2"/>
        <v>3.125E-2</v>
      </c>
      <c r="X33" s="29">
        <v>0.76388888888888884</v>
      </c>
      <c r="Y33" s="30">
        <f t="shared" si="3"/>
        <v>3.819444444444442E-2</v>
      </c>
    </row>
    <row r="34" spans="2:25" ht="24" customHeight="1" thickBot="1" x14ac:dyDescent="0.3">
      <c r="B34" s="301"/>
      <c r="C34" s="306"/>
      <c r="D34" s="31">
        <f>IF(F33="",E33,F33)</f>
        <v>0.44097222222222221</v>
      </c>
      <c r="E34" s="32"/>
      <c r="F34" s="31">
        <f>IF(D35="",E35,D35)</f>
        <v>0.49305555555555558</v>
      </c>
      <c r="G34" s="32"/>
      <c r="H34" s="32">
        <f>F34-D34</f>
        <v>5.208333333333337E-2</v>
      </c>
      <c r="I34" s="32"/>
      <c r="J34" s="31">
        <f>IF(L33="",K33,L33)</f>
        <v>0.49027777777777781</v>
      </c>
      <c r="K34" s="32"/>
      <c r="L34" s="31">
        <f>IF(J35="",K35,J35)</f>
        <v>0.56597222222222221</v>
      </c>
      <c r="M34" s="32"/>
      <c r="N34" s="32">
        <f>L34-J34</f>
        <v>7.5694444444444398E-2</v>
      </c>
      <c r="O34" s="33"/>
      <c r="P34" s="364"/>
      <c r="Q34" s="365"/>
      <c r="R34" s="365"/>
      <c r="S34" s="365"/>
      <c r="T34" s="365"/>
      <c r="U34" s="366"/>
      <c r="V34" s="27">
        <v>0.33333333333333331</v>
      </c>
      <c r="W34" s="28">
        <f t="shared" si="2"/>
        <v>4.8611111111111105E-2</v>
      </c>
      <c r="X34" s="29">
        <v>0.79861111111111116</v>
      </c>
      <c r="Y34" s="30">
        <f t="shared" si="3"/>
        <v>3.4722222222222321E-2</v>
      </c>
    </row>
    <row r="35" spans="2:25" ht="24" customHeight="1" thickBot="1" x14ac:dyDescent="0.3">
      <c r="B35" s="301"/>
      <c r="C35" s="306"/>
      <c r="D35" s="18">
        <v>0.49305555555555558</v>
      </c>
      <c r="E35" s="19">
        <v>0.52361111111111114</v>
      </c>
      <c r="F35" s="19">
        <v>0.56597222222222221</v>
      </c>
      <c r="G35" s="20">
        <v>7.2916666666666671E-2</v>
      </c>
      <c r="H35" s="21">
        <v>214</v>
      </c>
      <c r="I35" s="22">
        <v>1</v>
      </c>
      <c r="J35" s="18">
        <v>0.56597222222222221</v>
      </c>
      <c r="K35" s="19">
        <v>0.59583333333333333</v>
      </c>
      <c r="L35" s="19">
        <v>0.63124999999999998</v>
      </c>
      <c r="M35" s="20">
        <v>6.5277777777777782E-2</v>
      </c>
      <c r="N35" s="21">
        <v>214</v>
      </c>
      <c r="O35" s="22">
        <v>2</v>
      </c>
      <c r="P35" s="364"/>
      <c r="Q35" s="365"/>
      <c r="R35" s="365"/>
      <c r="S35" s="365"/>
      <c r="T35" s="365"/>
      <c r="U35" s="366"/>
      <c r="V35" s="27">
        <v>0.37638888888888888</v>
      </c>
      <c r="W35" s="28">
        <f t="shared" si="2"/>
        <v>4.3055555555555569E-2</v>
      </c>
      <c r="X35" s="29">
        <v>0.82986111111111116</v>
      </c>
      <c r="Y35" s="30">
        <f t="shared" si="3"/>
        <v>3.125E-2</v>
      </c>
    </row>
    <row r="36" spans="2:25" ht="24" customHeight="1" thickBot="1" x14ac:dyDescent="0.3">
      <c r="B36" s="301"/>
      <c r="C36" s="307"/>
      <c r="D36" s="370" t="s">
        <v>16</v>
      </c>
      <c r="E36" s="298"/>
      <c r="F36" s="298"/>
      <c r="G36" s="298"/>
      <c r="H36" s="298"/>
      <c r="I36" s="299"/>
      <c r="J36" s="370" t="s">
        <v>16</v>
      </c>
      <c r="K36" s="298"/>
      <c r="L36" s="298"/>
      <c r="M36" s="298"/>
      <c r="N36" s="298"/>
      <c r="O36" s="299"/>
      <c r="P36" s="364"/>
      <c r="Q36" s="365"/>
      <c r="R36" s="365"/>
      <c r="S36" s="365"/>
      <c r="T36" s="365"/>
      <c r="U36" s="366"/>
      <c r="V36" s="27">
        <v>0.4201388888888889</v>
      </c>
      <c r="W36" s="28">
        <f t="shared" si="2"/>
        <v>4.3750000000000011E-2</v>
      </c>
      <c r="X36" s="29">
        <v>0.87638888888888888</v>
      </c>
      <c r="Y36" s="30">
        <f t="shared" si="3"/>
        <v>4.6527777777777724E-2</v>
      </c>
    </row>
    <row r="37" spans="2:25" ht="24" customHeight="1" thickBot="1" x14ac:dyDescent="0.3">
      <c r="B37" s="301"/>
      <c r="C37" s="36" t="s">
        <v>17</v>
      </c>
      <c r="D37" s="37">
        <f>MAX(E31:F35)-IF(D31="",E31,D31)-MIN(H31:H35)+$C28</f>
        <v>0.30208333333333331</v>
      </c>
      <c r="E37" s="38"/>
      <c r="F37" s="38"/>
      <c r="G37" s="39"/>
      <c r="H37" s="40">
        <f ca="1">OFFSET(H30,MATCH(MIN(H31:H35),H31:H35,0),-4)-IF(D31="",E31,D31)+$C28</f>
        <v>0.22916666666666666</v>
      </c>
      <c r="I37" s="41"/>
      <c r="J37" s="37">
        <f>MAX(K31:L35)-IF(J31="",K31,J31)-MIN(N31:N35)+$C28</f>
        <v>0.31250000000000006</v>
      </c>
      <c r="K37" s="38"/>
      <c r="L37" s="38"/>
      <c r="M37" s="39"/>
      <c r="N37" s="40">
        <f ca="1">OFFSET(N30,MATCH(MIN(N31:N35),N31:N35,0),-4)-IF(J31="",K31,J31)+$C28</f>
        <v>0.24722222222222226</v>
      </c>
      <c r="O37" s="42"/>
      <c r="P37" s="367"/>
      <c r="Q37" s="368"/>
      <c r="R37" s="368"/>
      <c r="S37" s="368"/>
      <c r="T37" s="368"/>
      <c r="U37" s="369"/>
      <c r="V37" s="27">
        <v>0.49305555555555558</v>
      </c>
      <c r="W37" s="28">
        <f t="shared" si="2"/>
        <v>7.2916666666666685E-2</v>
      </c>
      <c r="X37" s="29">
        <v>0.92222222222222228</v>
      </c>
      <c r="Y37" s="30">
        <f t="shared" si="3"/>
        <v>4.5833333333333393E-2</v>
      </c>
    </row>
    <row r="38" spans="2:25" ht="24" customHeight="1" thickBot="1" x14ac:dyDescent="0.3">
      <c r="B38" s="301"/>
      <c r="C38" s="317">
        <v>1.0416666666666666E-2</v>
      </c>
      <c r="D38" s="9" t="s">
        <v>18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7"/>
      <c r="V38" s="27">
        <v>0.56597222222222221</v>
      </c>
      <c r="W38" s="28">
        <f t="shared" si="2"/>
        <v>7.291666666666663E-2</v>
      </c>
      <c r="X38" s="29">
        <v>0.96875</v>
      </c>
      <c r="Y38" s="30">
        <f t="shared" si="3"/>
        <v>4.6527777777777724E-2</v>
      </c>
    </row>
    <row r="39" spans="2:25" ht="24" customHeight="1" thickBot="1" x14ac:dyDescent="0.3">
      <c r="B39" s="301"/>
      <c r="C39" s="318"/>
      <c r="D39" s="9" t="s">
        <v>19</v>
      </c>
      <c r="E39" s="7"/>
      <c r="F39" s="7"/>
      <c r="G39" s="7"/>
      <c r="H39" s="7"/>
      <c r="I39" s="8"/>
      <c r="J39" s="9" t="s">
        <v>20</v>
      </c>
      <c r="K39" s="7"/>
      <c r="L39" s="7"/>
      <c r="M39" s="7"/>
      <c r="N39" s="7"/>
      <c r="O39" s="8"/>
      <c r="P39" s="9" t="s">
        <v>21</v>
      </c>
      <c r="Q39" s="7"/>
      <c r="R39" s="7"/>
      <c r="S39" s="7"/>
      <c r="T39" s="7"/>
      <c r="U39" s="7"/>
      <c r="V39" s="27">
        <v>0.60416666666666663</v>
      </c>
      <c r="W39" s="28">
        <f t="shared" si="2"/>
        <v>3.819444444444442E-2</v>
      </c>
      <c r="X39" s="43">
        <v>1.0104166666666667</v>
      </c>
      <c r="Y39" s="30">
        <f t="shared" si="3"/>
        <v>4.1666666666666741E-2</v>
      </c>
    </row>
    <row r="40" spans="2:25" ht="24" customHeight="1" thickBot="1" x14ac:dyDescent="0.3">
      <c r="B40" s="301"/>
      <c r="C40" s="308" t="s">
        <v>7</v>
      </c>
      <c r="D40" s="13" t="s">
        <v>8</v>
      </c>
      <c r="E40" s="14" t="s">
        <v>9</v>
      </c>
      <c r="F40" s="15" t="s">
        <v>10</v>
      </c>
      <c r="G40" s="14" t="s">
        <v>11</v>
      </c>
      <c r="H40" s="15" t="s">
        <v>12</v>
      </c>
      <c r="I40" s="14" t="s">
        <v>13</v>
      </c>
      <c r="J40" s="15" t="s">
        <v>8</v>
      </c>
      <c r="K40" s="14" t="s">
        <v>9</v>
      </c>
      <c r="L40" s="15" t="s">
        <v>10</v>
      </c>
      <c r="M40" s="14" t="s">
        <v>11</v>
      </c>
      <c r="N40" s="15" t="s">
        <v>12</v>
      </c>
      <c r="O40" s="14" t="s">
        <v>13</v>
      </c>
      <c r="P40" s="13" t="s">
        <v>8</v>
      </c>
      <c r="Q40" s="14" t="s">
        <v>9</v>
      </c>
      <c r="R40" s="15" t="s">
        <v>10</v>
      </c>
      <c r="S40" s="14" t="s">
        <v>11</v>
      </c>
      <c r="T40" s="15" t="s">
        <v>12</v>
      </c>
      <c r="U40" s="13" t="s">
        <v>13</v>
      </c>
      <c r="V40" s="44">
        <v>0.64583333333333337</v>
      </c>
      <c r="W40" s="45">
        <f t="shared" si="2"/>
        <v>4.1666666666666741E-2</v>
      </c>
      <c r="X40" s="46">
        <v>1.0763888888888888</v>
      </c>
      <c r="Y40" s="47">
        <f t="shared" si="3"/>
        <v>6.5972222222222099E-2</v>
      </c>
    </row>
    <row r="41" spans="2:25" ht="24" customHeight="1" x14ac:dyDescent="0.25">
      <c r="B41" s="301"/>
      <c r="C41" s="309"/>
      <c r="D41" s="23">
        <v>0.60416666666666663</v>
      </c>
      <c r="E41" s="25">
        <v>0.63055555555555554</v>
      </c>
      <c r="F41" s="25">
        <v>0.66666666666666663</v>
      </c>
      <c r="G41" s="48">
        <v>6.25E-2</v>
      </c>
      <c r="H41" s="49">
        <v>214</v>
      </c>
      <c r="I41" s="50">
        <v>1</v>
      </c>
      <c r="J41" s="23">
        <v>0.64583333333333337</v>
      </c>
      <c r="K41" s="25">
        <v>0.67777777777777781</v>
      </c>
      <c r="L41" s="25">
        <v>0.71527777777777779</v>
      </c>
      <c r="M41" s="48">
        <v>6.9444444444444448E-2</v>
      </c>
      <c r="N41" s="49">
        <v>214</v>
      </c>
      <c r="O41" s="50">
        <v>2</v>
      </c>
      <c r="P41" s="51">
        <v>0.79861111111111116</v>
      </c>
      <c r="Q41" s="19">
        <v>0.82777777777777772</v>
      </c>
      <c r="R41" s="19">
        <v>0.86736111111111114</v>
      </c>
      <c r="S41" s="20">
        <v>6.8750000000000006E-2</v>
      </c>
      <c r="T41" s="21">
        <v>214</v>
      </c>
      <c r="U41" s="52">
        <v>3</v>
      </c>
    </row>
    <row r="42" spans="2:25" ht="24" customHeight="1" thickBot="1" x14ac:dyDescent="0.3">
      <c r="B42" s="301"/>
      <c r="C42" s="309"/>
      <c r="D42" s="27">
        <v>0.68055555555555558</v>
      </c>
      <c r="E42" s="29">
        <v>0.71111111111111114</v>
      </c>
      <c r="F42" s="29">
        <v>0.75277777777777777</v>
      </c>
      <c r="G42" s="53">
        <v>7.2222222222222215E-2</v>
      </c>
      <c r="H42" s="54">
        <v>214</v>
      </c>
      <c r="I42" s="55">
        <v>1</v>
      </c>
      <c r="J42" s="27">
        <v>0.72569444444444442</v>
      </c>
      <c r="K42" s="29">
        <v>0.75763888888888886</v>
      </c>
      <c r="L42" s="29">
        <v>0.80138888888888893</v>
      </c>
      <c r="M42" s="53">
        <v>7.5694444444444439E-2</v>
      </c>
      <c r="N42" s="54">
        <v>214</v>
      </c>
      <c r="O42" s="55">
        <v>2</v>
      </c>
      <c r="P42" s="51">
        <v>0.87638888888888888</v>
      </c>
      <c r="Q42" s="19">
        <v>0.90486111111111112</v>
      </c>
      <c r="R42" s="19">
        <v>0.94027777777777777</v>
      </c>
      <c r="S42" s="20">
        <v>6.3888888888888884E-2</v>
      </c>
      <c r="T42" s="21">
        <v>214</v>
      </c>
      <c r="U42" s="52">
        <v>3</v>
      </c>
    </row>
    <row r="43" spans="2:25" ht="24" customHeight="1" thickBot="1" x14ac:dyDescent="0.3">
      <c r="B43" s="301"/>
      <c r="C43" s="309"/>
      <c r="D43" s="27">
        <v>0.76388888888888884</v>
      </c>
      <c r="E43" s="29">
        <v>0.7993055555555556</v>
      </c>
      <c r="F43" s="29">
        <v>0.84236111111111112</v>
      </c>
      <c r="G43" s="53">
        <v>7.8472222222222221E-2</v>
      </c>
      <c r="H43" s="54">
        <v>214</v>
      </c>
      <c r="I43" s="55">
        <v>1</v>
      </c>
      <c r="J43" s="27">
        <v>0.82986111111111116</v>
      </c>
      <c r="K43" s="29">
        <v>0.85902777777777772</v>
      </c>
      <c r="L43" s="29">
        <v>0.89236111111111116</v>
      </c>
      <c r="M43" s="53">
        <v>6.25E-2</v>
      </c>
      <c r="N43" s="54">
        <v>214</v>
      </c>
      <c r="O43" s="55">
        <v>2</v>
      </c>
      <c r="P43" s="31">
        <f>IF(R42="",Q42,R42)</f>
        <v>0.94027777777777777</v>
      </c>
      <c r="Q43" s="32"/>
      <c r="R43" s="31">
        <f>IF(P44="",Q44,P44)</f>
        <v>1.0104166666666667</v>
      </c>
      <c r="S43" s="32"/>
      <c r="T43" s="32">
        <f>R43-P43</f>
        <v>7.0138888888888973E-2</v>
      </c>
      <c r="U43" s="32"/>
    </row>
    <row r="44" spans="2:25" ht="24" customHeight="1" thickBot="1" x14ac:dyDescent="0.3">
      <c r="B44" s="301"/>
      <c r="C44" s="309"/>
      <c r="D44" s="31">
        <f>IF(F43="",E43,F43)</f>
        <v>0.84236111111111112</v>
      </c>
      <c r="E44" s="32"/>
      <c r="F44" s="31">
        <f>IF(D45="",E45,D45)</f>
        <v>0.92222222222222228</v>
      </c>
      <c r="G44" s="32"/>
      <c r="H44" s="32">
        <f>F44-D44</f>
        <v>7.986111111111116E-2</v>
      </c>
      <c r="I44" s="32"/>
      <c r="J44" s="31">
        <f>IF(L43="",K43,L43)</f>
        <v>0.89236111111111116</v>
      </c>
      <c r="K44" s="32"/>
      <c r="L44" s="31">
        <f>IF(J45="",K45,J45)</f>
        <v>0.96875</v>
      </c>
      <c r="M44" s="32"/>
      <c r="N44" s="32">
        <f>L44-J44</f>
        <v>7.638888888888884E-2</v>
      </c>
      <c r="O44" s="32"/>
      <c r="P44" s="51">
        <v>1.0104166666666667</v>
      </c>
      <c r="Q44" s="19">
        <v>1.038888888888889</v>
      </c>
      <c r="R44" s="19">
        <v>1.0694444444444444</v>
      </c>
      <c r="S44" s="20">
        <v>5.9027777777777783E-2</v>
      </c>
      <c r="T44" s="21">
        <v>214</v>
      </c>
      <c r="U44" s="52">
        <v>3</v>
      </c>
    </row>
    <row r="45" spans="2:25" ht="24" customHeight="1" thickBot="1" x14ac:dyDescent="0.3">
      <c r="B45" s="301"/>
      <c r="C45" s="309"/>
      <c r="D45" s="27">
        <v>0.92222222222222228</v>
      </c>
      <c r="E45" s="29">
        <v>0.9506944444444444</v>
      </c>
      <c r="F45" s="29">
        <v>0.98611111111111116</v>
      </c>
      <c r="G45" s="53">
        <v>6.3888888888888884E-2</v>
      </c>
      <c r="H45" s="54">
        <v>214</v>
      </c>
      <c r="I45" s="55">
        <v>1</v>
      </c>
      <c r="J45" s="27">
        <v>0.96875</v>
      </c>
      <c r="K45" s="29">
        <v>0.99722222222222223</v>
      </c>
      <c r="L45" s="29">
        <v>1.0326388888888889</v>
      </c>
      <c r="M45" s="53">
        <v>6.3888888888888884E-2</v>
      </c>
      <c r="N45" s="54">
        <v>214</v>
      </c>
      <c r="O45" s="55">
        <v>2</v>
      </c>
      <c r="P45" s="51">
        <v>1.0763888888888888</v>
      </c>
      <c r="Q45" s="19">
        <v>1.1048611111111111</v>
      </c>
      <c r="R45" s="19">
        <v>1.1354166666666667</v>
      </c>
      <c r="S45" s="20">
        <v>5.9027777777777783E-2</v>
      </c>
      <c r="T45" s="21">
        <v>214</v>
      </c>
      <c r="U45" s="52">
        <v>3</v>
      </c>
    </row>
    <row r="46" spans="2:25" ht="24" customHeight="1" thickBot="1" x14ac:dyDescent="0.3">
      <c r="B46" s="301"/>
      <c r="C46" s="310"/>
      <c r="D46" s="370" t="s">
        <v>16</v>
      </c>
      <c r="E46" s="298"/>
      <c r="F46" s="298"/>
      <c r="G46" s="298"/>
      <c r="H46" s="298"/>
      <c r="I46" s="299"/>
      <c r="J46" s="370" t="s">
        <v>16</v>
      </c>
      <c r="K46" s="298"/>
      <c r="L46" s="298"/>
      <c r="M46" s="298"/>
      <c r="N46" s="298"/>
      <c r="O46" s="299"/>
      <c r="P46" s="370" t="s">
        <v>16</v>
      </c>
      <c r="Q46" s="298"/>
      <c r="R46" s="298"/>
      <c r="S46" s="298"/>
      <c r="T46" s="298"/>
      <c r="U46" s="299"/>
    </row>
    <row r="47" spans="2:25" ht="24" customHeight="1" thickBot="1" x14ac:dyDescent="0.3">
      <c r="B47" s="302"/>
      <c r="C47" s="36" t="s">
        <v>17</v>
      </c>
      <c r="D47" s="37">
        <f>MAX(E41:F45)-IF(D41="",E41,D41)-MIN(H41:H45)+$C38</f>
        <v>0.31250000000000006</v>
      </c>
      <c r="E47" s="56"/>
      <c r="F47" s="56"/>
      <c r="G47" s="57"/>
      <c r="H47" s="58">
        <f ca="1">OFFSET(H40,MATCH(MIN(H41:H45),H41:H45,0),-4)-IF(D41="",E41,D41)</f>
        <v>0.23819444444444449</v>
      </c>
      <c r="I47" s="59"/>
      <c r="J47" s="37">
        <f>MAX(K41:L45)-IF(J41="",K41,J41)-MIN(N41:N45)+$C38</f>
        <v>0.32083333333333336</v>
      </c>
      <c r="K47" s="38"/>
      <c r="L47" s="38"/>
      <c r="M47" s="39"/>
      <c r="N47" s="58">
        <f ca="1">OFFSET(N40,MATCH(MIN(N41:N45),N41:N45,0),-4)-IF(J41="",K41,J41)</f>
        <v>0.24652777777777779</v>
      </c>
      <c r="O47" s="41"/>
      <c r="P47" s="37">
        <f>MAX(Q41:R45)-IF(P41="",Q41,P41)-MIN(T41:T45)+$C38*2</f>
        <v>0.28749999999999992</v>
      </c>
      <c r="Q47" s="38"/>
      <c r="R47" s="38"/>
      <c r="S47" s="39"/>
      <c r="T47" s="58">
        <f ca="1">OFFSET(T40,MATCH(MIN(T41:T45),T41:T45,0),-4)-IF(P41="",Q41,P41)</f>
        <v>0.14166666666666661</v>
      </c>
      <c r="U47" s="41"/>
    </row>
    <row r="48" spans="2:25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</row>
    <row r="49" spans="2:25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</row>
    <row r="50" spans="2:25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</row>
    <row r="51" spans="2:25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</row>
    <row r="52" spans="2:25" ht="24" customHeight="1" thickBot="1" x14ac:dyDescent="0.3">
      <c r="B52" s="300" t="s">
        <v>25</v>
      </c>
      <c r="C52" s="2" t="s">
        <v>26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6" t="s">
        <v>2</v>
      </c>
      <c r="W52" s="7"/>
      <c r="X52" s="7"/>
      <c r="Y52" s="8"/>
    </row>
    <row r="53" spans="2:25" ht="24" customHeight="1" thickBot="1" x14ac:dyDescent="0.3">
      <c r="B53" s="301"/>
      <c r="C53" s="317">
        <v>1.0416666666666666E-2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10" t="s">
        <v>27</v>
      </c>
      <c r="W53" s="11"/>
      <c r="X53" s="11"/>
      <c r="Y53" s="12"/>
    </row>
    <row r="54" spans="2:25" ht="24" customHeight="1" thickBot="1" x14ac:dyDescent="0.3">
      <c r="B54" s="301"/>
      <c r="C54" s="318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7"/>
      <c r="P54" s="361"/>
      <c r="Q54" s="362"/>
      <c r="R54" s="362"/>
      <c r="S54" s="362"/>
      <c r="T54" s="362"/>
      <c r="U54" s="363"/>
      <c r="V54" s="6" t="str">
        <f>CONCATENATE(COUNT(V56:V65,X56:X65)," VIAGENS")</f>
        <v>20 VIAGENS</v>
      </c>
      <c r="W54" s="7"/>
      <c r="X54" s="7"/>
      <c r="Y54" s="8"/>
    </row>
    <row r="55" spans="2:25" ht="24" customHeight="1" thickBot="1" x14ac:dyDescent="0.3">
      <c r="B55" s="301"/>
      <c r="C55" s="305" t="s">
        <v>7</v>
      </c>
      <c r="D55" s="13" t="s">
        <v>8</v>
      </c>
      <c r="E55" s="14" t="s">
        <v>9</v>
      </c>
      <c r="F55" s="15" t="s">
        <v>10</v>
      </c>
      <c r="G55" s="14" t="s">
        <v>11</v>
      </c>
      <c r="H55" s="15" t="s">
        <v>12</v>
      </c>
      <c r="I55" s="14" t="s">
        <v>13</v>
      </c>
      <c r="J55" s="13" t="s">
        <v>8</v>
      </c>
      <c r="K55" s="14" t="s">
        <v>9</v>
      </c>
      <c r="L55" s="15" t="s">
        <v>10</v>
      </c>
      <c r="M55" s="14" t="s">
        <v>11</v>
      </c>
      <c r="N55" s="15" t="s">
        <v>12</v>
      </c>
      <c r="O55" s="13" t="s">
        <v>13</v>
      </c>
      <c r="P55" s="364"/>
      <c r="Q55" s="365"/>
      <c r="R55" s="365"/>
      <c r="S55" s="365"/>
      <c r="T55" s="365"/>
      <c r="U55" s="366"/>
      <c r="V55" s="16" t="s">
        <v>14</v>
      </c>
      <c r="W55" s="17" t="s">
        <v>15</v>
      </c>
      <c r="X55" s="16" t="s">
        <v>14</v>
      </c>
      <c r="Y55" s="17" t="s">
        <v>15</v>
      </c>
    </row>
    <row r="56" spans="2:25" ht="24" customHeight="1" x14ac:dyDescent="0.25">
      <c r="B56" s="301"/>
      <c r="C56" s="306"/>
      <c r="D56" s="18">
        <v>0.22222222222222221</v>
      </c>
      <c r="E56" s="19">
        <v>0.25138888888888888</v>
      </c>
      <c r="F56" s="19">
        <v>0.28125</v>
      </c>
      <c r="G56" s="20">
        <v>5.9027777777777783E-2</v>
      </c>
      <c r="H56" s="21">
        <v>214</v>
      </c>
      <c r="I56" s="22">
        <v>1</v>
      </c>
      <c r="J56" s="18">
        <v>0.25347222222222221</v>
      </c>
      <c r="K56" s="19">
        <v>0.28611111111111109</v>
      </c>
      <c r="L56" s="19">
        <v>0.32430555555555562</v>
      </c>
      <c r="M56" s="20">
        <v>7.0833333333333331E-2</v>
      </c>
      <c r="N56" s="21">
        <v>214</v>
      </c>
      <c r="O56" s="22">
        <v>2</v>
      </c>
      <c r="P56" s="364"/>
      <c r="Q56" s="365"/>
      <c r="R56" s="365"/>
      <c r="S56" s="365"/>
      <c r="T56" s="365"/>
      <c r="U56" s="366"/>
      <c r="V56" s="23">
        <v>0.22222222222222221</v>
      </c>
      <c r="W56" s="24"/>
      <c r="X56" s="25">
        <v>0.68055555555555558</v>
      </c>
      <c r="Y56" s="26">
        <f>X56-V65</f>
        <v>3.472222222222221E-2</v>
      </c>
    </row>
    <row r="57" spans="2:25" ht="24" customHeight="1" x14ac:dyDescent="0.25">
      <c r="B57" s="301"/>
      <c r="C57" s="306"/>
      <c r="D57" s="18">
        <v>0.28472222222222221</v>
      </c>
      <c r="E57" s="19">
        <v>0.31597222222222221</v>
      </c>
      <c r="F57" s="19">
        <v>0.36041666666666672</v>
      </c>
      <c r="G57" s="20">
        <v>7.5694444444444439E-2</v>
      </c>
      <c r="H57" s="21">
        <v>214</v>
      </c>
      <c r="I57" s="22">
        <v>1</v>
      </c>
      <c r="J57" s="18">
        <v>0.33333333333333331</v>
      </c>
      <c r="K57" s="19">
        <v>0.37013888888888891</v>
      </c>
      <c r="L57" s="19">
        <v>0.41249999999999998</v>
      </c>
      <c r="M57" s="20">
        <v>7.9166666666666663E-2</v>
      </c>
      <c r="N57" s="21">
        <v>214</v>
      </c>
      <c r="O57" s="22">
        <v>2</v>
      </c>
      <c r="P57" s="364"/>
      <c r="Q57" s="365"/>
      <c r="R57" s="365"/>
      <c r="S57" s="365"/>
      <c r="T57" s="365"/>
      <c r="U57" s="366"/>
      <c r="V57" s="27">
        <v>0.25347222222222221</v>
      </c>
      <c r="W57" s="28">
        <f t="shared" ref="W57:W65" si="4">V57-V56</f>
        <v>3.125E-2</v>
      </c>
      <c r="X57" s="29">
        <v>0.72569444444444442</v>
      </c>
      <c r="Y57" s="30">
        <f t="shared" ref="Y57:Y65" si="5">X57-X56</f>
        <v>4.513888888888884E-2</v>
      </c>
    </row>
    <row r="58" spans="2:25" ht="24" customHeight="1" thickBot="1" x14ac:dyDescent="0.3">
      <c r="B58" s="301"/>
      <c r="C58" s="306"/>
      <c r="D58" s="18">
        <v>0.37638888888888888</v>
      </c>
      <c r="E58" s="19">
        <v>0.40416666666666667</v>
      </c>
      <c r="F58" s="19">
        <v>0.44097222222222221</v>
      </c>
      <c r="G58" s="20">
        <v>6.458333333333334E-2</v>
      </c>
      <c r="H58" s="21">
        <v>214</v>
      </c>
      <c r="I58" s="22">
        <v>1</v>
      </c>
      <c r="J58" s="18">
        <v>0.4201388888888889</v>
      </c>
      <c r="K58" s="19">
        <v>0.4465277777777778</v>
      </c>
      <c r="L58" s="19">
        <v>0.49027777777777781</v>
      </c>
      <c r="M58" s="20">
        <v>7.013888888888889E-2</v>
      </c>
      <c r="N58" s="21">
        <v>214</v>
      </c>
      <c r="O58" s="22">
        <v>2</v>
      </c>
      <c r="P58" s="364"/>
      <c r="Q58" s="365"/>
      <c r="R58" s="365"/>
      <c r="S58" s="365"/>
      <c r="T58" s="365"/>
      <c r="U58" s="366"/>
      <c r="V58" s="27">
        <v>0.28472222222222221</v>
      </c>
      <c r="W58" s="28">
        <f t="shared" si="4"/>
        <v>3.125E-2</v>
      </c>
      <c r="X58" s="29">
        <v>0.76388888888888884</v>
      </c>
      <c r="Y58" s="30">
        <f t="shared" si="5"/>
        <v>3.819444444444442E-2</v>
      </c>
    </row>
    <row r="59" spans="2:25" ht="24" customHeight="1" thickBot="1" x14ac:dyDescent="0.3">
      <c r="B59" s="301"/>
      <c r="C59" s="306"/>
      <c r="D59" s="31">
        <f>IF(F58="",E58,F58)</f>
        <v>0.44097222222222221</v>
      </c>
      <c r="E59" s="32"/>
      <c r="F59" s="31">
        <f>IF(D60="",E60,D60)</f>
        <v>0.49305555555555558</v>
      </c>
      <c r="G59" s="32"/>
      <c r="H59" s="32">
        <f>F59-D59</f>
        <v>5.208333333333337E-2</v>
      </c>
      <c r="I59" s="32"/>
      <c r="J59" s="31">
        <f>IF(L58="",K58,L58)</f>
        <v>0.49027777777777781</v>
      </c>
      <c r="K59" s="32"/>
      <c r="L59" s="31">
        <f>IF(J60="",K60,J60)</f>
        <v>0.56597222222222221</v>
      </c>
      <c r="M59" s="32"/>
      <c r="N59" s="32">
        <f>L59-J59</f>
        <v>7.5694444444444398E-2</v>
      </c>
      <c r="O59" s="33"/>
      <c r="P59" s="364"/>
      <c r="Q59" s="365"/>
      <c r="R59" s="365"/>
      <c r="S59" s="365"/>
      <c r="T59" s="365"/>
      <c r="U59" s="366"/>
      <c r="V59" s="27">
        <v>0.33333333333333331</v>
      </c>
      <c r="W59" s="28">
        <f t="shared" si="4"/>
        <v>4.8611111111111105E-2</v>
      </c>
      <c r="X59" s="29">
        <v>0.79861111111111116</v>
      </c>
      <c r="Y59" s="30">
        <f t="shared" si="5"/>
        <v>3.4722222222222321E-2</v>
      </c>
    </row>
    <row r="60" spans="2:25" ht="24" customHeight="1" thickBot="1" x14ac:dyDescent="0.3">
      <c r="B60" s="301"/>
      <c r="C60" s="306"/>
      <c r="D60" s="18">
        <v>0.49305555555555558</v>
      </c>
      <c r="E60" s="19">
        <v>0.52361111111111114</v>
      </c>
      <c r="F60" s="19">
        <v>0.56597222222222221</v>
      </c>
      <c r="G60" s="20">
        <v>7.2916666666666671E-2</v>
      </c>
      <c r="H60" s="21">
        <v>214</v>
      </c>
      <c r="I60" s="22">
        <v>1</v>
      </c>
      <c r="J60" s="18">
        <v>0.56597222222222221</v>
      </c>
      <c r="K60" s="19">
        <v>0.59583333333333333</v>
      </c>
      <c r="L60" s="19">
        <v>0.63124999999999998</v>
      </c>
      <c r="M60" s="20">
        <v>6.5277777777777782E-2</v>
      </c>
      <c r="N60" s="21">
        <v>214</v>
      </c>
      <c r="O60" s="22">
        <v>2</v>
      </c>
      <c r="P60" s="364"/>
      <c r="Q60" s="365"/>
      <c r="R60" s="365"/>
      <c r="S60" s="365"/>
      <c r="T60" s="365"/>
      <c r="U60" s="366"/>
      <c r="V60" s="27">
        <v>0.37638888888888888</v>
      </c>
      <c r="W60" s="28">
        <f t="shared" si="4"/>
        <v>4.3055555555555569E-2</v>
      </c>
      <c r="X60" s="29">
        <v>0.82986111111111116</v>
      </c>
      <c r="Y60" s="30">
        <f t="shared" si="5"/>
        <v>3.125E-2</v>
      </c>
    </row>
    <row r="61" spans="2:25" ht="24" customHeight="1" thickBot="1" x14ac:dyDescent="0.3">
      <c r="B61" s="301"/>
      <c r="C61" s="307"/>
      <c r="D61" s="370" t="s">
        <v>16</v>
      </c>
      <c r="E61" s="298"/>
      <c r="F61" s="298"/>
      <c r="G61" s="298"/>
      <c r="H61" s="298"/>
      <c r="I61" s="299"/>
      <c r="J61" s="370" t="s">
        <v>16</v>
      </c>
      <c r="K61" s="298"/>
      <c r="L61" s="298"/>
      <c r="M61" s="298"/>
      <c r="N61" s="298"/>
      <c r="O61" s="299"/>
      <c r="P61" s="364"/>
      <c r="Q61" s="365"/>
      <c r="R61" s="365"/>
      <c r="S61" s="365"/>
      <c r="T61" s="365"/>
      <c r="U61" s="366"/>
      <c r="V61" s="27">
        <v>0.4201388888888889</v>
      </c>
      <c r="W61" s="28">
        <f t="shared" si="4"/>
        <v>4.3750000000000011E-2</v>
      </c>
      <c r="X61" s="29">
        <v>0.87638888888888888</v>
      </c>
      <c r="Y61" s="30">
        <f t="shared" si="5"/>
        <v>4.6527777777777724E-2</v>
      </c>
    </row>
    <row r="62" spans="2:25" ht="24" customHeight="1" thickBot="1" x14ac:dyDescent="0.3">
      <c r="B62" s="301"/>
      <c r="C62" s="36" t="s">
        <v>17</v>
      </c>
      <c r="D62" s="37">
        <f>MAX(E56:F60)-IF(D56="",E56,D56)-MIN(H56:H60)+$C53</f>
        <v>0.30208333333333331</v>
      </c>
      <c r="E62" s="38"/>
      <c r="F62" s="38"/>
      <c r="G62" s="39"/>
      <c r="H62" s="40">
        <f ca="1">OFFSET(H55,MATCH(MIN(H56:H60),H56:H60,0),-4)-IF(D56="",E56,D56)+$C53</f>
        <v>0.22916666666666666</v>
      </c>
      <c r="I62" s="41"/>
      <c r="J62" s="37">
        <f>MAX(K56:L60)-IF(J56="",K56,J56)-MIN(N56:N60)+$C53</f>
        <v>0.31250000000000006</v>
      </c>
      <c r="K62" s="38"/>
      <c r="L62" s="38"/>
      <c r="M62" s="39"/>
      <c r="N62" s="40">
        <f ca="1">OFFSET(N55,MATCH(MIN(N56:N60),N56:N60,0),-4)-IF(J56="",K56,J56)+$C53</f>
        <v>0.24722222222222226</v>
      </c>
      <c r="O62" s="42"/>
      <c r="P62" s="367"/>
      <c r="Q62" s="368"/>
      <c r="R62" s="368"/>
      <c r="S62" s="368"/>
      <c r="T62" s="368"/>
      <c r="U62" s="369"/>
      <c r="V62" s="27">
        <v>0.49305555555555558</v>
      </c>
      <c r="W62" s="28">
        <f t="shared" si="4"/>
        <v>7.2916666666666685E-2</v>
      </c>
      <c r="X62" s="29">
        <v>0.92222222222222228</v>
      </c>
      <c r="Y62" s="30">
        <f t="shared" si="5"/>
        <v>4.5833333333333393E-2</v>
      </c>
    </row>
    <row r="63" spans="2:25" ht="24" customHeight="1" thickBot="1" x14ac:dyDescent="0.3">
      <c r="B63" s="301"/>
      <c r="C63" s="317">
        <v>1.0416666666666666E-2</v>
      </c>
      <c r="D63" s="9" t="s">
        <v>18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7"/>
      <c r="V63" s="27">
        <v>0.56597222222222221</v>
      </c>
      <c r="W63" s="28">
        <f t="shared" si="4"/>
        <v>7.291666666666663E-2</v>
      </c>
      <c r="X63" s="29">
        <v>0.96875</v>
      </c>
      <c r="Y63" s="30">
        <f t="shared" si="5"/>
        <v>4.6527777777777724E-2</v>
      </c>
    </row>
    <row r="64" spans="2:25" ht="24" customHeight="1" thickBot="1" x14ac:dyDescent="0.3">
      <c r="B64" s="301"/>
      <c r="C64" s="318"/>
      <c r="D64" s="9" t="s">
        <v>19</v>
      </c>
      <c r="E64" s="7"/>
      <c r="F64" s="7"/>
      <c r="G64" s="7"/>
      <c r="H64" s="7"/>
      <c r="I64" s="8"/>
      <c r="J64" s="9" t="s">
        <v>20</v>
      </c>
      <c r="K64" s="7"/>
      <c r="L64" s="7"/>
      <c r="M64" s="7"/>
      <c r="N64" s="7"/>
      <c r="O64" s="8"/>
      <c r="P64" s="9" t="s">
        <v>21</v>
      </c>
      <c r="Q64" s="7"/>
      <c r="R64" s="7"/>
      <c r="S64" s="7"/>
      <c r="T64" s="7"/>
      <c r="U64" s="7"/>
      <c r="V64" s="27">
        <v>0.60416666666666663</v>
      </c>
      <c r="W64" s="28">
        <f t="shared" si="4"/>
        <v>3.819444444444442E-2</v>
      </c>
      <c r="X64" s="43">
        <v>1.0104166666666667</v>
      </c>
      <c r="Y64" s="30">
        <f t="shared" si="5"/>
        <v>4.1666666666666741E-2</v>
      </c>
    </row>
    <row r="65" spans="2:25" ht="24" customHeight="1" thickBot="1" x14ac:dyDescent="0.3">
      <c r="B65" s="301"/>
      <c r="C65" s="308" t="s">
        <v>7</v>
      </c>
      <c r="D65" s="13" t="s">
        <v>8</v>
      </c>
      <c r="E65" s="14" t="s">
        <v>9</v>
      </c>
      <c r="F65" s="15" t="s">
        <v>10</v>
      </c>
      <c r="G65" s="14" t="s">
        <v>11</v>
      </c>
      <c r="H65" s="15" t="s">
        <v>12</v>
      </c>
      <c r="I65" s="14" t="s">
        <v>13</v>
      </c>
      <c r="J65" s="15" t="s">
        <v>8</v>
      </c>
      <c r="K65" s="14" t="s">
        <v>9</v>
      </c>
      <c r="L65" s="15" t="s">
        <v>10</v>
      </c>
      <c r="M65" s="14" t="s">
        <v>11</v>
      </c>
      <c r="N65" s="15" t="s">
        <v>12</v>
      </c>
      <c r="O65" s="14" t="s">
        <v>13</v>
      </c>
      <c r="P65" s="13" t="s">
        <v>8</v>
      </c>
      <c r="Q65" s="14" t="s">
        <v>9</v>
      </c>
      <c r="R65" s="15" t="s">
        <v>10</v>
      </c>
      <c r="S65" s="14" t="s">
        <v>11</v>
      </c>
      <c r="T65" s="15" t="s">
        <v>12</v>
      </c>
      <c r="U65" s="13" t="s">
        <v>13</v>
      </c>
      <c r="V65" s="44">
        <v>0.64583333333333337</v>
      </c>
      <c r="W65" s="45">
        <f t="shared" si="4"/>
        <v>4.1666666666666741E-2</v>
      </c>
      <c r="X65" s="46">
        <v>1.0763888888888888</v>
      </c>
      <c r="Y65" s="47">
        <f t="shared" si="5"/>
        <v>6.5972222222222099E-2</v>
      </c>
    </row>
    <row r="66" spans="2:25" ht="24" customHeight="1" x14ac:dyDescent="0.25">
      <c r="B66" s="301"/>
      <c r="C66" s="309"/>
      <c r="D66" s="23">
        <v>0.60416666666666663</v>
      </c>
      <c r="E66" s="25">
        <v>0.63055555555555554</v>
      </c>
      <c r="F66" s="25">
        <v>0.66666666666666663</v>
      </c>
      <c r="G66" s="48">
        <v>6.25E-2</v>
      </c>
      <c r="H66" s="49">
        <v>214</v>
      </c>
      <c r="I66" s="50">
        <v>1</v>
      </c>
      <c r="J66" s="23">
        <v>0.64583333333333337</v>
      </c>
      <c r="K66" s="25">
        <v>0.67777777777777781</v>
      </c>
      <c r="L66" s="25">
        <v>0.71527777777777779</v>
      </c>
      <c r="M66" s="48">
        <v>6.9444444444444448E-2</v>
      </c>
      <c r="N66" s="49">
        <v>214</v>
      </c>
      <c r="O66" s="50">
        <v>2</v>
      </c>
      <c r="P66" s="51">
        <v>0.79861111111111116</v>
      </c>
      <c r="Q66" s="19">
        <v>0.82777777777777772</v>
      </c>
      <c r="R66" s="19">
        <v>0.86736111111111114</v>
      </c>
      <c r="S66" s="20">
        <v>6.8750000000000006E-2</v>
      </c>
      <c r="T66" s="21">
        <v>214</v>
      </c>
      <c r="U66" s="52">
        <v>3</v>
      </c>
    </row>
    <row r="67" spans="2:25" ht="24" customHeight="1" thickBot="1" x14ac:dyDescent="0.3">
      <c r="B67" s="301"/>
      <c r="C67" s="309"/>
      <c r="D67" s="27">
        <v>0.68055555555555558</v>
      </c>
      <c r="E67" s="29">
        <v>0.71111111111111114</v>
      </c>
      <c r="F67" s="29">
        <v>0.75277777777777777</v>
      </c>
      <c r="G67" s="53">
        <v>7.2222222222222215E-2</v>
      </c>
      <c r="H67" s="54">
        <v>214</v>
      </c>
      <c r="I67" s="55">
        <v>1</v>
      </c>
      <c r="J67" s="27">
        <v>0.72569444444444442</v>
      </c>
      <c r="K67" s="29">
        <v>0.75763888888888886</v>
      </c>
      <c r="L67" s="29">
        <v>0.80138888888888893</v>
      </c>
      <c r="M67" s="53">
        <v>7.5694444444444439E-2</v>
      </c>
      <c r="N67" s="54">
        <v>214</v>
      </c>
      <c r="O67" s="55">
        <v>2</v>
      </c>
      <c r="P67" s="51">
        <v>0.87638888888888888</v>
      </c>
      <c r="Q67" s="19">
        <v>0.90486111111111112</v>
      </c>
      <c r="R67" s="19">
        <v>0.94027777777777777</v>
      </c>
      <c r="S67" s="20">
        <v>6.3888888888888884E-2</v>
      </c>
      <c r="T67" s="21">
        <v>214</v>
      </c>
      <c r="U67" s="52">
        <v>3</v>
      </c>
    </row>
    <row r="68" spans="2:25" ht="24" customHeight="1" thickBot="1" x14ac:dyDescent="0.3">
      <c r="B68" s="301"/>
      <c r="C68" s="309"/>
      <c r="D68" s="27">
        <v>0.76388888888888884</v>
      </c>
      <c r="E68" s="29">
        <v>0.7993055555555556</v>
      </c>
      <c r="F68" s="29">
        <v>0.84236111111111112</v>
      </c>
      <c r="G68" s="53">
        <v>7.8472222222222221E-2</v>
      </c>
      <c r="H68" s="54">
        <v>214</v>
      </c>
      <c r="I68" s="55">
        <v>1</v>
      </c>
      <c r="J68" s="27">
        <v>0.82986111111111116</v>
      </c>
      <c r="K68" s="29">
        <v>0.85902777777777772</v>
      </c>
      <c r="L68" s="29">
        <v>0.89236111111111116</v>
      </c>
      <c r="M68" s="53">
        <v>6.25E-2</v>
      </c>
      <c r="N68" s="54">
        <v>214</v>
      </c>
      <c r="O68" s="55">
        <v>2</v>
      </c>
      <c r="P68" s="31">
        <f>IF(R67="",Q67,R67)</f>
        <v>0.94027777777777777</v>
      </c>
      <c r="Q68" s="32"/>
      <c r="R68" s="31">
        <f>IF(P69="",Q69,P69)</f>
        <v>1.0104166666666667</v>
      </c>
      <c r="S68" s="32"/>
      <c r="T68" s="32">
        <f>R68-P68</f>
        <v>7.0138888888888973E-2</v>
      </c>
      <c r="U68" s="32"/>
    </row>
    <row r="69" spans="2:25" ht="24" customHeight="1" thickBot="1" x14ac:dyDescent="0.3">
      <c r="B69" s="301"/>
      <c r="C69" s="309"/>
      <c r="D69" s="31">
        <f>IF(F68="",E68,F68)</f>
        <v>0.84236111111111112</v>
      </c>
      <c r="E69" s="32"/>
      <c r="F69" s="31">
        <f>IF(D70="",E70,D70)</f>
        <v>0.92222222222222228</v>
      </c>
      <c r="G69" s="32"/>
      <c r="H69" s="32">
        <f>F69-D69</f>
        <v>7.986111111111116E-2</v>
      </c>
      <c r="I69" s="32"/>
      <c r="J69" s="31">
        <f>IF(L68="",K68,L68)</f>
        <v>0.89236111111111116</v>
      </c>
      <c r="K69" s="32"/>
      <c r="L69" s="31">
        <f>IF(J70="",K70,J70)</f>
        <v>0.96875</v>
      </c>
      <c r="M69" s="32"/>
      <c r="N69" s="32">
        <f>L69-J69</f>
        <v>7.638888888888884E-2</v>
      </c>
      <c r="O69" s="32"/>
      <c r="P69" s="51">
        <v>1.0104166666666667</v>
      </c>
      <c r="Q69" s="19">
        <v>1.038888888888889</v>
      </c>
      <c r="R69" s="19">
        <v>1.0694444444444444</v>
      </c>
      <c r="S69" s="20">
        <v>5.9027777777777783E-2</v>
      </c>
      <c r="T69" s="21">
        <v>214</v>
      </c>
      <c r="U69" s="52">
        <v>3</v>
      </c>
    </row>
    <row r="70" spans="2:25" ht="24" customHeight="1" thickBot="1" x14ac:dyDescent="0.3">
      <c r="B70" s="301"/>
      <c r="C70" s="309"/>
      <c r="D70" s="27">
        <v>0.92222222222222228</v>
      </c>
      <c r="E70" s="29">
        <v>0.9506944444444444</v>
      </c>
      <c r="F70" s="29">
        <v>0.98611111111111116</v>
      </c>
      <c r="G70" s="53">
        <v>6.3888888888888884E-2</v>
      </c>
      <c r="H70" s="54">
        <v>214</v>
      </c>
      <c r="I70" s="55">
        <v>1</v>
      </c>
      <c r="J70" s="27">
        <v>0.96875</v>
      </c>
      <c r="K70" s="29">
        <v>0.99722222222222223</v>
      </c>
      <c r="L70" s="29">
        <v>1.0326388888888889</v>
      </c>
      <c r="M70" s="53">
        <v>6.3888888888888884E-2</v>
      </c>
      <c r="N70" s="54">
        <v>214</v>
      </c>
      <c r="O70" s="55">
        <v>2</v>
      </c>
      <c r="P70" s="51">
        <v>1.0763888888888888</v>
      </c>
      <c r="Q70" s="19">
        <v>1.1048611111111111</v>
      </c>
      <c r="R70" s="19">
        <v>1.1354166666666667</v>
      </c>
      <c r="S70" s="20">
        <v>5.9027777777777783E-2</v>
      </c>
      <c r="T70" s="21">
        <v>214</v>
      </c>
      <c r="U70" s="52">
        <v>3</v>
      </c>
    </row>
    <row r="71" spans="2:25" ht="24" customHeight="1" thickBot="1" x14ac:dyDescent="0.3">
      <c r="B71" s="301"/>
      <c r="C71" s="310"/>
      <c r="D71" s="370" t="s">
        <v>16</v>
      </c>
      <c r="E71" s="298"/>
      <c r="F71" s="298"/>
      <c r="G71" s="298"/>
      <c r="H71" s="298"/>
      <c r="I71" s="299"/>
      <c r="J71" s="370" t="s">
        <v>16</v>
      </c>
      <c r="K71" s="298"/>
      <c r="L71" s="298"/>
      <c r="M71" s="298"/>
      <c r="N71" s="298"/>
      <c r="O71" s="299"/>
      <c r="P71" s="370" t="s">
        <v>16</v>
      </c>
      <c r="Q71" s="298"/>
      <c r="R71" s="298"/>
      <c r="S71" s="298"/>
      <c r="T71" s="298"/>
      <c r="U71" s="299"/>
    </row>
    <row r="72" spans="2:25" ht="24" customHeight="1" thickBot="1" x14ac:dyDescent="0.3">
      <c r="B72" s="302"/>
      <c r="C72" s="36" t="s">
        <v>17</v>
      </c>
      <c r="D72" s="37">
        <f>MAX(E66:F70)-IF(D66="",E66,D66)-MIN(H66:H70)+$C63</f>
        <v>0.31250000000000006</v>
      </c>
      <c r="E72" s="56"/>
      <c r="F72" s="56"/>
      <c r="G72" s="57"/>
      <c r="H72" s="58">
        <f ca="1">OFFSET(H65,MATCH(MIN(H66:H70),H66:H70,0),-4)-IF(D66="",E66,D66)</f>
        <v>0.23819444444444449</v>
      </c>
      <c r="I72" s="59"/>
      <c r="J72" s="37">
        <f>MAX(K66:L70)-IF(J66="",K66,J66)-MIN(N66:N70)+$C63</f>
        <v>0.32083333333333336</v>
      </c>
      <c r="K72" s="38"/>
      <c r="L72" s="38"/>
      <c r="M72" s="39"/>
      <c r="N72" s="58">
        <f ca="1">OFFSET(N65,MATCH(MIN(N66:N70),N66:N70,0),-4)-IF(J66="",K66,J66)</f>
        <v>0.24652777777777779</v>
      </c>
      <c r="O72" s="41"/>
      <c r="P72" s="37">
        <f>MAX(Q66:R70)-IF(P66="",Q66,P66)-MIN(T66:T70)+$C63*2</f>
        <v>0.28749999999999992</v>
      </c>
      <c r="Q72" s="38"/>
      <c r="R72" s="38"/>
      <c r="S72" s="39"/>
      <c r="T72" s="58">
        <f ca="1">OFFSET(T65,MATCH(MIN(T66:T70),T66:T70,0),-4)-IF(P66="",Q66,P66)</f>
        <v>0.14166666666666661</v>
      </c>
      <c r="U72" s="41"/>
    </row>
  </sheetData>
  <mergeCells count="33">
    <mergeCell ref="B52:B72"/>
    <mergeCell ref="C53:C54"/>
    <mergeCell ref="P54:U62"/>
    <mergeCell ref="C55:C61"/>
    <mergeCell ref="D61:I61"/>
    <mergeCell ref="J61:O61"/>
    <mergeCell ref="C63:C64"/>
    <mergeCell ref="C65:C71"/>
    <mergeCell ref="D71:I71"/>
    <mergeCell ref="J71:O71"/>
    <mergeCell ref="P71:U71"/>
    <mergeCell ref="B2:B22"/>
    <mergeCell ref="C3:C4"/>
    <mergeCell ref="P4:U12"/>
    <mergeCell ref="C5:C11"/>
    <mergeCell ref="D11:I11"/>
    <mergeCell ref="J11:O11"/>
    <mergeCell ref="C13:C14"/>
    <mergeCell ref="C15:C21"/>
    <mergeCell ref="D21:I21"/>
    <mergeCell ref="J21:O21"/>
    <mergeCell ref="P21:U21"/>
    <mergeCell ref="B27:B47"/>
    <mergeCell ref="C28:C29"/>
    <mergeCell ref="P29:U37"/>
    <mergeCell ref="C30:C36"/>
    <mergeCell ref="D36:I36"/>
    <mergeCell ref="J36:O36"/>
    <mergeCell ref="C38:C39"/>
    <mergeCell ref="C40:C46"/>
    <mergeCell ref="D46:I46"/>
    <mergeCell ref="J46:O46"/>
    <mergeCell ref="P46:U46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0">
      <colorScale>
        <cfvo type="min"/>
        <cfvo type="max"/>
        <color rgb="FFFF7128"/>
        <color rgb="FFFFEF9C"/>
      </colorScale>
    </cfRule>
  </conditionalFormatting>
  <conditionalFormatting sqref="D54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343" priority="13" stopIfTrue="1">
      <formula>LEN($D4)=14</formula>
    </cfRule>
  </conditionalFormatting>
  <conditionalFormatting sqref="D29:I29">
    <cfRule type="expression" dxfId="342" priority="8" stopIfTrue="1">
      <formula>LEN($D29)=14</formula>
    </cfRule>
  </conditionalFormatting>
  <conditionalFormatting sqref="D54:I54">
    <cfRule type="expression" dxfId="341" priority="3" stopIfTrue="1">
      <formula>LEN($D54)=14</formula>
    </cfRule>
  </conditionalFormatting>
  <conditionalFormatting sqref="E4:I4">
    <cfRule type="notContainsBlanks" dxfId="340" priority="14">
      <formula>LEN(TRIM(E4))&gt;0</formula>
    </cfRule>
  </conditionalFormatting>
  <conditionalFormatting sqref="E29:I29">
    <cfRule type="notContainsBlanks" dxfId="339" priority="9">
      <formula>LEN(TRIM(E29))&gt;0</formula>
    </cfRule>
  </conditionalFormatting>
  <conditionalFormatting sqref="E54:I54">
    <cfRule type="notContainsBlanks" dxfId="338" priority="4">
      <formula>LEN(TRIM(E54))&gt;0</formula>
    </cfRule>
  </conditionalFormatting>
  <conditionalFormatting sqref="J4:O4">
    <cfRule type="expression" dxfId="337" priority="12">
      <formula>LEN($J4)=14</formula>
    </cfRule>
  </conditionalFormatting>
  <conditionalFormatting sqref="J29:O29">
    <cfRule type="expression" dxfId="336" priority="7">
      <formula>LEN($J29)=14</formula>
    </cfRule>
  </conditionalFormatting>
  <conditionalFormatting sqref="J54:O54">
    <cfRule type="expression" dxfId="335" priority="2">
      <formula>LEN($J54)=14</formula>
    </cfRule>
  </conditionalFormatting>
  <conditionalFormatting sqref="P4">
    <cfRule type="expression" dxfId="334" priority="11">
      <formula>LEN($P4)=14</formula>
    </cfRule>
  </conditionalFormatting>
  <conditionalFormatting sqref="P29">
    <cfRule type="expression" dxfId="333" priority="6">
      <formula>LEN($P29)=14</formula>
    </cfRule>
  </conditionalFormatting>
  <conditionalFormatting sqref="P54">
    <cfRule type="expression" dxfId="332" priority="1">
      <formula>LEN($P54)=14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51253-BF4C-4F97-8FFA-FE9E3828D79A}">
  <dimension ref="A1:AF948"/>
  <sheetViews>
    <sheetView zoomScale="70" zoomScaleNormal="70" workbookViewId="0">
      <selection activeCell="AE20" sqref="AE20"/>
    </sheetView>
  </sheetViews>
  <sheetFormatPr defaultColWidth="8.7109375" defaultRowHeight="24" customHeight="1" x14ac:dyDescent="0.25"/>
  <cols>
    <col min="1" max="16384" width="8.7109375" style="106"/>
  </cols>
  <sheetData>
    <row r="1" spans="1:32" ht="24" customHeight="1" thickBot="1" x14ac:dyDescent="0.3">
      <c r="A1" s="153"/>
      <c r="B1" s="105"/>
      <c r="C1" s="105"/>
      <c r="D1" s="105"/>
      <c r="E1" s="128"/>
      <c r="F1" s="128"/>
      <c r="G1" s="128"/>
      <c r="H1" s="128"/>
      <c r="I1" s="128"/>
      <c r="J1" s="128"/>
      <c r="K1" s="128"/>
      <c r="L1" s="128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53"/>
      <c r="AA1" s="153"/>
      <c r="AB1" s="153"/>
      <c r="AC1" s="153"/>
      <c r="AD1" s="153"/>
      <c r="AE1" s="105"/>
      <c r="AF1" s="105"/>
    </row>
    <row r="2" spans="1:32" ht="24" customHeight="1" thickBot="1" x14ac:dyDescent="0.4">
      <c r="A2" s="153"/>
      <c r="B2" s="347" t="s">
        <v>63</v>
      </c>
      <c r="C2" s="348" t="s">
        <v>64</v>
      </c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50"/>
      <c r="V2" s="351" t="s">
        <v>65</v>
      </c>
      <c r="W2" s="330"/>
      <c r="X2" s="330"/>
      <c r="Y2" s="331"/>
      <c r="Z2" s="153"/>
      <c r="AA2" s="153"/>
      <c r="AB2" s="153"/>
      <c r="AC2" s="153"/>
      <c r="AD2" s="153"/>
      <c r="AE2" s="105"/>
      <c r="AF2" s="105"/>
    </row>
    <row r="3" spans="1:32" ht="24" customHeight="1" thickBot="1" x14ac:dyDescent="0.3">
      <c r="A3" s="153"/>
      <c r="B3" s="339"/>
      <c r="C3" s="354">
        <v>6.9444444444444441E-3</v>
      </c>
      <c r="D3" s="337" t="s">
        <v>3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1"/>
      <c r="V3" s="353" t="s">
        <v>51</v>
      </c>
      <c r="W3" s="330"/>
      <c r="X3" s="330"/>
      <c r="Y3" s="331"/>
      <c r="Z3" s="153"/>
      <c r="AA3" s="153"/>
      <c r="AB3" s="153"/>
      <c r="AC3" s="153"/>
      <c r="AD3" s="153"/>
      <c r="AE3" s="105"/>
      <c r="AF3" s="105"/>
    </row>
    <row r="4" spans="1:32" ht="24" customHeight="1" thickBot="1" x14ac:dyDescent="0.3">
      <c r="A4" s="153"/>
      <c r="B4" s="339"/>
      <c r="C4" s="335"/>
      <c r="D4" s="337" t="s">
        <v>5</v>
      </c>
      <c r="E4" s="330"/>
      <c r="F4" s="330"/>
      <c r="G4" s="330"/>
      <c r="H4" s="330"/>
      <c r="I4" s="331"/>
      <c r="J4" s="337" t="s">
        <v>6</v>
      </c>
      <c r="K4" s="330"/>
      <c r="L4" s="330"/>
      <c r="M4" s="330"/>
      <c r="N4" s="330"/>
      <c r="O4" s="331"/>
      <c r="P4" s="337" t="s">
        <v>28</v>
      </c>
      <c r="Q4" s="330"/>
      <c r="R4" s="330"/>
      <c r="S4" s="330"/>
      <c r="T4" s="330"/>
      <c r="U4" s="331"/>
      <c r="V4" s="351" t="str">
        <f>CONCATENATE(COUNT(V6:V14,X6:X13)," VIAGENS")</f>
        <v>17 VIAGENS</v>
      </c>
      <c r="W4" s="330"/>
      <c r="X4" s="330"/>
      <c r="Y4" s="331"/>
      <c r="Z4" s="153"/>
      <c r="AA4" s="153"/>
      <c r="AB4" s="153"/>
      <c r="AC4" s="153"/>
      <c r="AD4" s="153"/>
      <c r="AE4" s="105"/>
      <c r="AF4" s="105"/>
    </row>
    <row r="5" spans="1:32" ht="24" customHeight="1" thickBot="1" x14ac:dyDescent="0.3">
      <c r="A5" s="153"/>
      <c r="B5" s="339"/>
      <c r="C5" s="377" t="s">
        <v>7</v>
      </c>
      <c r="D5" s="108" t="s">
        <v>8</v>
      </c>
      <c r="E5" s="109" t="s">
        <v>9</v>
      </c>
      <c r="F5" s="107" t="s">
        <v>10</v>
      </c>
      <c r="G5" s="109" t="s">
        <v>11</v>
      </c>
      <c r="H5" s="107" t="s">
        <v>12</v>
      </c>
      <c r="I5" s="109" t="s">
        <v>13</v>
      </c>
      <c r="J5" s="108" t="s">
        <v>8</v>
      </c>
      <c r="K5" s="109" t="s">
        <v>9</v>
      </c>
      <c r="L5" s="107" t="s">
        <v>10</v>
      </c>
      <c r="M5" s="109" t="s">
        <v>11</v>
      </c>
      <c r="N5" s="107" t="s">
        <v>12</v>
      </c>
      <c r="O5" s="109" t="s">
        <v>13</v>
      </c>
      <c r="P5" s="108" t="s">
        <v>8</v>
      </c>
      <c r="Q5" s="109" t="s">
        <v>9</v>
      </c>
      <c r="R5" s="107" t="s">
        <v>10</v>
      </c>
      <c r="S5" s="109" t="s">
        <v>11</v>
      </c>
      <c r="T5" s="107" t="s">
        <v>12</v>
      </c>
      <c r="U5" s="109" t="s">
        <v>13</v>
      </c>
      <c r="V5" s="110" t="s">
        <v>14</v>
      </c>
      <c r="W5" s="111" t="s">
        <v>15</v>
      </c>
      <c r="X5" s="110" t="s">
        <v>14</v>
      </c>
      <c r="Y5" s="111" t="s">
        <v>15</v>
      </c>
      <c r="Z5" s="153"/>
      <c r="AA5" s="153"/>
      <c r="AB5" s="153"/>
      <c r="AC5" s="153"/>
      <c r="AD5" s="153"/>
      <c r="AE5" s="105"/>
      <c r="AF5" s="105"/>
    </row>
    <row r="6" spans="1:32" ht="24" customHeight="1" x14ac:dyDescent="0.25">
      <c r="A6" s="153"/>
      <c r="B6" s="339"/>
      <c r="C6" s="359"/>
      <c r="D6" s="112">
        <v>0.22916666666666671</v>
      </c>
      <c r="E6" s="113">
        <v>0.25347222222222221</v>
      </c>
      <c r="F6" s="113">
        <v>0.28263888888888888</v>
      </c>
      <c r="G6" s="114">
        <v>5.347222222222222E-2</v>
      </c>
      <c r="H6" s="115">
        <v>223</v>
      </c>
      <c r="I6" s="116">
        <v>1</v>
      </c>
      <c r="J6" s="112">
        <v>0.25347222222222221</v>
      </c>
      <c r="K6" s="113">
        <v>0.27847222222222218</v>
      </c>
      <c r="L6" s="113">
        <v>0.30833333333333329</v>
      </c>
      <c r="M6" s="114">
        <v>5.486111111111111E-2</v>
      </c>
      <c r="N6" s="115">
        <v>223</v>
      </c>
      <c r="O6" s="116">
        <v>2</v>
      </c>
      <c r="P6" s="112">
        <v>0.27777777777777779</v>
      </c>
      <c r="Q6" s="113">
        <v>0.30625000000000002</v>
      </c>
      <c r="R6" s="113">
        <v>0.34236111111111112</v>
      </c>
      <c r="S6" s="114">
        <v>6.458333333333334E-2</v>
      </c>
      <c r="T6" s="115">
        <v>223</v>
      </c>
      <c r="U6" s="116">
        <v>3</v>
      </c>
      <c r="V6" s="117">
        <v>0.22916666666666671</v>
      </c>
      <c r="W6" s="118"/>
      <c r="X6" s="119">
        <v>0.54861111111111116</v>
      </c>
      <c r="Y6" s="120">
        <f>X6-V14</f>
        <v>3.8194444444444531E-2</v>
      </c>
      <c r="Z6" s="153"/>
      <c r="AA6" s="153"/>
      <c r="AB6" s="153"/>
      <c r="AC6" s="153"/>
      <c r="AD6" s="153"/>
      <c r="AE6" s="105"/>
      <c r="AF6" s="105"/>
    </row>
    <row r="7" spans="1:32" ht="24" customHeight="1" thickBot="1" x14ac:dyDescent="0.3">
      <c r="A7" s="153"/>
      <c r="B7" s="339"/>
      <c r="C7" s="359"/>
      <c r="D7" s="112">
        <v>0.30208333333333331</v>
      </c>
      <c r="E7" s="113">
        <v>0.33194444444444438</v>
      </c>
      <c r="F7" s="113">
        <v>0.36527777777777781</v>
      </c>
      <c r="G7" s="114">
        <v>6.3194444444444442E-2</v>
      </c>
      <c r="H7" s="115">
        <v>223</v>
      </c>
      <c r="I7" s="116">
        <v>1</v>
      </c>
      <c r="J7" s="112">
        <v>0.3263888888888889</v>
      </c>
      <c r="K7" s="113">
        <v>0.35486111111111113</v>
      </c>
      <c r="L7" s="113">
        <v>0.38680555555555562</v>
      </c>
      <c r="M7" s="114">
        <v>6.0416666666666667E-2</v>
      </c>
      <c r="N7" s="115">
        <v>223</v>
      </c>
      <c r="O7" s="116">
        <v>2</v>
      </c>
      <c r="P7" s="112">
        <v>0.3611111111111111</v>
      </c>
      <c r="Q7" s="113">
        <v>0.39097222222222222</v>
      </c>
      <c r="R7" s="113">
        <v>0.42986111111111108</v>
      </c>
      <c r="S7" s="114">
        <v>6.8750000000000006E-2</v>
      </c>
      <c r="T7" s="115">
        <v>223</v>
      </c>
      <c r="U7" s="116">
        <v>3</v>
      </c>
      <c r="V7" s="112">
        <v>0.25347222222222221</v>
      </c>
      <c r="W7" s="121">
        <f t="shared" ref="W7:W14" si="0">V7-V6</f>
        <v>2.4305555555555497E-2</v>
      </c>
      <c r="X7" s="113">
        <v>0.58680555555555558</v>
      </c>
      <c r="Y7" s="122">
        <f t="shared" ref="Y7:Y13" si="1">X7-X6</f>
        <v>3.819444444444442E-2</v>
      </c>
      <c r="Z7" s="153"/>
      <c r="AA7" s="153"/>
      <c r="AB7" s="153"/>
      <c r="AC7" s="153"/>
      <c r="AD7" s="153"/>
      <c r="AE7" s="105"/>
      <c r="AF7" s="105"/>
    </row>
    <row r="8" spans="1:32" ht="24" customHeight="1" thickBot="1" x14ac:dyDescent="0.3">
      <c r="A8" s="153"/>
      <c r="B8" s="339"/>
      <c r="C8" s="359"/>
      <c r="D8" s="344">
        <f>IF(F7="",E7,F7)</f>
        <v>0.36527777777777781</v>
      </c>
      <c r="E8" s="331"/>
      <c r="F8" s="344">
        <f>IF(D9="",E9,D9)</f>
        <v>0.4201388888888889</v>
      </c>
      <c r="G8" s="331"/>
      <c r="H8" s="355">
        <f>F8-D8</f>
        <v>5.4861111111111083E-2</v>
      </c>
      <c r="I8" s="331"/>
      <c r="J8" s="344">
        <f>IF(L7="",K7,L7)</f>
        <v>0.38680555555555562</v>
      </c>
      <c r="K8" s="331"/>
      <c r="L8" s="344">
        <f>IF(J9="",K9,J9)</f>
        <v>0.46527777777777779</v>
      </c>
      <c r="M8" s="331"/>
      <c r="N8" s="355">
        <f>L8-J8</f>
        <v>7.8472222222222165E-2</v>
      </c>
      <c r="O8" s="331"/>
      <c r="P8" s="344">
        <f>IF(R7="",Q7,R7)</f>
        <v>0.42986111111111108</v>
      </c>
      <c r="Q8" s="331"/>
      <c r="R8" s="344">
        <f>IF(P9="",Q9,P9)</f>
        <v>0.51041666666666663</v>
      </c>
      <c r="S8" s="331"/>
      <c r="T8" s="355">
        <f>R8-P8</f>
        <v>8.0555555555555547E-2</v>
      </c>
      <c r="U8" s="330"/>
      <c r="V8" s="112">
        <v>0.27777777777777779</v>
      </c>
      <c r="W8" s="121">
        <f t="shared" si="0"/>
        <v>2.430555555555558E-2</v>
      </c>
      <c r="X8" s="113">
        <v>0.62847222222222221</v>
      </c>
      <c r="Y8" s="122">
        <f t="shared" si="1"/>
        <v>4.166666666666663E-2</v>
      </c>
      <c r="Z8" s="153"/>
      <c r="AA8" s="153"/>
      <c r="AB8" s="153"/>
      <c r="AC8" s="153"/>
      <c r="AD8" s="153"/>
      <c r="AE8" s="105"/>
      <c r="AF8" s="105"/>
    </row>
    <row r="9" spans="1:32" ht="24" customHeight="1" x14ac:dyDescent="0.25">
      <c r="A9" s="153"/>
      <c r="B9" s="339"/>
      <c r="C9" s="359"/>
      <c r="D9" s="112">
        <v>0.4201388888888889</v>
      </c>
      <c r="E9" s="113">
        <v>0.44861111111111113</v>
      </c>
      <c r="F9" s="113">
        <v>0.49375000000000002</v>
      </c>
      <c r="G9" s="114">
        <v>7.3611111111111113E-2</v>
      </c>
      <c r="H9" s="115">
        <v>223</v>
      </c>
      <c r="I9" s="116">
        <v>1</v>
      </c>
      <c r="J9" s="112">
        <v>0.46527777777777779</v>
      </c>
      <c r="K9" s="113">
        <v>0.50138888888888888</v>
      </c>
      <c r="L9" s="113">
        <v>0.55000000000000004</v>
      </c>
      <c r="M9" s="114">
        <v>8.4722222222222227E-2</v>
      </c>
      <c r="N9" s="115">
        <v>223</v>
      </c>
      <c r="O9" s="116">
        <v>2</v>
      </c>
      <c r="P9" s="112">
        <v>0.51041666666666663</v>
      </c>
      <c r="Q9" s="113">
        <v>0.54166666666666663</v>
      </c>
      <c r="R9" s="113">
        <v>0.58402777777777781</v>
      </c>
      <c r="S9" s="114">
        <v>7.3611111111111113E-2</v>
      </c>
      <c r="T9" s="115">
        <v>223</v>
      </c>
      <c r="U9" s="116">
        <v>3</v>
      </c>
      <c r="V9" s="112">
        <v>0.30208333333333331</v>
      </c>
      <c r="W9" s="121">
        <f t="shared" si="0"/>
        <v>2.4305555555555525E-2</v>
      </c>
      <c r="X9" s="113">
        <v>0.67013888888888884</v>
      </c>
      <c r="Y9" s="122">
        <f t="shared" si="1"/>
        <v>4.166666666666663E-2</v>
      </c>
      <c r="Z9" s="153"/>
      <c r="AA9" s="153"/>
      <c r="AB9" s="153"/>
      <c r="AC9" s="153"/>
      <c r="AD9" s="153"/>
      <c r="AE9" s="105"/>
      <c r="AF9" s="105"/>
    </row>
    <row r="10" spans="1:32" ht="24" customHeight="1" thickBot="1" x14ac:dyDescent="0.3">
      <c r="A10" s="153"/>
      <c r="B10" s="339"/>
      <c r="C10" s="359"/>
      <c r="D10" s="112"/>
      <c r="E10" s="113"/>
      <c r="F10" s="113"/>
      <c r="G10" s="114"/>
      <c r="H10" s="115"/>
      <c r="I10" s="116"/>
      <c r="J10" s="112"/>
      <c r="K10" s="113"/>
      <c r="L10" s="113"/>
      <c r="M10" s="114"/>
      <c r="N10" s="115"/>
      <c r="O10" s="116"/>
      <c r="P10" s="112"/>
      <c r="Q10" s="113"/>
      <c r="R10" s="113"/>
      <c r="S10" s="114"/>
      <c r="T10" s="115"/>
      <c r="U10" s="116"/>
      <c r="V10" s="112">
        <v>0.3263888888888889</v>
      </c>
      <c r="W10" s="121">
        <f t="shared" si="0"/>
        <v>2.430555555555558E-2</v>
      </c>
      <c r="X10" s="113">
        <v>0.71180555555555558</v>
      </c>
      <c r="Y10" s="122">
        <f t="shared" si="1"/>
        <v>4.1666666666666741E-2</v>
      </c>
      <c r="Z10" s="153"/>
      <c r="AA10" s="153"/>
      <c r="AB10" s="153"/>
      <c r="AC10" s="153"/>
      <c r="AD10" s="153"/>
      <c r="AE10" s="105"/>
      <c r="AF10" s="105"/>
    </row>
    <row r="11" spans="1:32" ht="24" customHeight="1" thickBot="1" x14ac:dyDescent="0.35">
      <c r="A11" s="153"/>
      <c r="B11" s="339"/>
      <c r="C11" s="360"/>
      <c r="D11" s="351" t="s">
        <v>66</v>
      </c>
      <c r="E11" s="375"/>
      <c r="F11" s="375"/>
      <c r="G11" s="375"/>
      <c r="H11" s="375"/>
      <c r="I11" s="376"/>
      <c r="J11" s="351" t="s">
        <v>66</v>
      </c>
      <c r="K11" s="375"/>
      <c r="L11" s="375"/>
      <c r="M11" s="375"/>
      <c r="N11" s="375"/>
      <c r="O11" s="376"/>
      <c r="P11" s="351" t="s">
        <v>66</v>
      </c>
      <c r="Q11" s="375"/>
      <c r="R11" s="375"/>
      <c r="S11" s="375"/>
      <c r="T11" s="375"/>
      <c r="U11" s="376"/>
      <c r="V11" s="112">
        <v>0.3611111111111111</v>
      </c>
      <c r="W11" s="121">
        <f t="shared" si="0"/>
        <v>3.472222222222221E-2</v>
      </c>
      <c r="X11" s="113">
        <v>0.75347222222222221</v>
      </c>
      <c r="Y11" s="122">
        <f t="shared" si="1"/>
        <v>4.166666666666663E-2</v>
      </c>
      <c r="Z11" s="153"/>
      <c r="AA11" s="153"/>
      <c r="AB11" s="153"/>
      <c r="AC11" s="153"/>
      <c r="AD11" s="153"/>
      <c r="AE11" s="105"/>
      <c r="AF11" s="105"/>
    </row>
    <row r="12" spans="1:32" ht="24" customHeight="1" thickBot="1" x14ac:dyDescent="0.3">
      <c r="A12" s="153"/>
      <c r="B12" s="339"/>
      <c r="C12" s="123" t="s">
        <v>17</v>
      </c>
      <c r="D12" s="329">
        <f>MAX(E6:F10)-IF(D6="",E6,D6)-MIN(H6:H10)+$C3</f>
        <v>0.21666666666666665</v>
      </c>
      <c r="E12" s="330"/>
      <c r="F12" s="330"/>
      <c r="G12" s="331"/>
      <c r="H12" s="346">
        <f ca="1">OFFSET(H5,MATCH(MIN(H6:H10),H6:H10,0),-4)-IF(D6="",E6,D6)+$C3</f>
        <v>0.14305555555555555</v>
      </c>
      <c r="I12" s="331"/>
      <c r="J12" s="329">
        <f>MAX(K6:L10)-IF(J6="",K6,J6)-MIN(N6:N10)+$C3</f>
        <v>0.22500000000000012</v>
      </c>
      <c r="K12" s="330"/>
      <c r="L12" s="330"/>
      <c r="M12" s="331"/>
      <c r="N12" s="346">
        <f ca="1">OFFSET(N5,MATCH(MIN(N6:N10),N6:N10,0),-4)-IF(J6="",K6,J6)+$C3</f>
        <v>0.14027777777777786</v>
      </c>
      <c r="O12" s="331"/>
      <c r="P12" s="329">
        <f>MAX(Q6:R10)-IF(P6="",Q6,P6)-MIN(T6:T10)+$C3*2</f>
        <v>0.23958333333333337</v>
      </c>
      <c r="Q12" s="330"/>
      <c r="R12" s="330"/>
      <c r="S12" s="331"/>
      <c r="T12" s="346">
        <f ca="1">OFFSET(T5,MATCH(MIN(T6:T10),T6:T10,0),-4)-IF(P6="",Q6,P6)+$C3</f>
        <v>0.15902777777777774</v>
      </c>
      <c r="U12" s="330"/>
      <c r="V12" s="112">
        <v>0.4201388888888889</v>
      </c>
      <c r="W12" s="121">
        <f t="shared" si="0"/>
        <v>5.902777777777779E-2</v>
      </c>
      <c r="X12" s="113">
        <v>0.82638888888888884</v>
      </c>
      <c r="Y12" s="122">
        <f t="shared" si="1"/>
        <v>7.291666666666663E-2</v>
      </c>
      <c r="Z12" s="153"/>
      <c r="AA12" s="153"/>
      <c r="AB12" s="153"/>
      <c r="AC12" s="153"/>
      <c r="AD12" s="153"/>
      <c r="AE12" s="105"/>
      <c r="AF12" s="105"/>
    </row>
    <row r="13" spans="1:32" ht="24" customHeight="1" thickBot="1" x14ac:dyDescent="0.3">
      <c r="A13" s="153"/>
      <c r="B13" s="339"/>
      <c r="C13" s="354">
        <v>6.9444444444444441E-3</v>
      </c>
      <c r="D13" s="337" t="s">
        <v>18</v>
      </c>
      <c r="E13" s="330"/>
      <c r="F13" s="330"/>
      <c r="G13" s="330"/>
      <c r="H13" s="330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112">
        <v>0.46527777777777779</v>
      </c>
      <c r="W13" s="121">
        <f t="shared" si="0"/>
        <v>4.5138888888888895E-2</v>
      </c>
      <c r="X13" s="113">
        <v>0.86805555555555558</v>
      </c>
      <c r="Y13" s="122">
        <f t="shared" si="1"/>
        <v>4.1666666666666741E-2</v>
      </c>
      <c r="Z13" s="153"/>
      <c r="AA13" s="153"/>
      <c r="AB13" s="153"/>
      <c r="AC13" s="153"/>
      <c r="AD13" s="153"/>
      <c r="AE13" s="105"/>
      <c r="AF13" s="105"/>
    </row>
    <row r="14" spans="1:32" ht="24" customHeight="1" thickBot="1" x14ac:dyDescent="0.3">
      <c r="A14" s="153"/>
      <c r="B14" s="339"/>
      <c r="C14" s="335"/>
      <c r="D14" s="337" t="s">
        <v>19</v>
      </c>
      <c r="E14" s="330"/>
      <c r="F14" s="330"/>
      <c r="G14" s="330"/>
      <c r="H14" s="330"/>
      <c r="I14" s="331"/>
      <c r="J14" s="337" t="s">
        <v>20</v>
      </c>
      <c r="K14" s="330"/>
      <c r="L14" s="330"/>
      <c r="M14" s="330"/>
      <c r="N14" s="330"/>
      <c r="O14" s="331"/>
      <c r="P14" s="371"/>
      <c r="Q14" s="341"/>
      <c r="R14" s="341"/>
      <c r="S14" s="341"/>
      <c r="T14" s="341"/>
      <c r="U14" s="343"/>
      <c r="V14" s="124">
        <v>0.51041666666666663</v>
      </c>
      <c r="W14" s="125">
        <f t="shared" si="0"/>
        <v>4.513888888888884E-2</v>
      </c>
      <c r="X14" s="126"/>
      <c r="Y14" s="127"/>
      <c r="Z14" s="153"/>
      <c r="AA14" s="153"/>
      <c r="AB14" s="153"/>
      <c r="AC14" s="153"/>
      <c r="AD14" s="153"/>
      <c r="AE14" s="105"/>
      <c r="AF14" s="105"/>
    </row>
    <row r="15" spans="1:32" ht="24" customHeight="1" thickBot="1" x14ac:dyDescent="0.3">
      <c r="A15" s="153"/>
      <c r="B15" s="339"/>
      <c r="C15" s="338" t="s">
        <v>7</v>
      </c>
      <c r="D15" s="108" t="s">
        <v>8</v>
      </c>
      <c r="E15" s="109" t="s">
        <v>9</v>
      </c>
      <c r="F15" s="107" t="s">
        <v>10</v>
      </c>
      <c r="G15" s="109" t="s">
        <v>11</v>
      </c>
      <c r="H15" s="107" t="s">
        <v>12</v>
      </c>
      <c r="I15" s="109" t="s">
        <v>13</v>
      </c>
      <c r="J15" s="107" t="s">
        <v>8</v>
      </c>
      <c r="K15" s="109" t="s">
        <v>9</v>
      </c>
      <c r="L15" s="107" t="s">
        <v>10</v>
      </c>
      <c r="M15" s="109" t="s">
        <v>11</v>
      </c>
      <c r="N15" s="107" t="s">
        <v>12</v>
      </c>
      <c r="O15" s="109" t="s">
        <v>13</v>
      </c>
      <c r="P15" s="359"/>
      <c r="Q15" s="372"/>
      <c r="R15" s="372"/>
      <c r="S15" s="372"/>
      <c r="T15" s="372"/>
      <c r="U15" s="373"/>
      <c r="V15" s="105"/>
      <c r="W15" s="105"/>
      <c r="X15" s="105"/>
      <c r="Y15" s="105"/>
      <c r="Z15" s="153"/>
      <c r="AA15" s="153"/>
      <c r="AB15" s="153"/>
      <c r="AC15" s="153"/>
      <c r="AD15" s="153"/>
      <c r="AE15" s="105"/>
      <c r="AF15" s="105"/>
    </row>
    <row r="16" spans="1:32" ht="24" customHeight="1" x14ac:dyDescent="0.25">
      <c r="A16" s="153"/>
      <c r="B16" s="339"/>
      <c r="C16" s="339"/>
      <c r="D16" s="117">
        <v>0.54861111111111116</v>
      </c>
      <c r="E16" s="119">
        <v>0.57708333333333328</v>
      </c>
      <c r="F16" s="119">
        <v>0.61944444444444446</v>
      </c>
      <c r="G16" s="129">
        <v>7.0833333333333331E-2</v>
      </c>
      <c r="H16" s="130">
        <v>223</v>
      </c>
      <c r="I16" s="131">
        <v>1</v>
      </c>
      <c r="J16" s="117">
        <v>0.58680555555555558</v>
      </c>
      <c r="K16" s="119">
        <v>0.61944444444444446</v>
      </c>
      <c r="L16" s="119">
        <v>0.65486111111111112</v>
      </c>
      <c r="M16" s="129">
        <v>6.805555555555555E-2</v>
      </c>
      <c r="N16" s="130">
        <v>223</v>
      </c>
      <c r="O16" s="131">
        <v>2</v>
      </c>
      <c r="P16" s="359"/>
      <c r="Q16" s="372"/>
      <c r="R16" s="372"/>
      <c r="S16" s="372"/>
      <c r="T16" s="372"/>
      <c r="U16" s="373"/>
      <c r="V16" s="105"/>
      <c r="W16" s="105"/>
      <c r="X16" s="128"/>
      <c r="Y16" s="128"/>
      <c r="Z16" s="153"/>
      <c r="AA16" s="153"/>
      <c r="AB16" s="153"/>
      <c r="AC16" s="153"/>
      <c r="AD16" s="153"/>
      <c r="AE16" s="105"/>
      <c r="AF16" s="105"/>
    </row>
    <row r="17" spans="1:32" ht="24" customHeight="1" x14ac:dyDescent="0.25">
      <c r="A17" s="153"/>
      <c r="B17" s="339"/>
      <c r="C17" s="339"/>
      <c r="D17" s="112">
        <v>0.62847222222222221</v>
      </c>
      <c r="E17" s="113">
        <v>0.65763888888888888</v>
      </c>
      <c r="F17" s="113">
        <v>0.69791666666666663</v>
      </c>
      <c r="G17" s="114">
        <v>6.9444444444444448E-2</v>
      </c>
      <c r="H17" s="115">
        <v>223</v>
      </c>
      <c r="I17" s="132">
        <v>1</v>
      </c>
      <c r="J17" s="112">
        <v>0.67013888888888884</v>
      </c>
      <c r="K17" s="113">
        <v>0.70208333333333328</v>
      </c>
      <c r="L17" s="113">
        <v>0.74375000000000002</v>
      </c>
      <c r="M17" s="114">
        <v>7.3611111111111113E-2</v>
      </c>
      <c r="N17" s="115">
        <v>223</v>
      </c>
      <c r="O17" s="132">
        <v>2</v>
      </c>
      <c r="P17" s="359"/>
      <c r="Q17" s="372"/>
      <c r="R17" s="372"/>
      <c r="S17" s="372"/>
      <c r="T17" s="372"/>
      <c r="U17" s="373"/>
      <c r="V17" s="105"/>
      <c r="W17" s="105"/>
      <c r="X17" s="128"/>
      <c r="Y17" s="128"/>
      <c r="Z17" s="153"/>
      <c r="AA17" s="153"/>
      <c r="AB17" s="153"/>
      <c r="AC17" s="153"/>
      <c r="AD17" s="153"/>
      <c r="AE17" s="105"/>
      <c r="AF17" s="105"/>
    </row>
    <row r="18" spans="1:32" ht="24" customHeight="1" thickBot="1" x14ac:dyDescent="0.3">
      <c r="A18" s="105"/>
      <c r="B18" s="339"/>
      <c r="C18" s="339"/>
      <c r="D18" s="112">
        <v>0.71180555555555558</v>
      </c>
      <c r="E18" s="113">
        <v>0.73888888888888893</v>
      </c>
      <c r="F18" s="113">
        <v>0.77777777777777779</v>
      </c>
      <c r="G18" s="114">
        <v>6.5972222222222224E-2</v>
      </c>
      <c r="H18" s="115">
        <v>223</v>
      </c>
      <c r="I18" s="132">
        <v>1</v>
      </c>
      <c r="J18" s="112">
        <v>0.75347222222222221</v>
      </c>
      <c r="K18" s="113">
        <v>0.78472222222222221</v>
      </c>
      <c r="L18" s="113">
        <v>0.82152777777777775</v>
      </c>
      <c r="M18" s="114">
        <v>6.805555555555555E-2</v>
      </c>
      <c r="N18" s="115">
        <v>223</v>
      </c>
      <c r="O18" s="132">
        <v>2</v>
      </c>
      <c r="P18" s="359"/>
      <c r="Q18" s="372"/>
      <c r="R18" s="372"/>
      <c r="S18" s="372"/>
      <c r="T18" s="372"/>
      <c r="U18" s="373"/>
      <c r="V18" s="105"/>
      <c r="W18" s="105"/>
      <c r="X18" s="128"/>
      <c r="Y18" s="128"/>
      <c r="Z18" s="105"/>
      <c r="AA18" s="105"/>
      <c r="AB18" s="105"/>
      <c r="AC18" s="105"/>
      <c r="AD18" s="105"/>
      <c r="AE18" s="105"/>
      <c r="AF18" s="105"/>
    </row>
    <row r="19" spans="1:32" ht="24" customHeight="1" thickBot="1" x14ac:dyDescent="0.3">
      <c r="A19" s="105"/>
      <c r="B19" s="339"/>
      <c r="C19" s="339"/>
      <c r="D19" s="344">
        <f>IF(F18="",E18,F18)</f>
        <v>0.77777777777777779</v>
      </c>
      <c r="E19" s="331"/>
      <c r="F19" s="344">
        <f>IF(D20="",E20,D20)</f>
        <v>0.82638888888888884</v>
      </c>
      <c r="G19" s="331"/>
      <c r="H19" s="355">
        <f>F19-D19</f>
        <v>4.8611111111111049E-2</v>
      </c>
      <c r="I19" s="331"/>
      <c r="J19" s="344">
        <f>IF(L18="",K18,L18)</f>
        <v>0.82152777777777775</v>
      </c>
      <c r="K19" s="331"/>
      <c r="L19" s="344">
        <f>IF(J20="",K20,J20)</f>
        <v>0.86805555555555558</v>
      </c>
      <c r="M19" s="331"/>
      <c r="N19" s="355">
        <f>L19-J19</f>
        <v>4.6527777777777835E-2</v>
      </c>
      <c r="O19" s="331"/>
      <c r="P19" s="359"/>
      <c r="Q19" s="372"/>
      <c r="R19" s="372"/>
      <c r="S19" s="372"/>
      <c r="T19" s="372"/>
      <c r="U19" s="373"/>
      <c r="V19" s="105"/>
      <c r="W19" s="105"/>
      <c r="X19" s="128"/>
      <c r="Y19" s="128"/>
      <c r="Z19" s="105"/>
      <c r="AA19" s="105"/>
      <c r="AB19" s="105"/>
      <c r="AC19" s="105"/>
      <c r="AD19" s="105"/>
      <c r="AE19" s="105"/>
      <c r="AF19" s="105"/>
    </row>
    <row r="20" spans="1:32" ht="24" customHeight="1" thickBot="1" x14ac:dyDescent="0.3">
      <c r="A20" s="105"/>
      <c r="B20" s="339"/>
      <c r="C20" s="339"/>
      <c r="D20" s="112">
        <v>0.82638888888888884</v>
      </c>
      <c r="E20" s="113">
        <v>0.85416666666666663</v>
      </c>
      <c r="F20" s="113">
        <v>0.8881944444444444</v>
      </c>
      <c r="G20" s="114">
        <v>6.1805555555555558E-2</v>
      </c>
      <c r="H20" s="115">
        <v>223</v>
      </c>
      <c r="I20" s="132">
        <v>1</v>
      </c>
      <c r="J20" s="112">
        <v>0.86805555555555558</v>
      </c>
      <c r="K20" s="113">
        <v>0.89166666666666672</v>
      </c>
      <c r="L20" s="113">
        <v>0.92152777777777772</v>
      </c>
      <c r="M20" s="114">
        <v>5.347222222222222E-2</v>
      </c>
      <c r="N20" s="115">
        <v>223</v>
      </c>
      <c r="O20" s="132">
        <v>2</v>
      </c>
      <c r="P20" s="359"/>
      <c r="Q20" s="372"/>
      <c r="R20" s="372"/>
      <c r="S20" s="372"/>
      <c r="T20" s="372"/>
      <c r="U20" s="373"/>
      <c r="V20" s="105"/>
      <c r="W20" s="105"/>
      <c r="X20" s="128"/>
      <c r="Y20" s="128"/>
      <c r="Z20" s="105"/>
      <c r="AA20" s="105"/>
      <c r="AB20" s="105"/>
      <c r="AC20" s="105"/>
      <c r="AD20" s="105"/>
      <c r="AE20" s="105"/>
      <c r="AF20" s="105"/>
    </row>
    <row r="21" spans="1:32" ht="24" customHeight="1" thickBot="1" x14ac:dyDescent="0.35">
      <c r="A21" s="105"/>
      <c r="B21" s="339"/>
      <c r="C21" s="335"/>
      <c r="D21" s="351" t="s">
        <v>66</v>
      </c>
      <c r="E21" s="375"/>
      <c r="F21" s="375"/>
      <c r="G21" s="375"/>
      <c r="H21" s="375"/>
      <c r="I21" s="376"/>
      <c r="J21" s="351" t="s">
        <v>66</v>
      </c>
      <c r="K21" s="375"/>
      <c r="L21" s="375"/>
      <c r="M21" s="375"/>
      <c r="N21" s="375"/>
      <c r="O21" s="376"/>
      <c r="P21" s="359"/>
      <c r="Q21" s="372"/>
      <c r="R21" s="372"/>
      <c r="S21" s="372"/>
      <c r="T21" s="372"/>
      <c r="U21" s="373"/>
      <c r="V21" s="154"/>
      <c r="W21" s="154"/>
      <c r="X21" s="128"/>
      <c r="Y21" s="128"/>
      <c r="Z21" s="105"/>
      <c r="AA21" s="105"/>
      <c r="AB21" s="105"/>
      <c r="AC21" s="105"/>
      <c r="AD21" s="105"/>
      <c r="AE21" s="105"/>
      <c r="AF21" s="105"/>
    </row>
    <row r="22" spans="1:32" ht="24" customHeight="1" thickBot="1" x14ac:dyDescent="0.3">
      <c r="A22" s="105"/>
      <c r="B22" s="335"/>
      <c r="C22" s="123" t="s">
        <v>17</v>
      </c>
      <c r="D22" s="329">
        <f>MAX(E16:F20)-IF(D16="",E16,D16)-MIN(H16:H20)+$C13</f>
        <v>0.29791666666666661</v>
      </c>
      <c r="E22" s="330"/>
      <c r="F22" s="330"/>
      <c r="G22" s="331"/>
      <c r="H22" s="332">
        <f ca="1">OFFSET(H15,MATCH(MIN(H16:H20),H16:H20,0),-4)-IF(D16="",E16,D16)</f>
        <v>0.22916666666666663</v>
      </c>
      <c r="I22" s="333"/>
      <c r="J22" s="329">
        <f>MAX(K16:L20)-IF(J16="",K16,J16)-MIN(N16:N20)+$C13</f>
        <v>0.29513888888888873</v>
      </c>
      <c r="K22" s="330"/>
      <c r="L22" s="330"/>
      <c r="M22" s="331"/>
      <c r="N22" s="332">
        <f ca="1">OFFSET(N15,MATCH(MIN(N16:N20),N16:N20,0),-4)-IF(J16="",K16,J16)</f>
        <v>0.23472222222222217</v>
      </c>
      <c r="O22" s="333"/>
      <c r="P22" s="360"/>
      <c r="Q22" s="374"/>
      <c r="R22" s="374"/>
      <c r="S22" s="374"/>
      <c r="T22" s="374"/>
      <c r="U22" s="333"/>
      <c r="V22" s="128"/>
      <c r="W22" s="128"/>
      <c r="X22" s="128"/>
      <c r="Y22" s="128"/>
      <c r="Z22" s="105"/>
      <c r="AA22" s="105"/>
      <c r="AB22" s="105"/>
      <c r="AC22" s="105"/>
      <c r="AD22" s="105"/>
      <c r="AE22" s="105"/>
      <c r="AF22" s="105"/>
    </row>
    <row r="23" spans="1:32" ht="24" customHeight="1" x14ac:dyDescent="0.25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44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</row>
    <row r="24" spans="1:32" ht="24" customHeight="1" x14ac:dyDescent="0.25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44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</row>
    <row r="25" spans="1:32" ht="24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44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</row>
    <row r="26" spans="1:32" ht="24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44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</row>
    <row r="27" spans="1:32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44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</row>
    <row r="28" spans="1:32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44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</row>
    <row r="29" spans="1:32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44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</row>
    <row r="30" spans="1:32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44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</row>
    <row r="31" spans="1:32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44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</row>
    <row r="32" spans="1:32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44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</row>
    <row r="33" spans="1:32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44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</row>
    <row r="34" spans="1:32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44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</row>
    <row r="35" spans="1:32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44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</row>
    <row r="36" spans="1:32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44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</row>
    <row r="37" spans="1:32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44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</row>
    <row r="38" spans="1:32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44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</row>
    <row r="39" spans="1:32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44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</row>
    <row r="40" spans="1:32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44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</row>
    <row r="41" spans="1:32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44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</row>
    <row r="42" spans="1:32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44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</row>
    <row r="43" spans="1:32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44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</row>
    <row r="44" spans="1:32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44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</row>
    <row r="45" spans="1:32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44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</row>
    <row r="46" spans="1:32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44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</row>
    <row r="47" spans="1:32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44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</row>
    <row r="48" spans="1:32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44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</row>
    <row r="49" spans="1:32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44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</row>
    <row r="50" spans="1:32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44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</row>
    <row r="51" spans="1:32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44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</row>
    <row r="52" spans="1:32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44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</row>
    <row r="53" spans="1:32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44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</row>
    <row r="54" spans="1:32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44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</row>
    <row r="55" spans="1:32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44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</row>
    <row r="56" spans="1:32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44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</row>
    <row r="57" spans="1:32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44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</row>
    <row r="58" spans="1:32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44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</row>
    <row r="59" spans="1:32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44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</row>
    <row r="60" spans="1:32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44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</row>
    <row r="61" spans="1:32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44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</row>
    <row r="62" spans="1:32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44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</row>
    <row r="63" spans="1:32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44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</row>
    <row r="64" spans="1:32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44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</row>
    <row r="65" spans="1:32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44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</row>
    <row r="66" spans="1:32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44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</row>
    <row r="67" spans="1:32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44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</row>
    <row r="68" spans="1:32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44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</row>
    <row r="69" spans="1:32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44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</row>
    <row r="70" spans="1:32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44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</row>
    <row r="71" spans="1:32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44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</row>
    <row r="72" spans="1:32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44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</row>
    <row r="73" spans="1:32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44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</row>
    <row r="74" spans="1:32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44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</row>
    <row r="75" spans="1:32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44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</row>
    <row r="76" spans="1:32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44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</row>
    <row r="77" spans="1:32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44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</row>
    <row r="78" spans="1:32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44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</row>
    <row r="79" spans="1:32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44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</row>
    <row r="80" spans="1:32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44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</row>
    <row r="81" spans="1:32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44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</row>
    <row r="82" spans="1:32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44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</row>
    <row r="83" spans="1:32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44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</row>
    <row r="84" spans="1:32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44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</row>
    <row r="85" spans="1:32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44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</row>
    <row r="86" spans="1:32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44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</row>
    <row r="87" spans="1:32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44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</row>
    <row r="88" spans="1:32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44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</row>
    <row r="89" spans="1:32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44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</row>
    <row r="90" spans="1:32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44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</row>
    <row r="91" spans="1:32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44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</row>
    <row r="92" spans="1:32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44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</row>
    <row r="93" spans="1:32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44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</row>
    <row r="94" spans="1:32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44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</row>
    <row r="95" spans="1:32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44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</row>
    <row r="96" spans="1:32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44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</row>
    <row r="97" spans="1:32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44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</row>
    <row r="98" spans="1:32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44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</row>
    <row r="99" spans="1:32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44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</row>
    <row r="100" spans="1:32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44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</row>
    <row r="101" spans="1:32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44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</row>
    <row r="102" spans="1:32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44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</row>
    <row r="103" spans="1:32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44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</row>
    <row r="104" spans="1:32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44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</row>
    <row r="105" spans="1:32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44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</row>
    <row r="106" spans="1:32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44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</row>
    <row r="107" spans="1:32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44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</row>
    <row r="108" spans="1:32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44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</row>
    <row r="109" spans="1:32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44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</row>
    <row r="110" spans="1:32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44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</row>
    <row r="111" spans="1:32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44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</row>
    <row r="112" spans="1:32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44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</row>
    <row r="113" spans="1:32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44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</row>
    <row r="114" spans="1:32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44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</row>
    <row r="115" spans="1:32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44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</row>
    <row r="116" spans="1:32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44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</row>
    <row r="117" spans="1:32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44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</row>
    <row r="118" spans="1:32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44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</row>
    <row r="119" spans="1:32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44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</row>
    <row r="120" spans="1:32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44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</row>
    <row r="121" spans="1:32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44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</row>
    <row r="122" spans="1:32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44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</row>
    <row r="123" spans="1:32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44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</row>
    <row r="124" spans="1:32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44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</row>
    <row r="125" spans="1:32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44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</row>
    <row r="126" spans="1:32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44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</row>
    <row r="127" spans="1:32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44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</row>
    <row r="128" spans="1:32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44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</row>
    <row r="129" spans="1:32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44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</row>
    <row r="130" spans="1:32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44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</row>
    <row r="131" spans="1:32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44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</row>
    <row r="132" spans="1:32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44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</row>
    <row r="133" spans="1:32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44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</row>
    <row r="134" spans="1:32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44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</row>
    <row r="135" spans="1:32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44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</row>
    <row r="136" spans="1:32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44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</row>
    <row r="137" spans="1:32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44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</row>
    <row r="138" spans="1:32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44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</row>
    <row r="139" spans="1:32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44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</row>
    <row r="140" spans="1:32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44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</row>
    <row r="141" spans="1:32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44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</row>
    <row r="142" spans="1:32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44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</row>
    <row r="143" spans="1:32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44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</row>
    <row r="144" spans="1:32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44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</row>
    <row r="145" spans="1:32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44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</row>
    <row r="146" spans="1:32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44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</row>
    <row r="147" spans="1:32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44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</row>
    <row r="148" spans="1:32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44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</row>
    <row r="149" spans="1:32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44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</row>
    <row r="150" spans="1:32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44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</row>
    <row r="151" spans="1:32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44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</row>
    <row r="152" spans="1:32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44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</row>
    <row r="153" spans="1:32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44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</row>
    <row r="154" spans="1:32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44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</row>
    <row r="155" spans="1:32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44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</row>
    <row r="156" spans="1:32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44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</row>
    <row r="157" spans="1:32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44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</row>
    <row r="158" spans="1:32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44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</row>
    <row r="159" spans="1:32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44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</row>
    <row r="160" spans="1:32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44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</row>
    <row r="161" spans="1:32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44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</row>
    <row r="162" spans="1:32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44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</row>
    <row r="163" spans="1:32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44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</row>
    <row r="164" spans="1:32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44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</row>
    <row r="165" spans="1:32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44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</row>
    <row r="166" spans="1:32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44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</row>
    <row r="167" spans="1:32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44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</row>
    <row r="168" spans="1:32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44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</row>
    <row r="169" spans="1:32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44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</row>
    <row r="170" spans="1:32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44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</row>
    <row r="171" spans="1:32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44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</row>
    <row r="172" spans="1:32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44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</row>
    <row r="173" spans="1:32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44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</row>
    <row r="174" spans="1:32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44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</row>
    <row r="175" spans="1:32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44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</row>
    <row r="176" spans="1:32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44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</row>
    <row r="177" spans="1:32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44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</row>
    <row r="178" spans="1:32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44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</row>
    <row r="179" spans="1:32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44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</row>
    <row r="180" spans="1:32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44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</row>
    <row r="181" spans="1:32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44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</row>
    <row r="182" spans="1:32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44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</row>
    <row r="183" spans="1:32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44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</row>
    <row r="184" spans="1:32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44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</row>
    <row r="185" spans="1:32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44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</row>
    <row r="186" spans="1:32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44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</row>
    <row r="187" spans="1:32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44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</row>
    <row r="188" spans="1:32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44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</row>
    <row r="189" spans="1:32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44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</row>
    <row r="190" spans="1:32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44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</row>
    <row r="191" spans="1:32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44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</row>
    <row r="192" spans="1:32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44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</row>
    <row r="193" spans="1:32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44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</row>
    <row r="194" spans="1:32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44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</row>
    <row r="195" spans="1:32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44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</row>
    <row r="196" spans="1:32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44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</row>
    <row r="197" spans="1:32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44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</row>
    <row r="198" spans="1:32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44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</row>
    <row r="199" spans="1:32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44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</row>
    <row r="200" spans="1:32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44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</row>
    <row r="201" spans="1:32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44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</row>
    <row r="202" spans="1:32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44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</row>
    <row r="203" spans="1:32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44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</row>
    <row r="204" spans="1:32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44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</row>
    <row r="205" spans="1:32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44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</row>
    <row r="206" spans="1:32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44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</row>
    <row r="207" spans="1:32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44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</row>
    <row r="208" spans="1:32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44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</row>
    <row r="209" spans="1:32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44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</row>
    <row r="210" spans="1:32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44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</row>
    <row r="211" spans="1:32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44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</row>
    <row r="212" spans="1:32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44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</row>
    <row r="213" spans="1:32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44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</row>
    <row r="214" spans="1:32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44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</row>
    <row r="215" spans="1:32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44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</row>
    <row r="216" spans="1:32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44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</row>
    <row r="217" spans="1:32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44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</row>
    <row r="218" spans="1:32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44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</row>
    <row r="219" spans="1:32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44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</row>
    <row r="220" spans="1:32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44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</row>
    <row r="221" spans="1:32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44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</row>
    <row r="222" spans="1:32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44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</row>
    <row r="223" spans="1:32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44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</row>
    <row r="224" spans="1:32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44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</row>
    <row r="225" spans="1:32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44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</row>
    <row r="226" spans="1:32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44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</row>
    <row r="227" spans="1:32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44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</row>
    <row r="228" spans="1:32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44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</row>
    <row r="229" spans="1:32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44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</row>
    <row r="230" spans="1:32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44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</row>
    <row r="231" spans="1:32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44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</row>
    <row r="232" spans="1:32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44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</row>
    <row r="233" spans="1:32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44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</row>
    <row r="234" spans="1:32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44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</row>
    <row r="235" spans="1:32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44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</row>
    <row r="236" spans="1:32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44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</row>
    <row r="237" spans="1:32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44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</row>
    <row r="238" spans="1:32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44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</row>
    <row r="239" spans="1:32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44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</row>
    <row r="240" spans="1:32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44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</row>
    <row r="241" spans="1:32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44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</row>
    <row r="242" spans="1:32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44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</row>
    <row r="243" spans="1:32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44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</row>
    <row r="244" spans="1:32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44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</row>
    <row r="245" spans="1:32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44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</row>
    <row r="246" spans="1:32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44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</row>
    <row r="247" spans="1:32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44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</row>
    <row r="248" spans="1:32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44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</row>
    <row r="249" spans="1:32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44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</row>
    <row r="250" spans="1:32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44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</row>
    <row r="251" spans="1:32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44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</row>
    <row r="252" spans="1:32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44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</row>
    <row r="253" spans="1:32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44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</row>
    <row r="254" spans="1:32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44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</row>
    <row r="255" spans="1:32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44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</row>
    <row r="256" spans="1:32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44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</row>
    <row r="257" spans="1:32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44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</row>
    <row r="258" spans="1:32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44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</row>
    <row r="259" spans="1:32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44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</row>
    <row r="260" spans="1:32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44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</row>
    <row r="261" spans="1:32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44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</row>
    <row r="262" spans="1:32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44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</row>
    <row r="263" spans="1:32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44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</row>
    <row r="264" spans="1:32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44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</row>
    <row r="265" spans="1:32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44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</row>
    <row r="266" spans="1:32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44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</row>
    <row r="267" spans="1:32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44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</row>
    <row r="268" spans="1:32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44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</row>
    <row r="269" spans="1:32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44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</row>
    <row r="270" spans="1:32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44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</row>
    <row r="271" spans="1:32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44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</row>
    <row r="272" spans="1:32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44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</row>
    <row r="273" spans="1:32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44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</row>
    <row r="274" spans="1:32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44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</row>
    <row r="275" spans="1:32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44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</row>
    <row r="276" spans="1:32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44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</row>
    <row r="277" spans="1:32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44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</row>
    <row r="278" spans="1:32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44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</row>
    <row r="279" spans="1:32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44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</row>
    <row r="280" spans="1:32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44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</row>
    <row r="281" spans="1:32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44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</row>
    <row r="282" spans="1:32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44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</row>
    <row r="283" spans="1:32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44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</row>
    <row r="284" spans="1:32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44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</row>
    <row r="285" spans="1:32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44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</row>
    <row r="286" spans="1:32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44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</row>
    <row r="287" spans="1:32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44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</row>
    <row r="288" spans="1:32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44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</row>
    <row r="289" spans="1:32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44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</row>
    <row r="290" spans="1:32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44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</row>
    <row r="291" spans="1:32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44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</row>
    <row r="292" spans="1:32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44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</row>
    <row r="293" spans="1:32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44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</row>
    <row r="294" spans="1:32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44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</row>
    <row r="295" spans="1:32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44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</row>
    <row r="296" spans="1:32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44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</row>
    <row r="297" spans="1:32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44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</row>
    <row r="298" spans="1:32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44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</row>
    <row r="299" spans="1:32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44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</row>
    <row r="300" spans="1:32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44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</row>
    <row r="301" spans="1:32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44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</row>
    <row r="302" spans="1:32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44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</row>
    <row r="303" spans="1:32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44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</row>
    <row r="304" spans="1:32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44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</row>
    <row r="305" spans="1:32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44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</row>
    <row r="306" spans="1:32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44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</row>
    <row r="307" spans="1:32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44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</row>
    <row r="308" spans="1:32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44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</row>
    <row r="309" spans="1:32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44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</row>
    <row r="310" spans="1:32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44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</row>
    <row r="311" spans="1:32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44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</row>
    <row r="312" spans="1:32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44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</row>
    <row r="313" spans="1:32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44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</row>
    <row r="314" spans="1:32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44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</row>
    <row r="315" spans="1:32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44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</row>
    <row r="316" spans="1:32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44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</row>
    <row r="317" spans="1:32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44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</row>
    <row r="318" spans="1:32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44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</row>
    <row r="319" spans="1:32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44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</row>
    <row r="320" spans="1:32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44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</row>
    <row r="321" spans="1:32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44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</row>
    <row r="322" spans="1:32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44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</row>
    <row r="323" spans="1:32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44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</row>
    <row r="324" spans="1:32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44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</row>
    <row r="325" spans="1:32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44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</row>
    <row r="326" spans="1:32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44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</row>
    <row r="327" spans="1:32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44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</row>
    <row r="328" spans="1:32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44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</row>
    <row r="329" spans="1:32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44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</row>
    <row r="330" spans="1:32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44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</row>
    <row r="331" spans="1:32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44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</row>
    <row r="332" spans="1:32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44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</row>
    <row r="333" spans="1:32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44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</row>
    <row r="334" spans="1:32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44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</row>
    <row r="335" spans="1:32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44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</row>
    <row r="336" spans="1:32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44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</row>
    <row r="337" spans="1:32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44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</row>
    <row r="338" spans="1:32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44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</row>
    <row r="339" spans="1:32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44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</row>
    <row r="340" spans="1:32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44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</row>
    <row r="341" spans="1:32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44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</row>
    <row r="342" spans="1:32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44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</row>
    <row r="343" spans="1:32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44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</row>
    <row r="344" spans="1:32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44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</row>
    <row r="345" spans="1:32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44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</row>
    <row r="346" spans="1:32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44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</row>
    <row r="347" spans="1:32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44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</row>
    <row r="348" spans="1:32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44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</row>
    <row r="349" spans="1:32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44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</row>
    <row r="350" spans="1:32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44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</row>
    <row r="351" spans="1:32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44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</row>
    <row r="352" spans="1:32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44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</row>
    <row r="353" spans="1:32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44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</row>
    <row r="354" spans="1:32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44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</row>
    <row r="355" spans="1:32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44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</row>
    <row r="356" spans="1:32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44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</row>
    <row r="357" spans="1:32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44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</row>
    <row r="358" spans="1:32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44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</row>
    <row r="359" spans="1:32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44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</row>
    <row r="360" spans="1:32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44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</row>
    <row r="361" spans="1:32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44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</row>
    <row r="362" spans="1:32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44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</row>
    <row r="363" spans="1:32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44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</row>
    <row r="364" spans="1:32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44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</row>
    <row r="365" spans="1:32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44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</row>
    <row r="366" spans="1:32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44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</row>
    <row r="367" spans="1:32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44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</row>
    <row r="368" spans="1:32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44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</row>
    <row r="369" spans="1:32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44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</row>
    <row r="370" spans="1:32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44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</row>
    <row r="371" spans="1:32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44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</row>
    <row r="372" spans="1:32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44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</row>
    <row r="373" spans="1:32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44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</row>
    <row r="374" spans="1:32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44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</row>
    <row r="375" spans="1:32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44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</row>
    <row r="376" spans="1:32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44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</row>
    <row r="377" spans="1:32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44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</row>
    <row r="378" spans="1:32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44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</row>
    <row r="379" spans="1:32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44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</row>
    <row r="380" spans="1:32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44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</row>
    <row r="381" spans="1:32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44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</row>
    <row r="382" spans="1:32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44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</row>
    <row r="383" spans="1:32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44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</row>
    <row r="384" spans="1:32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44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</row>
    <row r="385" spans="1:32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44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</row>
    <row r="386" spans="1:32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44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</row>
    <row r="387" spans="1:32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44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</row>
    <row r="388" spans="1:32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44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</row>
    <row r="389" spans="1:32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44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</row>
    <row r="390" spans="1:32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44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</row>
    <row r="391" spans="1:32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44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</row>
    <row r="392" spans="1:32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44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</row>
    <row r="393" spans="1:32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44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</row>
    <row r="394" spans="1:32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44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</row>
    <row r="395" spans="1:32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44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</row>
    <row r="396" spans="1:32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44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</row>
    <row r="397" spans="1:32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44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</row>
    <row r="398" spans="1:32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44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</row>
    <row r="399" spans="1:32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44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</row>
    <row r="400" spans="1:32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44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</row>
    <row r="401" spans="1:32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44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</row>
    <row r="402" spans="1:32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44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</row>
    <row r="403" spans="1:32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44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</row>
    <row r="404" spans="1:32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44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</row>
    <row r="405" spans="1:32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44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</row>
    <row r="406" spans="1:32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44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</row>
    <row r="407" spans="1:32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44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</row>
    <row r="408" spans="1:32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44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</row>
    <row r="409" spans="1:32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44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</row>
    <row r="410" spans="1:32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44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</row>
    <row r="411" spans="1:32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44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</row>
    <row r="412" spans="1:32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44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</row>
    <row r="413" spans="1:32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44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</row>
    <row r="414" spans="1:32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44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</row>
    <row r="415" spans="1:32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44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</row>
    <row r="416" spans="1:32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44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</row>
    <row r="417" spans="1:32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44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</row>
    <row r="418" spans="1:32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44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</row>
    <row r="419" spans="1:32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44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</row>
    <row r="420" spans="1:32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44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</row>
    <row r="421" spans="1:32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44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</row>
    <row r="422" spans="1:32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44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</row>
    <row r="423" spans="1:32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44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</row>
    <row r="424" spans="1:32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44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</row>
    <row r="425" spans="1:32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44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</row>
    <row r="426" spans="1:32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44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</row>
    <row r="427" spans="1:32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44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</row>
    <row r="428" spans="1:32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44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</row>
    <row r="429" spans="1:32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44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</row>
    <row r="430" spans="1:32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44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</row>
    <row r="431" spans="1:32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44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</row>
    <row r="432" spans="1:32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44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</row>
    <row r="433" spans="1:32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44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</row>
    <row r="434" spans="1:32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44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</row>
    <row r="435" spans="1:32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44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</row>
    <row r="436" spans="1:32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44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</row>
    <row r="437" spans="1:32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44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</row>
    <row r="438" spans="1:32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44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</row>
    <row r="439" spans="1:32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44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</row>
    <row r="440" spans="1:32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44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</row>
    <row r="441" spans="1:32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44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</row>
    <row r="442" spans="1:32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44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</row>
    <row r="443" spans="1:32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44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</row>
    <row r="444" spans="1:32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44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</row>
    <row r="445" spans="1:32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44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</row>
    <row r="446" spans="1:32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44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</row>
    <row r="447" spans="1:32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44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</row>
    <row r="448" spans="1:32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44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</row>
    <row r="449" spans="1:32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44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</row>
    <row r="450" spans="1:32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44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</row>
    <row r="451" spans="1:32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44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</row>
    <row r="452" spans="1:32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44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</row>
    <row r="453" spans="1:32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44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</row>
    <row r="454" spans="1:32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44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</row>
    <row r="455" spans="1:32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44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</row>
    <row r="456" spans="1:32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44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</row>
    <row r="457" spans="1:32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44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</row>
    <row r="458" spans="1:32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44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</row>
    <row r="459" spans="1:32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44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</row>
    <row r="460" spans="1:32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44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</row>
    <row r="461" spans="1:32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44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</row>
    <row r="462" spans="1:32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44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</row>
    <row r="463" spans="1:32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44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</row>
    <row r="464" spans="1:32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44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</row>
    <row r="465" spans="1:32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44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</row>
    <row r="466" spans="1:32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44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</row>
    <row r="467" spans="1:32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44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</row>
    <row r="468" spans="1:32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44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</row>
    <row r="469" spans="1:32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44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</row>
    <row r="470" spans="1:32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44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</row>
    <row r="471" spans="1:32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44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</row>
    <row r="472" spans="1:32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44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</row>
    <row r="473" spans="1:32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44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</row>
    <row r="474" spans="1:32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44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</row>
    <row r="475" spans="1:32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44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</row>
    <row r="476" spans="1:32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44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</row>
    <row r="477" spans="1:32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44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</row>
    <row r="478" spans="1:32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44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</row>
    <row r="479" spans="1:32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44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</row>
    <row r="480" spans="1:32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44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</row>
    <row r="481" spans="1:32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44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</row>
    <row r="482" spans="1:32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44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</row>
    <row r="483" spans="1:32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44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</row>
    <row r="484" spans="1:32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44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</row>
    <row r="485" spans="1:32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44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</row>
    <row r="486" spans="1:32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44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</row>
    <row r="487" spans="1:32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44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</row>
    <row r="488" spans="1:32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44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</row>
    <row r="489" spans="1:32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44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</row>
    <row r="490" spans="1:32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44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</row>
    <row r="491" spans="1:32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44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</row>
    <row r="492" spans="1:32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44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</row>
    <row r="493" spans="1:32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44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</row>
    <row r="494" spans="1:32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44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</row>
    <row r="495" spans="1:32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44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</row>
    <row r="496" spans="1:32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44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</row>
    <row r="497" spans="1:32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44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</row>
    <row r="498" spans="1:32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44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</row>
    <row r="499" spans="1:32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44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</row>
    <row r="500" spans="1:32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44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</row>
    <row r="501" spans="1:32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44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</row>
    <row r="502" spans="1:32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44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</row>
    <row r="503" spans="1:32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44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</row>
    <row r="504" spans="1:32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44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</row>
    <row r="505" spans="1:32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44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</row>
    <row r="506" spans="1:32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44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</row>
    <row r="507" spans="1:32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44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</row>
    <row r="508" spans="1:32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44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</row>
    <row r="509" spans="1:32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44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</row>
    <row r="510" spans="1:32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44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</row>
    <row r="511" spans="1:32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44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</row>
    <row r="512" spans="1:32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44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</row>
    <row r="513" spans="1:32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44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</row>
    <row r="514" spans="1:32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44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</row>
    <row r="515" spans="1:32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44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</row>
    <row r="516" spans="1:32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44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</row>
    <row r="517" spans="1:32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44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</row>
    <row r="518" spans="1:32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44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</row>
    <row r="519" spans="1:32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44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</row>
    <row r="520" spans="1:32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44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</row>
    <row r="521" spans="1:32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44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</row>
    <row r="522" spans="1:32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44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</row>
    <row r="523" spans="1:32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44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</row>
    <row r="524" spans="1:32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44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</row>
    <row r="525" spans="1:32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44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</row>
    <row r="526" spans="1:32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44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</row>
    <row r="527" spans="1:32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44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</row>
    <row r="528" spans="1:32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44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</row>
    <row r="529" spans="1:32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44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</row>
    <row r="530" spans="1:32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44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</row>
    <row r="531" spans="1:32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44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</row>
    <row r="532" spans="1:32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44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</row>
    <row r="533" spans="1:32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44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</row>
    <row r="534" spans="1:32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44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</row>
    <row r="535" spans="1:32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44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</row>
    <row r="536" spans="1:32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44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</row>
    <row r="537" spans="1:32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44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</row>
    <row r="538" spans="1:32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44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</row>
    <row r="539" spans="1:32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44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</row>
    <row r="540" spans="1:32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44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</row>
    <row r="541" spans="1:32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44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</row>
    <row r="542" spans="1:32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44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</row>
    <row r="543" spans="1:32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44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</row>
    <row r="544" spans="1:32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44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</row>
    <row r="545" spans="1:32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44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</row>
    <row r="546" spans="1:32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44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</row>
    <row r="547" spans="1:32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44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</row>
    <row r="548" spans="1:32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44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</row>
    <row r="549" spans="1:32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44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</row>
    <row r="550" spans="1:32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44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</row>
    <row r="551" spans="1:32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44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</row>
    <row r="552" spans="1:32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44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</row>
    <row r="553" spans="1:32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44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</row>
    <row r="554" spans="1:32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44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</row>
    <row r="555" spans="1:32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44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</row>
    <row r="556" spans="1:32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44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</row>
    <row r="557" spans="1:32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44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</row>
    <row r="558" spans="1:32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44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</row>
    <row r="559" spans="1:32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44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</row>
    <row r="560" spans="1:32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44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</row>
    <row r="561" spans="1:32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44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</row>
    <row r="562" spans="1:32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44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</row>
    <row r="563" spans="1:32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44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</row>
    <row r="564" spans="1:32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44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</row>
    <row r="565" spans="1:32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44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</row>
    <row r="566" spans="1:32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44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</row>
    <row r="567" spans="1:32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44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</row>
    <row r="568" spans="1:32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44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</row>
    <row r="569" spans="1:32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44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</row>
    <row r="570" spans="1:32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44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</row>
    <row r="571" spans="1:32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44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</row>
    <row r="572" spans="1:32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44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</row>
    <row r="573" spans="1:32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44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</row>
    <row r="574" spans="1:32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44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</row>
    <row r="575" spans="1:32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44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</row>
    <row r="576" spans="1:32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44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</row>
    <row r="577" spans="1:32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44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</row>
    <row r="578" spans="1:32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44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</row>
    <row r="579" spans="1:32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44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</row>
    <row r="580" spans="1:32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44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</row>
    <row r="581" spans="1:32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44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</row>
    <row r="582" spans="1:32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44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</row>
    <row r="583" spans="1:32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44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</row>
    <row r="584" spans="1:32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44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</row>
    <row r="585" spans="1:32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44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</row>
    <row r="586" spans="1:32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44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</row>
    <row r="587" spans="1:32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44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</row>
    <row r="588" spans="1:32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44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</row>
    <row r="589" spans="1:32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44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</row>
    <row r="590" spans="1:32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44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</row>
    <row r="591" spans="1:32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44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</row>
    <row r="592" spans="1:32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44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</row>
    <row r="593" spans="1:32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44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</row>
    <row r="594" spans="1:32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44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</row>
    <row r="595" spans="1:32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44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</row>
    <row r="596" spans="1:32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44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</row>
    <row r="597" spans="1:32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44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</row>
    <row r="598" spans="1:32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44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</row>
    <row r="599" spans="1:32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44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</row>
    <row r="600" spans="1:32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44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</row>
    <row r="601" spans="1:32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44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</row>
    <row r="602" spans="1:32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44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</row>
    <row r="603" spans="1:32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44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</row>
    <row r="604" spans="1:32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44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</row>
    <row r="605" spans="1:32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44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</row>
    <row r="606" spans="1:32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44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</row>
    <row r="607" spans="1:32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44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</row>
    <row r="608" spans="1:32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44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</row>
    <row r="609" spans="1:32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44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</row>
    <row r="610" spans="1:32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44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</row>
    <row r="611" spans="1:32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44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</row>
    <row r="612" spans="1:32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44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</row>
    <row r="613" spans="1:32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44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</row>
    <row r="614" spans="1:32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44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</row>
    <row r="615" spans="1:32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44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</row>
    <row r="616" spans="1:32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44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</row>
    <row r="617" spans="1:32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44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</row>
    <row r="618" spans="1:32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44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</row>
    <row r="619" spans="1:32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44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</row>
    <row r="620" spans="1:32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44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</row>
    <row r="621" spans="1:32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44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</row>
    <row r="622" spans="1:32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44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</row>
    <row r="623" spans="1:32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44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</row>
    <row r="624" spans="1:32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44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</row>
    <row r="625" spans="1:32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44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</row>
    <row r="626" spans="1:32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44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</row>
    <row r="627" spans="1:32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44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</row>
    <row r="628" spans="1:32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44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</row>
    <row r="629" spans="1:32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44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</row>
    <row r="630" spans="1:32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44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</row>
    <row r="631" spans="1:32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44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</row>
    <row r="632" spans="1:32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44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</row>
    <row r="633" spans="1:32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44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</row>
    <row r="634" spans="1:32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44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</row>
    <row r="635" spans="1:32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44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</row>
    <row r="636" spans="1:32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44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</row>
    <row r="637" spans="1:32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44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</row>
    <row r="638" spans="1:32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44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</row>
    <row r="639" spans="1:32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44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</row>
    <row r="640" spans="1:32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44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</row>
    <row r="641" spans="1:32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44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</row>
    <row r="642" spans="1:32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44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</row>
    <row r="643" spans="1:32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44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</row>
    <row r="644" spans="1:32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44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</row>
    <row r="645" spans="1:32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44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</row>
    <row r="646" spans="1:32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44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</row>
    <row r="647" spans="1:32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44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</row>
    <row r="648" spans="1:32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44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</row>
    <row r="649" spans="1:32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44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</row>
    <row r="650" spans="1:32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44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</row>
    <row r="651" spans="1:32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44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</row>
    <row r="652" spans="1:32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44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</row>
    <row r="653" spans="1:32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44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</row>
    <row r="654" spans="1:32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44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</row>
    <row r="655" spans="1:32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44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</row>
    <row r="656" spans="1:32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44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</row>
    <row r="657" spans="1:32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44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</row>
    <row r="658" spans="1:32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44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</row>
    <row r="659" spans="1:32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44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</row>
    <row r="660" spans="1:32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44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</row>
    <row r="661" spans="1:32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44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</row>
    <row r="662" spans="1:32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44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</row>
    <row r="663" spans="1:32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44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</row>
    <row r="664" spans="1:32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44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</row>
    <row r="665" spans="1:32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44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</row>
    <row r="666" spans="1:32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44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</row>
    <row r="667" spans="1:32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44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</row>
    <row r="668" spans="1:32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44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</row>
    <row r="669" spans="1:32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44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</row>
    <row r="670" spans="1:32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44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</row>
    <row r="671" spans="1:32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44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</row>
    <row r="672" spans="1:32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44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</row>
    <row r="673" spans="1:32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44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</row>
    <row r="674" spans="1:32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44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</row>
    <row r="675" spans="1:32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44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</row>
    <row r="676" spans="1:32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44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</row>
    <row r="677" spans="1:32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44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</row>
    <row r="678" spans="1:32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44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</row>
    <row r="679" spans="1:32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44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</row>
    <row r="680" spans="1:32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44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</row>
    <row r="681" spans="1:32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44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</row>
    <row r="682" spans="1:32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44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</row>
    <row r="683" spans="1:32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44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</row>
    <row r="684" spans="1:32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44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</row>
    <row r="685" spans="1:32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44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</row>
    <row r="686" spans="1:32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44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</row>
    <row r="687" spans="1:32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44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</row>
    <row r="688" spans="1:32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44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</row>
    <row r="689" spans="1:32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44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</row>
    <row r="690" spans="1:32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44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</row>
    <row r="691" spans="1:32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44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</row>
    <row r="692" spans="1:32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44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</row>
    <row r="693" spans="1:32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44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</row>
    <row r="694" spans="1:32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44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</row>
    <row r="695" spans="1:32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44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</row>
    <row r="696" spans="1:32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44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</row>
    <row r="697" spans="1:32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44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</row>
    <row r="698" spans="1:32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44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</row>
    <row r="699" spans="1:32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44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</row>
    <row r="700" spans="1:32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44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</row>
    <row r="701" spans="1:32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44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</row>
    <row r="702" spans="1:32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44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</row>
    <row r="703" spans="1:32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44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</row>
    <row r="704" spans="1:32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44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</row>
    <row r="705" spans="1:32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44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</row>
    <row r="706" spans="1:32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44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</row>
    <row r="707" spans="1:32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44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</row>
    <row r="708" spans="1:32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44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</row>
    <row r="709" spans="1:32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44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</row>
    <row r="710" spans="1:32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44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</row>
    <row r="711" spans="1:32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44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</row>
    <row r="712" spans="1:32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44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</row>
    <row r="713" spans="1:32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44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</row>
    <row r="714" spans="1:32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44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</row>
    <row r="715" spans="1:32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44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</row>
    <row r="716" spans="1:32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44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</row>
    <row r="717" spans="1:32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44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</row>
    <row r="718" spans="1:32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44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</row>
    <row r="719" spans="1:32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44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</row>
    <row r="720" spans="1:32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44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</row>
    <row r="721" spans="1:32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44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</row>
    <row r="722" spans="1:32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44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</row>
    <row r="723" spans="1:32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44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</row>
    <row r="724" spans="1:32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44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</row>
    <row r="725" spans="1:32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44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</row>
    <row r="726" spans="1:32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44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</row>
    <row r="727" spans="1:32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44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</row>
    <row r="728" spans="1:32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44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</row>
    <row r="729" spans="1:32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44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</row>
    <row r="730" spans="1:32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44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</row>
    <row r="731" spans="1:32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44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</row>
    <row r="732" spans="1:32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44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</row>
    <row r="733" spans="1:32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44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</row>
    <row r="734" spans="1:32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44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</row>
    <row r="735" spans="1:32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44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</row>
    <row r="736" spans="1:32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44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</row>
    <row r="737" spans="1:32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44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</row>
    <row r="738" spans="1:32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44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</row>
    <row r="739" spans="1:32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44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</row>
    <row r="740" spans="1:32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44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</row>
    <row r="741" spans="1:32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44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</row>
    <row r="742" spans="1:32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44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</row>
    <row r="743" spans="1:32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44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</row>
    <row r="744" spans="1:32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44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</row>
    <row r="745" spans="1:32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44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</row>
    <row r="746" spans="1:32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44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</row>
    <row r="747" spans="1:32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44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</row>
    <row r="748" spans="1:32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44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</row>
    <row r="749" spans="1:32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44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</row>
    <row r="750" spans="1:32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44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</row>
    <row r="751" spans="1:32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44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</row>
    <row r="752" spans="1:32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44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</row>
    <row r="753" spans="1:32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44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</row>
    <row r="754" spans="1:32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44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</row>
    <row r="755" spans="1:32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44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</row>
    <row r="756" spans="1:32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44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</row>
    <row r="757" spans="1:32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44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</row>
    <row r="758" spans="1:32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44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</row>
    <row r="759" spans="1:32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44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</row>
    <row r="760" spans="1:32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44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</row>
    <row r="761" spans="1:32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44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</row>
    <row r="762" spans="1:32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44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</row>
    <row r="763" spans="1:32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44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</row>
    <row r="764" spans="1:32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44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</row>
    <row r="765" spans="1:32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44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</row>
    <row r="766" spans="1:32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44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</row>
    <row r="767" spans="1:32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44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</row>
    <row r="768" spans="1:32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44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</row>
    <row r="769" spans="1:32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44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</row>
    <row r="770" spans="1:32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44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</row>
    <row r="771" spans="1:32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44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</row>
    <row r="772" spans="1:32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44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</row>
    <row r="773" spans="1:32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44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</row>
    <row r="774" spans="1:32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44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</row>
    <row r="775" spans="1:32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44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</row>
    <row r="776" spans="1:32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44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</row>
    <row r="777" spans="1:32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44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</row>
    <row r="778" spans="1:32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44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</row>
    <row r="779" spans="1:32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44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</row>
    <row r="780" spans="1:32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44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</row>
    <row r="781" spans="1:32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44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</row>
    <row r="782" spans="1:32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44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</row>
    <row r="783" spans="1:32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44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</row>
    <row r="784" spans="1:32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44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</row>
    <row r="785" spans="1:32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44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</row>
    <row r="786" spans="1:32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44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</row>
    <row r="787" spans="1:32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44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</row>
    <row r="788" spans="1:32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44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</row>
    <row r="789" spans="1:32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44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</row>
    <row r="790" spans="1:32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44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</row>
    <row r="791" spans="1:32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44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</row>
    <row r="792" spans="1:32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44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</row>
    <row r="793" spans="1:32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44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</row>
    <row r="794" spans="1:32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44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</row>
    <row r="795" spans="1:32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44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</row>
    <row r="796" spans="1:32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44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</row>
    <row r="797" spans="1:32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44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</row>
    <row r="798" spans="1:32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44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</row>
    <row r="799" spans="1:32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44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</row>
    <row r="800" spans="1:32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44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</row>
    <row r="801" spans="1:32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44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</row>
    <row r="802" spans="1:32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44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</row>
    <row r="803" spans="1:32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44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</row>
    <row r="804" spans="1:32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44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</row>
    <row r="805" spans="1:32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44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</row>
    <row r="806" spans="1:32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44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</row>
    <row r="807" spans="1:32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44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</row>
    <row r="808" spans="1:32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44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</row>
    <row r="809" spans="1:32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44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</row>
    <row r="810" spans="1:32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44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</row>
    <row r="811" spans="1:32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44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</row>
    <row r="812" spans="1:32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44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</row>
    <row r="813" spans="1:32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44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</row>
    <row r="814" spans="1:32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44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</row>
    <row r="815" spans="1:32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44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</row>
    <row r="816" spans="1:32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44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</row>
    <row r="817" spans="1:32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44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</row>
    <row r="818" spans="1:32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44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</row>
    <row r="819" spans="1:32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44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</row>
    <row r="820" spans="1:32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44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</row>
    <row r="821" spans="1:32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44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</row>
    <row r="822" spans="1:32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44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</row>
    <row r="823" spans="1:32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44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</row>
    <row r="824" spans="1:32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44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</row>
    <row r="825" spans="1:32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44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</row>
    <row r="826" spans="1:32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44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</row>
    <row r="827" spans="1:32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44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</row>
    <row r="828" spans="1:32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44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</row>
    <row r="829" spans="1:32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44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</row>
    <row r="830" spans="1:32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44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</row>
    <row r="831" spans="1:32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44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</row>
    <row r="832" spans="1:32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44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</row>
    <row r="833" spans="1:32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44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</row>
    <row r="834" spans="1:32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44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</row>
    <row r="835" spans="1:32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44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</row>
    <row r="836" spans="1:32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44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</row>
    <row r="837" spans="1:32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44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</row>
    <row r="838" spans="1:32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44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</row>
    <row r="839" spans="1:32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44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</row>
    <row r="840" spans="1:32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44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</row>
    <row r="841" spans="1:32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44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</row>
    <row r="842" spans="1:32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44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</row>
    <row r="843" spans="1:32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44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</row>
    <row r="844" spans="1:32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44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</row>
    <row r="845" spans="1:32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44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</row>
    <row r="846" spans="1:32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44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</row>
    <row r="847" spans="1:32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44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</row>
    <row r="848" spans="1:32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44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</row>
    <row r="849" spans="1:32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44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</row>
    <row r="850" spans="1:32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44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</row>
    <row r="851" spans="1:32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44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</row>
    <row r="852" spans="1:32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44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</row>
    <row r="853" spans="1:32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44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</row>
    <row r="854" spans="1:32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44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</row>
    <row r="855" spans="1:32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44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</row>
    <row r="856" spans="1:32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44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</row>
    <row r="857" spans="1:32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44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</row>
    <row r="858" spans="1:32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44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</row>
    <row r="859" spans="1:32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44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</row>
    <row r="860" spans="1:32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44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</row>
    <row r="861" spans="1:32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44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</row>
    <row r="862" spans="1:32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44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</row>
    <row r="863" spans="1:32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44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</row>
    <row r="864" spans="1:32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44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</row>
    <row r="865" spans="1:32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44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</row>
    <row r="866" spans="1:32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44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</row>
    <row r="867" spans="1:32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44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</row>
    <row r="868" spans="1:32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44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</row>
    <row r="869" spans="1:32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44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</row>
    <row r="870" spans="1:32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44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</row>
    <row r="871" spans="1:32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44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</row>
    <row r="872" spans="1:32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44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</row>
    <row r="873" spans="1:32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44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</row>
    <row r="874" spans="1:32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44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</row>
    <row r="875" spans="1:32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44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</row>
    <row r="876" spans="1:32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44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</row>
    <row r="877" spans="1:32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44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</row>
    <row r="878" spans="1:32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44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</row>
    <row r="879" spans="1:32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44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</row>
    <row r="880" spans="1:32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44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</row>
    <row r="881" spans="1:32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44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</row>
    <row r="882" spans="1:32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44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</row>
    <row r="883" spans="1:32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44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</row>
    <row r="884" spans="1:32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44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</row>
    <row r="885" spans="1:32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44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</row>
    <row r="886" spans="1:32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44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</row>
    <row r="887" spans="1:32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44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</row>
    <row r="888" spans="1:32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44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</row>
    <row r="889" spans="1:32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44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</row>
    <row r="890" spans="1:32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44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</row>
    <row r="891" spans="1:32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44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</row>
    <row r="892" spans="1:32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44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</row>
    <row r="893" spans="1:32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44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</row>
    <row r="894" spans="1:32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44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</row>
    <row r="895" spans="1:32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44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</row>
    <row r="896" spans="1:32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44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</row>
    <row r="897" spans="1:32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44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</row>
    <row r="898" spans="1:32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44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</row>
    <row r="899" spans="1:32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44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</row>
    <row r="900" spans="1:32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44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</row>
    <row r="901" spans="1:32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44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</row>
    <row r="902" spans="1:32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44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</row>
    <row r="903" spans="1:32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44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</row>
    <row r="904" spans="1:32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44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</row>
    <row r="905" spans="1:32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44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</row>
    <row r="906" spans="1:32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44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</row>
    <row r="907" spans="1:32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44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</row>
    <row r="908" spans="1:32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44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</row>
    <row r="909" spans="1:32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44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</row>
    <row r="910" spans="1:32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44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</row>
    <row r="911" spans="1:32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44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</row>
    <row r="912" spans="1:32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44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</row>
    <row r="913" spans="1:32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44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</row>
    <row r="914" spans="1:32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44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</row>
    <row r="915" spans="1:32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44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</row>
    <row r="916" spans="1:32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44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</row>
    <row r="917" spans="1:32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44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</row>
    <row r="918" spans="1:32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44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</row>
    <row r="919" spans="1:32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44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</row>
    <row r="920" spans="1:32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44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</row>
    <row r="921" spans="1:32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44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</row>
    <row r="922" spans="1:32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44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</row>
    <row r="923" spans="1:32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44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</row>
    <row r="924" spans="1:32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44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</row>
    <row r="925" spans="1:32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44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</row>
    <row r="926" spans="1:32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44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</row>
    <row r="927" spans="1:32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44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</row>
    <row r="928" spans="1:32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44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</row>
    <row r="929" spans="1:32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44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</row>
    <row r="930" spans="1:32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44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</row>
    <row r="931" spans="1:32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44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</row>
    <row r="932" spans="1:32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44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</row>
    <row r="933" spans="1:32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44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</row>
    <row r="934" spans="1:32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44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</row>
    <row r="935" spans="1:32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44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</row>
    <row r="936" spans="1:32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44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</row>
    <row r="937" spans="1:32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44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</row>
    <row r="938" spans="1:32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44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</row>
    <row r="939" spans="1:32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44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</row>
    <row r="940" spans="1:32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44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</row>
    <row r="941" spans="1:32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44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</row>
    <row r="942" spans="1:32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44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</row>
    <row r="943" spans="1:32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44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</row>
    <row r="944" spans="1:32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44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</row>
    <row r="945" spans="1:32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44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</row>
    <row r="946" spans="1:32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44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</row>
    <row r="947" spans="1:32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44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</row>
    <row r="948" spans="1:32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44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</row>
  </sheetData>
  <mergeCells count="47">
    <mergeCell ref="B2:B22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1:I11"/>
    <mergeCell ref="J11:O11"/>
    <mergeCell ref="P11:U11"/>
    <mergeCell ref="C5:C11"/>
    <mergeCell ref="D8:E8"/>
    <mergeCell ref="F8:G8"/>
    <mergeCell ref="T12:U12"/>
    <mergeCell ref="N8:O8"/>
    <mergeCell ref="P8:Q8"/>
    <mergeCell ref="R8:S8"/>
    <mergeCell ref="T8:U8"/>
    <mergeCell ref="N12:O12"/>
    <mergeCell ref="P12:S12"/>
    <mergeCell ref="H8:I8"/>
    <mergeCell ref="J8:K8"/>
    <mergeCell ref="L8:M8"/>
    <mergeCell ref="D22:G22"/>
    <mergeCell ref="H22:I22"/>
    <mergeCell ref="D12:G12"/>
    <mergeCell ref="H12:I12"/>
    <mergeCell ref="J12:M12"/>
    <mergeCell ref="J22:M22"/>
    <mergeCell ref="N22:O22"/>
    <mergeCell ref="C13:C14"/>
    <mergeCell ref="D13:U13"/>
    <mergeCell ref="D14:I14"/>
    <mergeCell ref="J14:O14"/>
    <mergeCell ref="P14:U22"/>
    <mergeCell ref="C15:C21"/>
    <mergeCell ref="D19:E19"/>
    <mergeCell ref="F19:G19"/>
    <mergeCell ref="H19:I19"/>
    <mergeCell ref="J19:K19"/>
    <mergeCell ref="L19:M19"/>
    <mergeCell ref="N19:O19"/>
    <mergeCell ref="D21:I21"/>
    <mergeCell ref="J21:O21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1">
    <cfRule type="containsText" dxfId="331" priority="2" operator="containsText" text="VEGA">
      <formula>NOT(ISERROR(SEARCH(("VEGA"),(D11))))</formula>
    </cfRule>
    <cfRule type="containsText" dxfId="330" priority="3" operator="containsText" text="LÍDER">
      <formula>NOT(ISERROR(SEARCH(("LÍDER"),(D11))))</formula>
    </cfRule>
    <cfRule type="containsText" dxfId="329" priority="4" operator="containsText" text="GLOBAL">
      <formula>NOT(ISERROR(SEARCH(("GLOBAL"),(D11))))</formula>
    </cfRule>
    <cfRule type="containsText" dxfId="328" priority="5" operator="containsText" text="COROADO">
      <formula>NOT(ISERROR(SEARCH(("COROADO"),(D11))))</formula>
    </cfRule>
    <cfRule type="containsText" dxfId="327" priority="6" operator="containsText" text="VIA VERDE">
      <formula>NOT(ISERROR(SEARCH(("VIA VERDE"),(D11))))</formula>
    </cfRule>
    <cfRule type="containsText" dxfId="326" priority="7" operator="containsText" text="INTEGRAÇÃO">
      <formula>NOT(ISERROR(SEARCH(("INTEGRAÇÃO"),(D11))))</formula>
    </cfRule>
    <cfRule type="containsText" dxfId="325" priority="8" operator="containsText" text="SÃO PEDRO">
      <formula>NOT(ISERROR(SEARCH(("SÃO PEDRO"),(D11))))</formula>
    </cfRule>
  </conditionalFormatting>
  <conditionalFormatting sqref="D21">
    <cfRule type="containsText" dxfId="324" priority="9" operator="containsText" text="VEGA">
      <formula>NOT(ISERROR(SEARCH(("VEGA"),(D21))))</formula>
    </cfRule>
    <cfRule type="containsText" dxfId="323" priority="10" operator="containsText" text="LÍDER">
      <formula>NOT(ISERROR(SEARCH(("LÍDER"),(D21))))</formula>
    </cfRule>
    <cfRule type="containsText" dxfId="322" priority="11" operator="containsText" text="GLOBAL">
      <formula>NOT(ISERROR(SEARCH(("GLOBAL"),(D21))))</formula>
    </cfRule>
    <cfRule type="containsText" dxfId="321" priority="12" operator="containsText" text="COROADO">
      <formula>NOT(ISERROR(SEARCH(("COROADO"),(D21))))</formula>
    </cfRule>
    <cfRule type="containsText" dxfId="320" priority="13" operator="containsText" text="VIA VERDE">
      <formula>NOT(ISERROR(SEARCH(("VIA VERDE"),(D21))))</formula>
    </cfRule>
    <cfRule type="containsText" dxfId="319" priority="14" operator="containsText" text="INTEGRAÇÃO">
      <formula>NOT(ISERROR(SEARCH(("INTEGRAÇÃO"),(D21))))</formula>
    </cfRule>
    <cfRule type="containsText" dxfId="318" priority="15" operator="containsText" text="SÃO PEDRO">
      <formula>NOT(ISERROR(SEARCH(("SÃO PEDRO"),(D21))))</formula>
    </cfRule>
  </conditionalFormatting>
  <conditionalFormatting sqref="D4:I4">
    <cfRule type="expression" dxfId="317" priority="16" stopIfTrue="1">
      <formula>LEN($D4)=14</formula>
    </cfRule>
  </conditionalFormatting>
  <conditionalFormatting sqref="J11">
    <cfRule type="containsText" dxfId="316" priority="17" operator="containsText" text="VEGA">
      <formula>NOT(ISERROR(SEARCH(("VEGA"),(J11))))</formula>
    </cfRule>
    <cfRule type="containsText" dxfId="315" priority="18" operator="containsText" text="LÍDER">
      <formula>NOT(ISERROR(SEARCH(("LÍDER"),(J11))))</formula>
    </cfRule>
    <cfRule type="containsText" dxfId="314" priority="19" operator="containsText" text="GLOBAL">
      <formula>NOT(ISERROR(SEARCH(("GLOBAL"),(J11))))</formula>
    </cfRule>
    <cfRule type="containsText" dxfId="313" priority="20" operator="containsText" text="COROADO">
      <formula>NOT(ISERROR(SEARCH(("COROADO"),(J11))))</formula>
    </cfRule>
    <cfRule type="containsText" dxfId="312" priority="21" operator="containsText" text="VIA VERDE">
      <formula>NOT(ISERROR(SEARCH(("VIA VERDE"),(J11))))</formula>
    </cfRule>
    <cfRule type="containsText" dxfId="311" priority="22" operator="containsText" text="INTEGRAÇÃO">
      <formula>NOT(ISERROR(SEARCH(("INTEGRAÇÃO"),(J11))))</formula>
    </cfRule>
    <cfRule type="containsText" dxfId="310" priority="23" operator="containsText" text="SÃO PEDRO">
      <formula>NOT(ISERROR(SEARCH(("SÃO PEDRO"),(J11))))</formula>
    </cfRule>
  </conditionalFormatting>
  <conditionalFormatting sqref="J21">
    <cfRule type="containsText" dxfId="309" priority="24" operator="containsText" text="VEGA">
      <formula>NOT(ISERROR(SEARCH(("VEGA"),(J21))))</formula>
    </cfRule>
    <cfRule type="containsText" dxfId="308" priority="25" operator="containsText" text="LÍDER">
      <formula>NOT(ISERROR(SEARCH(("LÍDER"),(J21))))</formula>
    </cfRule>
    <cfRule type="containsText" dxfId="307" priority="26" operator="containsText" text="GLOBAL">
      <formula>NOT(ISERROR(SEARCH(("GLOBAL"),(J21))))</formula>
    </cfRule>
    <cfRule type="containsText" dxfId="306" priority="27" operator="containsText" text="COROADO">
      <formula>NOT(ISERROR(SEARCH(("COROADO"),(J21))))</formula>
    </cfRule>
    <cfRule type="containsText" dxfId="305" priority="28" operator="containsText" text="VIA VERDE">
      <formula>NOT(ISERROR(SEARCH(("VIA VERDE"),(J21))))</formula>
    </cfRule>
    <cfRule type="containsText" dxfId="304" priority="29" operator="containsText" text="INTEGRAÇÃO">
      <formula>NOT(ISERROR(SEARCH(("INTEGRAÇÃO"),(J21))))</formula>
    </cfRule>
    <cfRule type="containsText" dxfId="303" priority="30" operator="containsText" text="SÃO PEDRO">
      <formula>NOT(ISERROR(SEARCH(("SÃO PEDRO"),(J21))))</formula>
    </cfRule>
  </conditionalFormatting>
  <conditionalFormatting sqref="J4:O4">
    <cfRule type="expression" dxfId="302" priority="31">
      <formula>LEN($J4)=14</formula>
    </cfRule>
  </conditionalFormatting>
  <conditionalFormatting sqref="P11">
    <cfRule type="containsText" dxfId="301" priority="32" operator="containsText" text="VEGA">
      <formula>NOT(ISERROR(SEARCH(("VEGA"),(P11))))</formula>
    </cfRule>
    <cfRule type="containsText" dxfId="300" priority="33" operator="containsText" text="LÍDER">
      <formula>NOT(ISERROR(SEARCH(("LÍDER"),(P11))))</formula>
    </cfRule>
    <cfRule type="containsText" dxfId="299" priority="34" operator="containsText" text="GLOBAL">
      <formula>NOT(ISERROR(SEARCH(("GLOBAL"),(P11))))</formula>
    </cfRule>
    <cfRule type="containsText" dxfId="298" priority="35" operator="containsText" text="COROADO">
      <formula>NOT(ISERROR(SEARCH(("COROADO"),(P11))))</formula>
    </cfRule>
    <cfRule type="containsText" dxfId="297" priority="36" operator="containsText" text="VIA VERDE">
      <formula>NOT(ISERROR(SEARCH(("VIA VERDE"),(P11))))</formula>
    </cfRule>
    <cfRule type="containsText" dxfId="296" priority="37" operator="containsText" text="INTEGRAÇÃO">
      <formula>NOT(ISERROR(SEARCH(("INTEGRAÇÃO"),(P11))))</formula>
    </cfRule>
    <cfRule type="containsText" dxfId="295" priority="38" operator="containsText" text="SÃO PEDRO">
      <formula>NOT(ISERROR(SEARCH(("SÃO PEDRO"),(P11))))</formula>
    </cfRule>
  </conditionalFormatting>
  <conditionalFormatting sqref="P4:U4">
    <cfRule type="expression" dxfId="294" priority="39">
      <formula>LEN($P4)=14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9C1A-775F-4E0C-BE03-354551B37B24}">
  <dimension ref="A1:AG972"/>
  <sheetViews>
    <sheetView zoomScale="70" zoomScaleNormal="70" workbookViewId="0">
      <selection sqref="A1:XFD1048576"/>
    </sheetView>
  </sheetViews>
  <sheetFormatPr defaultColWidth="12.85546875" defaultRowHeight="15" customHeight="1" x14ac:dyDescent="0.25"/>
  <cols>
    <col min="1" max="33" width="9.85546875" style="158" customWidth="1"/>
    <col min="34" max="16384" width="12.85546875" style="158"/>
  </cols>
  <sheetData>
    <row r="1" spans="1:33" ht="24" customHeight="1" thickBot="1" x14ac:dyDescent="0.3">
      <c r="A1" s="155"/>
      <c r="B1" s="155"/>
      <c r="C1" s="155"/>
      <c r="D1" s="155"/>
      <c r="E1" s="155"/>
      <c r="F1" s="155"/>
      <c r="G1" s="155"/>
      <c r="H1" s="155"/>
      <c r="I1" s="155"/>
      <c r="J1" s="156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7"/>
      <c r="Y1" s="155"/>
      <c r="AA1" s="155"/>
      <c r="AB1" s="155"/>
      <c r="AC1" s="155"/>
      <c r="AD1" s="155"/>
      <c r="AE1" s="155"/>
      <c r="AF1" s="155"/>
      <c r="AG1" s="155"/>
    </row>
    <row r="2" spans="1:33" ht="24" customHeight="1" thickBot="1" x14ac:dyDescent="0.3">
      <c r="A2" s="155"/>
      <c r="B2" s="386">
        <v>45451</v>
      </c>
      <c r="C2" s="388" t="s">
        <v>67</v>
      </c>
      <c r="D2" s="382"/>
      <c r="E2" s="382"/>
      <c r="F2" s="382"/>
      <c r="G2" s="382"/>
      <c r="H2" s="382"/>
      <c r="I2" s="379"/>
      <c r="J2" s="388" t="s">
        <v>68</v>
      </c>
      <c r="K2" s="382"/>
      <c r="L2" s="382"/>
      <c r="M2" s="379"/>
      <c r="X2" s="157"/>
    </row>
    <row r="3" spans="1:33" ht="24" customHeight="1" thickBot="1" x14ac:dyDescent="0.3">
      <c r="A3" s="155"/>
      <c r="B3" s="387"/>
      <c r="C3" s="383">
        <v>1.7361111111111112E-2</v>
      </c>
      <c r="D3" s="385" t="s">
        <v>3</v>
      </c>
      <c r="E3" s="382"/>
      <c r="F3" s="382"/>
      <c r="G3" s="382"/>
      <c r="H3" s="382"/>
      <c r="I3" s="379"/>
      <c r="J3" s="396" t="s">
        <v>56</v>
      </c>
      <c r="K3" s="382"/>
      <c r="L3" s="382"/>
      <c r="M3" s="379"/>
      <c r="X3" s="157"/>
    </row>
    <row r="4" spans="1:33" ht="24" customHeight="1" thickBot="1" x14ac:dyDescent="0.3">
      <c r="A4" s="155"/>
      <c r="B4" s="387"/>
      <c r="C4" s="384"/>
      <c r="D4" s="385" t="s">
        <v>5</v>
      </c>
      <c r="E4" s="382"/>
      <c r="F4" s="382"/>
      <c r="G4" s="382"/>
      <c r="H4" s="382"/>
      <c r="I4" s="379"/>
      <c r="J4" s="388" t="str">
        <f>CONCATENATE(COUNT(J6:J10,L6:L10)," VIAGENS")</f>
        <v>10 VIAGENS</v>
      </c>
      <c r="K4" s="382"/>
      <c r="L4" s="382"/>
      <c r="M4" s="379"/>
      <c r="X4" s="157"/>
      <c r="Z4" s="160"/>
    </row>
    <row r="5" spans="1:33" ht="24" customHeight="1" thickBot="1" x14ac:dyDescent="0.3">
      <c r="A5" s="155"/>
      <c r="B5" s="387"/>
      <c r="C5" s="389" t="s">
        <v>7</v>
      </c>
      <c r="D5" s="159" t="s">
        <v>8</v>
      </c>
      <c r="E5" s="161" t="s">
        <v>9</v>
      </c>
      <c r="F5" s="162" t="s">
        <v>10</v>
      </c>
      <c r="G5" s="161" t="s">
        <v>11</v>
      </c>
      <c r="H5" s="162" t="s">
        <v>12</v>
      </c>
      <c r="I5" s="161" t="s">
        <v>13</v>
      </c>
      <c r="J5" s="163" t="s">
        <v>14</v>
      </c>
      <c r="K5" s="164" t="s">
        <v>15</v>
      </c>
      <c r="L5" s="163" t="s">
        <v>14</v>
      </c>
      <c r="M5" s="164" t="s">
        <v>15</v>
      </c>
      <c r="X5" s="157"/>
      <c r="Z5" s="160"/>
    </row>
    <row r="6" spans="1:33" ht="24" customHeight="1" x14ac:dyDescent="0.25">
      <c r="A6" s="155"/>
      <c r="B6" s="387"/>
      <c r="C6" s="390"/>
      <c r="D6" s="165">
        <v>0.22222222222222221</v>
      </c>
      <c r="E6" s="166">
        <v>0.24166666666666667</v>
      </c>
      <c r="F6" s="166">
        <v>0.26250000000000001</v>
      </c>
      <c r="G6" s="167">
        <f t="shared" ref="G6:G8" si="0">F6-D6</f>
        <v>4.0277777777777801E-2</v>
      </c>
      <c r="H6" s="168">
        <v>403</v>
      </c>
      <c r="I6" s="169">
        <v>1</v>
      </c>
      <c r="J6" s="165">
        <v>0.22222222222222221</v>
      </c>
      <c r="K6" s="170"/>
      <c r="L6" s="166">
        <v>0.59583333333333333</v>
      </c>
      <c r="M6" s="171">
        <f>L6-J10</f>
        <v>9.9999999999999978E-2</v>
      </c>
      <c r="X6" s="157"/>
      <c r="Z6" s="160"/>
    </row>
    <row r="7" spans="1:33" ht="24" customHeight="1" x14ac:dyDescent="0.25">
      <c r="A7" s="155"/>
      <c r="B7" s="387"/>
      <c r="C7" s="390"/>
      <c r="D7" s="172">
        <v>0.27638888888888885</v>
      </c>
      <c r="E7" s="173">
        <v>0.30069444444444443</v>
      </c>
      <c r="F7" s="173">
        <v>0.32083333333333336</v>
      </c>
      <c r="G7" s="174">
        <f t="shared" si="0"/>
        <v>4.4444444444444509E-2</v>
      </c>
      <c r="H7" s="175">
        <v>403</v>
      </c>
      <c r="I7" s="176">
        <v>1</v>
      </c>
      <c r="J7" s="172">
        <v>0.27638888888888885</v>
      </c>
      <c r="K7" s="177">
        <f t="shared" ref="K7:K10" si="1">J7-J6</f>
        <v>5.4166666666666641E-2</v>
      </c>
      <c r="L7" s="173">
        <v>0.65486111111111112</v>
      </c>
      <c r="M7" s="178">
        <f t="shared" ref="M7:M10" si="2">L7-L6</f>
        <v>5.902777777777779E-2</v>
      </c>
      <c r="X7" s="157"/>
      <c r="Z7" s="160"/>
    </row>
    <row r="8" spans="1:33" ht="24" customHeight="1" thickBot="1" x14ac:dyDescent="0.3">
      <c r="A8" s="155"/>
      <c r="B8" s="387"/>
      <c r="C8" s="390"/>
      <c r="D8" s="172">
        <v>0.3347222222222222</v>
      </c>
      <c r="E8" s="173">
        <v>0.35694444444444445</v>
      </c>
      <c r="F8" s="173">
        <v>0.37708333333333338</v>
      </c>
      <c r="G8" s="174">
        <f t="shared" si="0"/>
        <v>4.2361111111111183E-2</v>
      </c>
      <c r="H8" s="175">
        <v>403</v>
      </c>
      <c r="I8" s="176">
        <v>1</v>
      </c>
      <c r="J8" s="172">
        <v>0.3347222222222222</v>
      </c>
      <c r="K8" s="177">
        <f t="shared" si="1"/>
        <v>5.8333333333333348E-2</v>
      </c>
      <c r="L8" s="173">
        <v>0.71875</v>
      </c>
      <c r="M8" s="178">
        <f t="shared" si="2"/>
        <v>6.3888888888888884E-2</v>
      </c>
      <c r="X8" s="157"/>
      <c r="Z8" s="160"/>
    </row>
    <row r="9" spans="1:33" ht="24" customHeight="1" thickBot="1" x14ac:dyDescent="0.3">
      <c r="A9" s="155"/>
      <c r="B9" s="387"/>
      <c r="C9" s="390"/>
      <c r="D9" s="378">
        <f>IF(F8="",E8,F8)</f>
        <v>0.37708333333333338</v>
      </c>
      <c r="E9" s="379"/>
      <c r="F9" s="378">
        <f>IF(D10="",E10,D10)</f>
        <v>0.43541666666666662</v>
      </c>
      <c r="G9" s="379"/>
      <c r="H9" s="380">
        <f>F9-D9</f>
        <v>5.8333333333333237E-2</v>
      </c>
      <c r="I9" s="379"/>
      <c r="J9" s="172">
        <v>0.43541666666666662</v>
      </c>
      <c r="K9" s="177">
        <f t="shared" si="1"/>
        <v>0.10069444444444442</v>
      </c>
      <c r="L9" s="173">
        <v>0.84027777777777779</v>
      </c>
      <c r="M9" s="178">
        <f t="shared" si="2"/>
        <v>0.12152777777777779</v>
      </c>
      <c r="X9" s="157"/>
      <c r="Z9" s="160"/>
    </row>
    <row r="10" spans="1:33" ht="24" customHeight="1" thickBot="1" x14ac:dyDescent="0.3">
      <c r="A10" s="155"/>
      <c r="B10" s="387"/>
      <c r="C10" s="390"/>
      <c r="D10" s="172">
        <v>0.43541666666666662</v>
      </c>
      <c r="E10" s="173">
        <v>0.45555555555555555</v>
      </c>
      <c r="F10" s="173">
        <v>0.47847222222222219</v>
      </c>
      <c r="G10" s="174">
        <f t="shared" ref="G10:G11" si="3">F10-D10</f>
        <v>4.3055555555555569E-2</v>
      </c>
      <c r="H10" s="175">
        <v>403</v>
      </c>
      <c r="I10" s="176">
        <v>1</v>
      </c>
      <c r="J10" s="179">
        <v>0.49583333333333335</v>
      </c>
      <c r="K10" s="180">
        <f t="shared" si="1"/>
        <v>6.041666666666673E-2</v>
      </c>
      <c r="L10" s="181">
        <v>0.89930555555555547</v>
      </c>
      <c r="M10" s="182">
        <f t="shared" si="2"/>
        <v>5.9027777777777679E-2</v>
      </c>
      <c r="X10" s="157"/>
      <c r="Z10" s="160"/>
    </row>
    <row r="11" spans="1:33" ht="24" customHeight="1" x14ac:dyDescent="0.25">
      <c r="A11" s="155"/>
      <c r="B11" s="387"/>
      <c r="C11" s="390"/>
      <c r="D11" s="172">
        <v>0.49583333333333335</v>
      </c>
      <c r="E11" s="173">
        <v>0.51736111111111105</v>
      </c>
      <c r="F11" s="173">
        <v>0.53749999999999998</v>
      </c>
      <c r="G11" s="174">
        <f t="shared" si="3"/>
        <v>4.166666666666663E-2</v>
      </c>
      <c r="H11" s="175">
        <v>403</v>
      </c>
      <c r="I11" s="176">
        <v>1</v>
      </c>
      <c r="J11" s="156"/>
      <c r="K11" s="156"/>
      <c r="L11" s="156"/>
      <c r="M11" s="156"/>
      <c r="X11" s="157"/>
      <c r="Z11" s="160"/>
    </row>
    <row r="12" spans="1:33" ht="24" customHeight="1" thickBot="1" x14ac:dyDescent="0.3">
      <c r="A12" s="155"/>
      <c r="B12" s="387"/>
      <c r="C12" s="390"/>
      <c r="D12" s="183"/>
      <c r="E12" s="184"/>
      <c r="F12" s="184"/>
      <c r="G12" s="185"/>
      <c r="H12" s="186"/>
      <c r="I12" s="187"/>
      <c r="J12" s="156"/>
      <c r="K12" s="156"/>
      <c r="L12" s="156"/>
      <c r="M12" s="156"/>
      <c r="X12" s="157"/>
      <c r="Z12" s="160"/>
    </row>
    <row r="13" spans="1:33" ht="24" customHeight="1" thickBot="1" x14ac:dyDescent="0.3">
      <c r="A13" s="155"/>
      <c r="B13" s="387"/>
      <c r="C13" s="391"/>
      <c r="D13" s="381" t="s">
        <v>69</v>
      </c>
      <c r="E13" s="382"/>
      <c r="F13" s="382"/>
      <c r="G13" s="382"/>
      <c r="H13" s="382"/>
      <c r="I13" s="379"/>
      <c r="J13" s="156"/>
      <c r="K13" s="156"/>
      <c r="L13" s="156"/>
      <c r="M13" s="156"/>
      <c r="X13" s="157"/>
      <c r="Z13" s="160"/>
    </row>
    <row r="14" spans="1:33" ht="24" customHeight="1" thickBot="1" x14ac:dyDescent="0.3">
      <c r="A14" s="155"/>
      <c r="B14" s="387"/>
      <c r="C14" s="188" t="s">
        <v>17</v>
      </c>
      <c r="D14" s="392">
        <f>MAX(E6:F12)-IF(D6="",E6,D6)-MIN(H6:H12)+$C3</f>
        <v>0.27430555555555564</v>
      </c>
      <c r="E14" s="382"/>
      <c r="F14" s="382"/>
      <c r="G14" s="379"/>
      <c r="H14" s="393">
        <f>F8-IF(D6="",E6,D6)+$C3</f>
        <v>0.17222222222222228</v>
      </c>
      <c r="I14" s="394"/>
      <c r="J14" s="156"/>
      <c r="K14" s="156"/>
      <c r="L14" s="156"/>
      <c r="M14" s="156"/>
      <c r="X14" s="157"/>
      <c r="Z14" s="160"/>
    </row>
    <row r="15" spans="1:33" ht="24" customHeight="1" thickBot="1" x14ac:dyDescent="0.3">
      <c r="A15" s="155"/>
      <c r="B15" s="387"/>
      <c r="C15" s="383">
        <v>1.7361111111111112E-2</v>
      </c>
      <c r="D15" s="385" t="s">
        <v>18</v>
      </c>
      <c r="E15" s="382"/>
      <c r="F15" s="382"/>
      <c r="G15" s="382"/>
      <c r="H15" s="382"/>
      <c r="I15" s="379"/>
      <c r="J15" s="156"/>
      <c r="K15" s="156"/>
      <c r="L15" s="156"/>
      <c r="M15" s="156"/>
      <c r="X15" s="157"/>
      <c r="Z15" s="160"/>
    </row>
    <row r="16" spans="1:33" ht="24" customHeight="1" thickBot="1" x14ac:dyDescent="0.3">
      <c r="A16" s="155"/>
      <c r="B16" s="387"/>
      <c r="C16" s="384"/>
      <c r="D16" s="385" t="s">
        <v>19</v>
      </c>
      <c r="E16" s="382"/>
      <c r="F16" s="382"/>
      <c r="G16" s="382"/>
      <c r="H16" s="382"/>
      <c r="I16" s="379"/>
      <c r="J16" s="156"/>
      <c r="K16" s="156"/>
      <c r="L16" s="156"/>
      <c r="M16" s="156"/>
      <c r="X16" s="157"/>
      <c r="Z16" s="160"/>
    </row>
    <row r="17" spans="1:26" ht="24" customHeight="1" thickBot="1" x14ac:dyDescent="0.3">
      <c r="A17" s="155"/>
      <c r="B17" s="387"/>
      <c r="C17" s="395" t="s">
        <v>7</v>
      </c>
      <c r="D17" s="159" t="s">
        <v>8</v>
      </c>
      <c r="E17" s="161" t="s">
        <v>9</v>
      </c>
      <c r="F17" s="162" t="s">
        <v>10</v>
      </c>
      <c r="G17" s="161" t="s">
        <v>11</v>
      </c>
      <c r="H17" s="162" t="s">
        <v>12</v>
      </c>
      <c r="I17" s="161" t="s">
        <v>13</v>
      </c>
      <c r="J17" s="156"/>
      <c r="K17" s="156"/>
      <c r="L17" s="156"/>
      <c r="M17" s="156"/>
      <c r="X17" s="157"/>
      <c r="Z17" s="160"/>
    </row>
    <row r="18" spans="1:26" ht="24" customHeight="1" x14ac:dyDescent="0.25">
      <c r="A18" s="155"/>
      <c r="B18" s="387"/>
      <c r="C18" s="387"/>
      <c r="D18" s="165">
        <v>0.59583333333333333</v>
      </c>
      <c r="E18" s="166">
        <v>0.61736111111111114</v>
      </c>
      <c r="F18" s="166">
        <v>0.63750000000000007</v>
      </c>
      <c r="G18" s="167">
        <f t="shared" ref="G18:G20" si="4">F18-D18</f>
        <v>4.1666666666666741E-2</v>
      </c>
      <c r="H18" s="168">
        <v>403</v>
      </c>
      <c r="I18" s="169">
        <v>1</v>
      </c>
      <c r="J18" s="156"/>
      <c r="K18" s="156"/>
      <c r="L18" s="156"/>
      <c r="M18" s="156"/>
      <c r="X18" s="157"/>
      <c r="Z18" s="160"/>
    </row>
    <row r="19" spans="1:26" ht="24" customHeight="1" x14ac:dyDescent="0.25">
      <c r="A19" s="155"/>
      <c r="B19" s="387"/>
      <c r="C19" s="387"/>
      <c r="D19" s="172">
        <v>0.65486111111111112</v>
      </c>
      <c r="E19" s="173">
        <v>0.6791666666666667</v>
      </c>
      <c r="F19" s="173">
        <v>0.70138888888888884</v>
      </c>
      <c r="G19" s="174">
        <f t="shared" si="4"/>
        <v>4.6527777777777724E-2</v>
      </c>
      <c r="H19" s="175">
        <v>403</v>
      </c>
      <c r="I19" s="176">
        <v>1</v>
      </c>
      <c r="J19" s="156"/>
      <c r="K19" s="156"/>
      <c r="L19" s="156"/>
      <c r="M19" s="156"/>
      <c r="X19" s="157"/>
      <c r="Z19" s="160"/>
    </row>
    <row r="20" spans="1:26" ht="24" customHeight="1" thickBot="1" x14ac:dyDescent="0.3">
      <c r="A20" s="155"/>
      <c r="B20" s="387"/>
      <c r="C20" s="387"/>
      <c r="D20" s="172">
        <v>0.71875</v>
      </c>
      <c r="E20" s="173">
        <v>0.74097222222222225</v>
      </c>
      <c r="F20" s="173">
        <v>0.76666666666666661</v>
      </c>
      <c r="G20" s="174">
        <f t="shared" si="4"/>
        <v>4.7916666666666607E-2</v>
      </c>
      <c r="H20" s="175">
        <v>403</v>
      </c>
      <c r="I20" s="176">
        <v>1</v>
      </c>
      <c r="J20" s="156"/>
      <c r="K20" s="156"/>
      <c r="L20" s="156"/>
      <c r="M20" s="156"/>
      <c r="X20" s="157"/>
      <c r="Z20" s="160"/>
    </row>
    <row r="21" spans="1:26" ht="24" customHeight="1" thickBot="1" x14ac:dyDescent="0.3">
      <c r="A21" s="155"/>
      <c r="B21" s="387"/>
      <c r="C21" s="387"/>
      <c r="D21" s="378">
        <f>IF(F20="",E20,F20)</f>
        <v>0.76666666666666661</v>
      </c>
      <c r="E21" s="379"/>
      <c r="F21" s="378">
        <f>IF(D22="",E22,D22)</f>
        <v>0.84027777777777779</v>
      </c>
      <c r="G21" s="379"/>
      <c r="H21" s="380">
        <f>F21-D21</f>
        <v>7.3611111111111183E-2</v>
      </c>
      <c r="I21" s="379"/>
      <c r="J21" s="156"/>
      <c r="K21" s="156"/>
      <c r="L21" s="156"/>
      <c r="M21" s="156"/>
      <c r="X21" s="157"/>
      <c r="Z21" s="160"/>
    </row>
    <row r="22" spans="1:26" ht="24" customHeight="1" x14ac:dyDescent="0.25">
      <c r="A22" s="155"/>
      <c r="B22" s="387"/>
      <c r="C22" s="387"/>
      <c r="D22" s="172">
        <v>0.84027777777777779</v>
      </c>
      <c r="E22" s="173">
        <v>0.86041666666666661</v>
      </c>
      <c r="F22" s="173">
        <v>0.88194444444444453</v>
      </c>
      <c r="G22" s="174">
        <f t="shared" ref="G22:G23" si="5">F22-D22</f>
        <v>4.1666666666666741E-2</v>
      </c>
      <c r="H22" s="175">
        <v>403</v>
      </c>
      <c r="I22" s="176">
        <v>1</v>
      </c>
      <c r="J22" s="156"/>
      <c r="K22" s="156"/>
      <c r="L22" s="156"/>
      <c r="M22" s="156"/>
      <c r="X22" s="157"/>
      <c r="Z22" s="160"/>
    </row>
    <row r="23" spans="1:26" ht="24" customHeight="1" x14ac:dyDescent="0.25">
      <c r="A23" s="155"/>
      <c r="B23" s="387"/>
      <c r="C23" s="387"/>
      <c r="D23" s="172">
        <v>0.89930555555555547</v>
      </c>
      <c r="E23" s="173">
        <v>0.9194444444444444</v>
      </c>
      <c r="F23" s="173">
        <v>0.93680555555555556</v>
      </c>
      <c r="G23" s="174">
        <f t="shared" si="5"/>
        <v>3.7500000000000089E-2</v>
      </c>
      <c r="H23" s="175">
        <v>403</v>
      </c>
      <c r="I23" s="176">
        <v>1</v>
      </c>
      <c r="J23" s="156"/>
      <c r="K23" s="156"/>
      <c r="L23" s="156"/>
      <c r="M23" s="156"/>
      <c r="X23" s="157"/>
      <c r="Z23" s="160"/>
    </row>
    <row r="24" spans="1:26" ht="24" customHeight="1" thickBot="1" x14ac:dyDescent="0.3">
      <c r="A24" s="155"/>
      <c r="B24" s="387"/>
      <c r="C24" s="387"/>
      <c r="D24" s="183"/>
      <c r="E24" s="184"/>
      <c r="F24" s="184"/>
      <c r="G24" s="185"/>
      <c r="H24" s="186"/>
      <c r="I24" s="187"/>
      <c r="J24" s="156"/>
      <c r="K24" s="156"/>
      <c r="L24" s="156"/>
      <c r="M24" s="156"/>
      <c r="X24" s="157"/>
      <c r="Z24" s="160"/>
    </row>
    <row r="25" spans="1:26" ht="24" customHeight="1" thickBot="1" x14ac:dyDescent="0.3">
      <c r="A25" s="155"/>
      <c r="B25" s="387"/>
      <c r="C25" s="384"/>
      <c r="D25" s="381" t="s">
        <v>69</v>
      </c>
      <c r="E25" s="382"/>
      <c r="F25" s="382"/>
      <c r="G25" s="382"/>
      <c r="H25" s="382"/>
      <c r="I25" s="379"/>
      <c r="J25" s="156"/>
      <c r="K25" s="156"/>
      <c r="L25" s="156"/>
      <c r="M25" s="156"/>
      <c r="X25" s="157"/>
      <c r="Z25" s="160"/>
    </row>
    <row r="26" spans="1:26" ht="24" customHeight="1" thickBot="1" x14ac:dyDescent="0.3">
      <c r="A26" s="155"/>
      <c r="B26" s="384"/>
      <c r="C26" s="188" t="s">
        <v>17</v>
      </c>
      <c r="D26" s="392">
        <f>MAX(E18:F24)-IF(D18="",E18,D18)-MIN(H18:H24)+$C15</f>
        <v>0.28472222222222215</v>
      </c>
      <c r="E26" s="382"/>
      <c r="F26" s="382"/>
      <c r="G26" s="379"/>
      <c r="H26" s="393">
        <f>F20-IF(D18="",E18,D18)</f>
        <v>0.17083333333333328</v>
      </c>
      <c r="I26" s="394"/>
      <c r="J26" s="156"/>
      <c r="K26" s="156"/>
      <c r="L26" s="156"/>
      <c r="M26" s="156"/>
      <c r="X26" s="157"/>
      <c r="Z26" s="160"/>
    </row>
    <row r="27" spans="1:26" ht="24" customHeight="1" x14ac:dyDescent="0.25">
      <c r="A27" s="155"/>
      <c r="X27" s="157"/>
      <c r="Z27" s="160"/>
    </row>
    <row r="28" spans="1:26" ht="24" customHeight="1" x14ac:dyDescent="0.25">
      <c r="A28" s="155"/>
      <c r="X28" s="157"/>
      <c r="Z28" s="160"/>
    </row>
    <row r="29" spans="1:26" ht="24" customHeight="1" x14ac:dyDescent="0.25">
      <c r="A29" s="155"/>
      <c r="X29" s="157"/>
      <c r="Z29" s="160"/>
    </row>
    <row r="30" spans="1:26" ht="24" customHeight="1" x14ac:dyDescent="0.25">
      <c r="A30" s="155"/>
      <c r="X30" s="157"/>
      <c r="Z30" s="160"/>
    </row>
    <row r="31" spans="1:26" ht="24" customHeight="1" x14ac:dyDescent="0.25">
      <c r="A31" s="155"/>
      <c r="X31" s="157"/>
      <c r="Z31" s="160"/>
    </row>
    <row r="32" spans="1:26" ht="24" customHeight="1" x14ac:dyDescent="0.25">
      <c r="A32" s="155"/>
      <c r="X32" s="157"/>
      <c r="Z32" s="160"/>
    </row>
    <row r="33" spans="1:33" ht="24" customHeight="1" x14ac:dyDescent="0.25">
      <c r="A33" s="155"/>
      <c r="B33" s="155"/>
      <c r="C33" s="155"/>
      <c r="D33" s="155"/>
      <c r="E33" s="155"/>
      <c r="F33" s="155"/>
      <c r="G33" s="155"/>
      <c r="H33" s="155"/>
      <c r="I33" s="155"/>
      <c r="J33" s="156"/>
      <c r="K33" s="155"/>
      <c r="L33" s="155"/>
      <c r="M33" s="155"/>
      <c r="N33" s="155"/>
      <c r="O33" s="155"/>
      <c r="P33" s="156"/>
      <c r="Q33" s="156"/>
      <c r="R33" s="156"/>
      <c r="S33" s="156"/>
      <c r="T33" s="155"/>
      <c r="U33" s="155"/>
      <c r="V33" s="155"/>
      <c r="W33" s="155"/>
      <c r="X33" s="157"/>
      <c r="Y33" s="155"/>
      <c r="Z33" s="189"/>
      <c r="AA33" s="155"/>
      <c r="AB33" s="155"/>
      <c r="AC33" s="155"/>
      <c r="AD33" s="155"/>
      <c r="AE33" s="155"/>
      <c r="AF33" s="155"/>
      <c r="AG33" s="155"/>
    </row>
    <row r="34" spans="1:33" ht="24" customHeight="1" x14ac:dyDescent="0.25">
      <c r="A34" s="155"/>
      <c r="B34" s="155"/>
      <c r="C34" s="155"/>
      <c r="D34" s="155"/>
      <c r="E34" s="155"/>
      <c r="F34" s="155"/>
      <c r="G34" s="155"/>
      <c r="H34" s="155"/>
      <c r="I34" s="155"/>
      <c r="J34" s="156"/>
      <c r="K34" s="155"/>
      <c r="L34" s="155"/>
      <c r="M34" s="155"/>
      <c r="N34" s="155"/>
      <c r="O34" s="155"/>
      <c r="P34" s="155"/>
      <c r="Q34" s="155"/>
      <c r="R34" s="155"/>
      <c r="S34" s="155"/>
      <c r="T34" s="155"/>
      <c r="U34" s="155"/>
      <c r="V34" s="155"/>
      <c r="W34" s="155"/>
      <c r="X34" s="157"/>
      <c r="Y34" s="155"/>
      <c r="Z34" s="189"/>
      <c r="AA34" s="155"/>
      <c r="AB34" s="155"/>
      <c r="AC34" s="155"/>
      <c r="AD34" s="155"/>
      <c r="AE34" s="155"/>
      <c r="AF34" s="155"/>
      <c r="AG34" s="155"/>
    </row>
    <row r="35" spans="1:33" ht="24" customHeight="1" x14ac:dyDescent="0.25">
      <c r="A35" s="155"/>
      <c r="B35" s="155"/>
      <c r="C35" s="155"/>
      <c r="D35" s="155"/>
      <c r="E35" s="155"/>
      <c r="F35" s="155"/>
      <c r="G35" s="155"/>
      <c r="H35" s="155"/>
      <c r="I35" s="155"/>
      <c r="J35" s="156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5"/>
      <c r="V35" s="155"/>
      <c r="W35" s="155"/>
      <c r="X35" s="157"/>
      <c r="Y35" s="155"/>
      <c r="Z35" s="189"/>
      <c r="AA35" s="155"/>
      <c r="AB35" s="155"/>
      <c r="AC35" s="155"/>
      <c r="AD35" s="155"/>
      <c r="AE35" s="155"/>
      <c r="AF35" s="155"/>
      <c r="AG35" s="155"/>
    </row>
    <row r="36" spans="1:33" ht="24" customHeight="1" x14ac:dyDescent="0.25">
      <c r="A36" s="155"/>
      <c r="B36" s="155"/>
      <c r="C36" s="155"/>
      <c r="D36" s="155"/>
      <c r="E36" s="155"/>
      <c r="F36" s="155"/>
      <c r="G36" s="155"/>
      <c r="H36" s="155"/>
      <c r="I36" s="155"/>
      <c r="J36" s="156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155"/>
      <c r="X36" s="157"/>
      <c r="Y36" s="155"/>
      <c r="Z36" s="189"/>
      <c r="AA36" s="155"/>
      <c r="AB36" s="155"/>
      <c r="AC36" s="155"/>
      <c r="AD36" s="155"/>
      <c r="AE36" s="155"/>
      <c r="AF36" s="155"/>
      <c r="AG36" s="155"/>
    </row>
    <row r="37" spans="1:33" ht="24" customHeight="1" x14ac:dyDescent="0.25">
      <c r="A37" s="155"/>
      <c r="B37" s="155"/>
      <c r="C37" s="155"/>
      <c r="D37" s="155"/>
      <c r="E37" s="155"/>
      <c r="F37" s="155"/>
      <c r="G37" s="155"/>
      <c r="H37" s="155"/>
      <c r="I37" s="155"/>
      <c r="J37" s="156"/>
      <c r="K37" s="155"/>
      <c r="L37" s="155"/>
      <c r="M37" s="155"/>
      <c r="N37" s="155"/>
      <c r="O37" s="155"/>
      <c r="P37" s="155"/>
      <c r="Q37" s="155"/>
      <c r="R37" s="155"/>
      <c r="S37" s="155"/>
      <c r="T37" s="155"/>
      <c r="U37" s="155"/>
      <c r="V37" s="155"/>
      <c r="W37" s="155"/>
      <c r="X37" s="157"/>
      <c r="Y37" s="155"/>
      <c r="Z37" s="189"/>
      <c r="AA37" s="155"/>
      <c r="AB37" s="155"/>
      <c r="AC37" s="155"/>
      <c r="AD37" s="155"/>
      <c r="AE37" s="155"/>
      <c r="AF37" s="155"/>
      <c r="AG37" s="155"/>
    </row>
    <row r="38" spans="1:33" ht="24" customHeight="1" x14ac:dyDescent="0.25">
      <c r="A38" s="155"/>
      <c r="B38" s="155"/>
      <c r="C38" s="155"/>
      <c r="D38" s="155"/>
      <c r="E38" s="155"/>
      <c r="F38" s="155"/>
      <c r="G38" s="155"/>
      <c r="H38" s="155"/>
      <c r="I38" s="155"/>
      <c r="J38" s="156"/>
      <c r="K38" s="155"/>
      <c r="L38" s="155"/>
      <c r="M38" s="155"/>
      <c r="N38" s="155"/>
      <c r="O38" s="155"/>
      <c r="P38" s="155"/>
      <c r="Q38" s="155"/>
      <c r="R38" s="155"/>
      <c r="S38" s="155"/>
      <c r="T38" s="155"/>
      <c r="U38" s="155"/>
      <c r="V38" s="155"/>
      <c r="W38" s="155"/>
      <c r="X38" s="157"/>
      <c r="Y38" s="155"/>
      <c r="Z38" s="189"/>
      <c r="AA38" s="155"/>
      <c r="AB38" s="155"/>
      <c r="AC38" s="155"/>
      <c r="AD38" s="155"/>
      <c r="AE38" s="155"/>
      <c r="AF38" s="155"/>
      <c r="AG38" s="155"/>
    </row>
    <row r="39" spans="1:33" ht="24" customHeight="1" x14ac:dyDescent="0.25">
      <c r="A39" s="155"/>
      <c r="B39" s="155"/>
      <c r="C39" s="155"/>
      <c r="D39" s="155"/>
      <c r="E39" s="155"/>
      <c r="F39" s="155"/>
      <c r="G39" s="155"/>
      <c r="H39" s="155"/>
      <c r="I39" s="155"/>
      <c r="J39" s="156"/>
      <c r="K39" s="155"/>
      <c r="L39" s="155"/>
      <c r="M39" s="155"/>
      <c r="N39" s="155"/>
      <c r="O39" s="155"/>
      <c r="P39" s="155"/>
      <c r="Q39" s="155"/>
      <c r="R39" s="155"/>
      <c r="S39" s="155"/>
      <c r="T39" s="155"/>
      <c r="U39" s="155"/>
      <c r="V39" s="155"/>
      <c r="W39" s="155"/>
      <c r="X39" s="157"/>
      <c r="Y39" s="155"/>
      <c r="Z39" s="189"/>
      <c r="AA39" s="155"/>
      <c r="AB39" s="155"/>
      <c r="AC39" s="155"/>
      <c r="AD39" s="155"/>
      <c r="AE39" s="155"/>
      <c r="AF39" s="155"/>
      <c r="AG39" s="155"/>
    </row>
    <row r="40" spans="1:33" ht="24" customHeight="1" x14ac:dyDescent="0.25">
      <c r="A40" s="155"/>
      <c r="B40" s="155"/>
      <c r="C40" s="155"/>
      <c r="D40" s="155"/>
      <c r="E40" s="155"/>
      <c r="F40" s="155"/>
      <c r="G40" s="155"/>
      <c r="H40" s="155"/>
      <c r="I40" s="155"/>
      <c r="J40" s="156"/>
      <c r="K40" s="155"/>
      <c r="L40" s="155"/>
      <c r="M40" s="155"/>
      <c r="N40" s="155"/>
      <c r="O40" s="155"/>
      <c r="P40" s="155"/>
      <c r="Q40" s="155"/>
      <c r="R40" s="155"/>
      <c r="S40" s="155"/>
      <c r="T40" s="155"/>
      <c r="U40" s="155"/>
      <c r="V40" s="155"/>
      <c r="W40" s="155"/>
      <c r="X40" s="157"/>
      <c r="Y40" s="155"/>
      <c r="Z40" s="189"/>
      <c r="AA40" s="155"/>
      <c r="AB40" s="155"/>
      <c r="AC40" s="155"/>
      <c r="AD40" s="155"/>
      <c r="AE40" s="155"/>
      <c r="AF40" s="155"/>
      <c r="AG40" s="155"/>
    </row>
    <row r="41" spans="1:33" ht="24" customHeight="1" x14ac:dyDescent="0.25">
      <c r="A41" s="155"/>
      <c r="B41" s="155"/>
      <c r="C41" s="155"/>
      <c r="D41" s="155"/>
      <c r="E41" s="155"/>
      <c r="F41" s="155"/>
      <c r="G41" s="155"/>
      <c r="H41" s="155"/>
      <c r="I41" s="155"/>
      <c r="J41" s="156"/>
      <c r="K41" s="155"/>
      <c r="L41" s="155"/>
      <c r="M41" s="155"/>
      <c r="N41" s="155"/>
      <c r="O41" s="155"/>
      <c r="P41" s="155"/>
      <c r="Q41" s="155"/>
      <c r="R41" s="155"/>
      <c r="S41" s="155"/>
      <c r="T41" s="155"/>
      <c r="U41" s="155"/>
      <c r="V41" s="155"/>
      <c r="W41" s="155"/>
      <c r="X41" s="157"/>
      <c r="Y41" s="155"/>
      <c r="Z41" s="189"/>
      <c r="AA41" s="155"/>
      <c r="AB41" s="155"/>
      <c r="AC41" s="155"/>
      <c r="AD41" s="155"/>
      <c r="AE41" s="155"/>
      <c r="AF41" s="155"/>
      <c r="AG41" s="155"/>
    </row>
    <row r="42" spans="1:33" ht="24" customHeight="1" x14ac:dyDescent="0.25">
      <c r="A42" s="155"/>
      <c r="B42" s="155"/>
      <c r="C42" s="155"/>
      <c r="D42" s="155"/>
      <c r="E42" s="155"/>
      <c r="F42" s="155"/>
      <c r="G42" s="155"/>
      <c r="H42" s="155"/>
      <c r="I42" s="155"/>
      <c r="J42" s="156"/>
      <c r="K42" s="155"/>
      <c r="L42" s="155"/>
      <c r="M42" s="155"/>
      <c r="N42" s="155"/>
      <c r="O42" s="155"/>
      <c r="P42" s="155"/>
      <c r="Q42" s="155"/>
      <c r="R42" s="155"/>
      <c r="S42" s="155"/>
      <c r="T42" s="155"/>
      <c r="U42" s="155"/>
      <c r="V42" s="155"/>
      <c r="W42" s="155"/>
      <c r="X42" s="157"/>
      <c r="Y42" s="155"/>
      <c r="Z42" s="189"/>
      <c r="AA42" s="155"/>
      <c r="AB42" s="155"/>
      <c r="AC42" s="155"/>
      <c r="AD42" s="155"/>
      <c r="AE42" s="155"/>
      <c r="AF42" s="155"/>
      <c r="AG42" s="155"/>
    </row>
    <row r="43" spans="1:33" ht="24" customHeight="1" x14ac:dyDescent="0.25">
      <c r="A43" s="155"/>
      <c r="B43" s="155"/>
      <c r="C43" s="155"/>
      <c r="D43" s="155"/>
      <c r="E43" s="155"/>
      <c r="F43" s="155"/>
      <c r="G43" s="155"/>
      <c r="H43" s="155"/>
      <c r="I43" s="155"/>
      <c r="J43" s="156"/>
      <c r="K43" s="155"/>
      <c r="L43" s="155"/>
      <c r="M43" s="155"/>
      <c r="N43" s="155"/>
      <c r="O43" s="155"/>
      <c r="P43" s="155"/>
      <c r="Q43" s="155"/>
      <c r="R43" s="155"/>
      <c r="S43" s="155"/>
      <c r="T43" s="155"/>
      <c r="U43" s="155"/>
      <c r="V43" s="155"/>
      <c r="W43" s="155"/>
      <c r="X43" s="157"/>
      <c r="Y43" s="155"/>
      <c r="Z43" s="189"/>
      <c r="AA43" s="155"/>
      <c r="AB43" s="155"/>
      <c r="AC43" s="155"/>
      <c r="AD43" s="155"/>
      <c r="AE43" s="155"/>
      <c r="AF43" s="155"/>
      <c r="AG43" s="155"/>
    </row>
    <row r="44" spans="1:33" ht="24" customHeight="1" x14ac:dyDescent="0.25">
      <c r="A44" s="155"/>
      <c r="B44" s="155"/>
      <c r="C44" s="155"/>
      <c r="D44" s="155"/>
      <c r="E44" s="155"/>
      <c r="F44" s="155"/>
      <c r="G44" s="155"/>
      <c r="H44" s="155"/>
      <c r="I44" s="155"/>
      <c r="J44" s="156"/>
      <c r="K44" s="155"/>
      <c r="L44" s="155"/>
      <c r="M44" s="155"/>
      <c r="N44" s="155"/>
      <c r="O44" s="155"/>
      <c r="P44" s="155"/>
      <c r="Q44" s="155"/>
      <c r="R44" s="155"/>
      <c r="S44" s="155"/>
      <c r="T44" s="155"/>
      <c r="U44" s="155"/>
      <c r="V44" s="155"/>
      <c r="W44" s="155"/>
      <c r="X44" s="157"/>
      <c r="Y44" s="155"/>
      <c r="Z44" s="189"/>
      <c r="AA44" s="155"/>
      <c r="AB44" s="155"/>
      <c r="AC44" s="155"/>
      <c r="AD44" s="155"/>
      <c r="AE44" s="155"/>
      <c r="AF44" s="155"/>
      <c r="AG44" s="155"/>
    </row>
    <row r="45" spans="1:33" ht="24" customHeight="1" x14ac:dyDescent="0.25">
      <c r="A45" s="155"/>
      <c r="B45" s="155"/>
      <c r="C45" s="155"/>
      <c r="D45" s="155"/>
      <c r="E45" s="155"/>
      <c r="F45" s="155"/>
      <c r="G45" s="155"/>
      <c r="H45" s="155"/>
      <c r="I45" s="155"/>
      <c r="J45" s="156"/>
      <c r="K45" s="155"/>
      <c r="L45" s="155"/>
      <c r="M45" s="155"/>
      <c r="N45" s="155"/>
      <c r="O45" s="155"/>
      <c r="P45" s="155"/>
      <c r="Q45" s="155"/>
      <c r="R45" s="155"/>
      <c r="S45" s="155"/>
      <c r="T45" s="155"/>
      <c r="U45" s="155"/>
      <c r="V45" s="155"/>
      <c r="W45" s="155"/>
      <c r="X45" s="157"/>
      <c r="Y45" s="155"/>
      <c r="Z45" s="189"/>
      <c r="AA45" s="155"/>
      <c r="AB45" s="155"/>
      <c r="AC45" s="155"/>
      <c r="AD45" s="155"/>
      <c r="AE45" s="155"/>
      <c r="AF45" s="155"/>
      <c r="AG45" s="155"/>
    </row>
    <row r="46" spans="1:33" ht="24" customHeight="1" x14ac:dyDescent="0.25">
      <c r="A46" s="155"/>
      <c r="B46" s="155"/>
      <c r="C46" s="155"/>
      <c r="D46" s="155"/>
      <c r="E46" s="155"/>
      <c r="F46" s="155"/>
      <c r="G46" s="155"/>
      <c r="H46" s="155"/>
      <c r="I46" s="155"/>
      <c r="J46" s="156"/>
      <c r="K46" s="155"/>
      <c r="L46" s="155"/>
      <c r="M46" s="155"/>
      <c r="N46" s="155"/>
      <c r="O46" s="155"/>
      <c r="P46" s="155"/>
      <c r="Q46" s="155"/>
      <c r="R46" s="155"/>
      <c r="S46" s="155"/>
      <c r="T46" s="155"/>
      <c r="U46" s="155"/>
      <c r="V46" s="155"/>
      <c r="W46" s="155"/>
      <c r="X46" s="157"/>
      <c r="Y46" s="155"/>
      <c r="Z46" s="189"/>
      <c r="AA46" s="155"/>
      <c r="AB46" s="155"/>
      <c r="AC46" s="155"/>
      <c r="AD46" s="155"/>
      <c r="AE46" s="155"/>
      <c r="AF46" s="155"/>
      <c r="AG46" s="155"/>
    </row>
    <row r="47" spans="1:33" ht="24" customHeight="1" x14ac:dyDescent="0.25">
      <c r="A47" s="155"/>
      <c r="B47" s="155"/>
      <c r="C47" s="155"/>
      <c r="D47" s="155"/>
      <c r="E47" s="155"/>
      <c r="F47" s="155"/>
      <c r="G47" s="155"/>
      <c r="H47" s="155"/>
      <c r="I47" s="155"/>
      <c r="J47" s="156"/>
      <c r="K47" s="155"/>
      <c r="L47" s="155"/>
      <c r="M47" s="155"/>
      <c r="N47" s="155"/>
      <c r="O47" s="155"/>
      <c r="P47" s="155"/>
      <c r="Q47" s="155"/>
      <c r="R47" s="155"/>
      <c r="S47" s="155"/>
      <c r="T47" s="155"/>
      <c r="U47" s="155"/>
      <c r="V47" s="155"/>
      <c r="W47" s="155"/>
      <c r="X47" s="157"/>
      <c r="Y47" s="155"/>
      <c r="Z47" s="189"/>
      <c r="AA47" s="155"/>
      <c r="AB47" s="155"/>
      <c r="AC47" s="155"/>
      <c r="AD47" s="155"/>
      <c r="AE47" s="155"/>
      <c r="AF47" s="155"/>
      <c r="AG47" s="155"/>
    </row>
    <row r="48" spans="1:33" ht="24" customHeight="1" x14ac:dyDescent="0.25">
      <c r="A48" s="155"/>
      <c r="B48" s="155"/>
      <c r="C48" s="155"/>
      <c r="D48" s="155"/>
      <c r="E48" s="155"/>
      <c r="F48" s="155"/>
      <c r="G48" s="155"/>
      <c r="H48" s="155"/>
      <c r="I48" s="155"/>
      <c r="J48" s="156"/>
      <c r="K48" s="155"/>
      <c r="L48" s="155"/>
      <c r="M48" s="155"/>
      <c r="N48" s="155"/>
      <c r="O48" s="155"/>
      <c r="P48" s="155"/>
      <c r="Q48" s="155"/>
      <c r="R48" s="155"/>
      <c r="S48" s="155"/>
      <c r="T48" s="155"/>
      <c r="U48" s="155"/>
      <c r="V48" s="155"/>
      <c r="W48" s="155"/>
      <c r="X48" s="157"/>
      <c r="Y48" s="155"/>
      <c r="Z48" s="189"/>
      <c r="AA48" s="155"/>
      <c r="AB48" s="155"/>
      <c r="AC48" s="155"/>
      <c r="AD48" s="155"/>
      <c r="AE48" s="155"/>
      <c r="AF48" s="155"/>
      <c r="AG48" s="155"/>
    </row>
    <row r="49" spans="1:33" ht="24" customHeight="1" x14ac:dyDescent="0.25">
      <c r="A49" s="155"/>
      <c r="B49" s="155"/>
      <c r="C49" s="155"/>
      <c r="D49" s="155"/>
      <c r="E49" s="155"/>
      <c r="F49" s="155"/>
      <c r="G49" s="155"/>
      <c r="H49" s="155"/>
      <c r="I49" s="155"/>
      <c r="J49" s="156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155"/>
      <c r="X49" s="157"/>
      <c r="Y49" s="155"/>
      <c r="Z49" s="189"/>
      <c r="AA49" s="155"/>
      <c r="AB49" s="155"/>
      <c r="AC49" s="155"/>
      <c r="AD49" s="155"/>
      <c r="AE49" s="155"/>
      <c r="AF49" s="155"/>
      <c r="AG49" s="155"/>
    </row>
    <row r="50" spans="1:33" ht="24" customHeight="1" x14ac:dyDescent="0.25">
      <c r="A50" s="155"/>
      <c r="B50" s="155"/>
      <c r="C50" s="155"/>
      <c r="D50" s="155"/>
      <c r="E50" s="155"/>
      <c r="F50" s="155"/>
      <c r="G50" s="155"/>
      <c r="H50" s="155"/>
      <c r="I50" s="155"/>
      <c r="J50" s="156"/>
      <c r="K50" s="155"/>
      <c r="L50" s="155"/>
      <c r="M50" s="155"/>
      <c r="N50" s="155"/>
      <c r="O50" s="155"/>
      <c r="P50" s="155"/>
      <c r="Q50" s="155"/>
      <c r="R50" s="155"/>
      <c r="S50" s="155"/>
      <c r="T50" s="155"/>
      <c r="U50" s="155"/>
      <c r="V50" s="155"/>
      <c r="W50" s="155"/>
      <c r="X50" s="157"/>
      <c r="Y50" s="155"/>
      <c r="Z50" s="189"/>
      <c r="AA50" s="155"/>
      <c r="AB50" s="155"/>
      <c r="AC50" s="155"/>
      <c r="AD50" s="155"/>
      <c r="AE50" s="155"/>
      <c r="AF50" s="155"/>
      <c r="AG50" s="155"/>
    </row>
    <row r="51" spans="1:33" ht="24" customHeight="1" x14ac:dyDescent="0.25">
      <c r="A51" s="155"/>
      <c r="B51" s="155"/>
      <c r="C51" s="155"/>
      <c r="D51" s="155"/>
      <c r="E51" s="155"/>
      <c r="F51" s="155"/>
      <c r="G51" s="155"/>
      <c r="H51" s="155"/>
      <c r="I51" s="155"/>
      <c r="J51" s="156"/>
      <c r="K51" s="155"/>
      <c r="L51" s="155"/>
      <c r="M51" s="155"/>
      <c r="N51" s="155"/>
      <c r="O51" s="155"/>
      <c r="P51" s="155"/>
      <c r="Q51" s="155"/>
      <c r="R51" s="155"/>
      <c r="S51" s="155"/>
      <c r="T51" s="155"/>
      <c r="U51" s="155"/>
      <c r="V51" s="155"/>
      <c r="W51" s="155"/>
      <c r="X51" s="157"/>
      <c r="Y51" s="155"/>
      <c r="Z51" s="189"/>
      <c r="AA51" s="155"/>
      <c r="AB51" s="155"/>
      <c r="AC51" s="155"/>
      <c r="AD51" s="155"/>
      <c r="AE51" s="155"/>
      <c r="AF51" s="155"/>
      <c r="AG51" s="155"/>
    </row>
    <row r="52" spans="1:33" ht="24" customHeight="1" x14ac:dyDescent="0.25">
      <c r="A52" s="155"/>
      <c r="B52" s="155"/>
      <c r="C52" s="155"/>
      <c r="D52" s="155"/>
      <c r="E52" s="155"/>
      <c r="F52" s="155"/>
      <c r="G52" s="155"/>
      <c r="H52" s="155"/>
      <c r="I52" s="155"/>
      <c r="J52" s="156"/>
      <c r="K52" s="155"/>
      <c r="L52" s="155"/>
      <c r="M52" s="155"/>
      <c r="N52" s="155"/>
      <c r="O52" s="155"/>
      <c r="P52" s="155"/>
      <c r="Q52" s="155"/>
      <c r="R52" s="155"/>
      <c r="S52" s="155"/>
      <c r="T52" s="155"/>
      <c r="U52" s="155"/>
      <c r="V52" s="155"/>
      <c r="W52" s="155"/>
      <c r="X52" s="157"/>
      <c r="Y52" s="155"/>
      <c r="Z52" s="189"/>
      <c r="AA52" s="155"/>
      <c r="AB52" s="155"/>
      <c r="AC52" s="155"/>
      <c r="AD52" s="155"/>
      <c r="AE52" s="155"/>
      <c r="AF52" s="155"/>
      <c r="AG52" s="155"/>
    </row>
    <row r="53" spans="1:33" ht="24" customHeight="1" x14ac:dyDescent="0.25">
      <c r="A53" s="155"/>
      <c r="B53" s="155"/>
      <c r="C53" s="155"/>
      <c r="D53" s="155"/>
      <c r="E53" s="155"/>
      <c r="F53" s="155"/>
      <c r="G53" s="155"/>
      <c r="H53" s="155"/>
      <c r="I53" s="155"/>
      <c r="J53" s="156"/>
      <c r="K53" s="155"/>
      <c r="L53" s="155"/>
      <c r="M53" s="155"/>
      <c r="N53" s="155"/>
      <c r="O53" s="155"/>
      <c r="P53" s="155"/>
      <c r="Q53" s="155"/>
      <c r="R53" s="155"/>
      <c r="S53" s="155"/>
      <c r="T53" s="155"/>
      <c r="U53" s="155"/>
      <c r="V53" s="155"/>
      <c r="W53" s="155"/>
      <c r="X53" s="157"/>
      <c r="Y53" s="155"/>
      <c r="Z53" s="189"/>
      <c r="AA53" s="155"/>
      <c r="AB53" s="155"/>
      <c r="AC53" s="155"/>
      <c r="AD53" s="155"/>
      <c r="AE53" s="155"/>
      <c r="AF53" s="155"/>
      <c r="AG53" s="155"/>
    </row>
    <row r="54" spans="1:33" ht="24" customHeight="1" x14ac:dyDescent="0.25">
      <c r="A54" s="155"/>
      <c r="B54" s="155"/>
      <c r="C54" s="155"/>
      <c r="D54" s="155"/>
      <c r="E54" s="155"/>
      <c r="F54" s="155"/>
      <c r="G54" s="155"/>
      <c r="H54" s="155"/>
      <c r="I54" s="155"/>
      <c r="J54" s="156"/>
      <c r="K54" s="155"/>
      <c r="L54" s="155"/>
      <c r="M54" s="155"/>
      <c r="N54" s="155"/>
      <c r="O54" s="155"/>
      <c r="P54" s="155"/>
      <c r="Q54" s="155"/>
      <c r="R54" s="155"/>
      <c r="S54" s="155"/>
      <c r="T54" s="155"/>
      <c r="U54" s="155"/>
      <c r="V54" s="155"/>
      <c r="W54" s="155"/>
      <c r="X54" s="157"/>
      <c r="Y54" s="155"/>
      <c r="Z54" s="189"/>
      <c r="AA54" s="155"/>
      <c r="AB54" s="155"/>
      <c r="AC54" s="155"/>
      <c r="AD54" s="155"/>
      <c r="AE54" s="155"/>
      <c r="AF54" s="155"/>
      <c r="AG54" s="155"/>
    </row>
    <row r="55" spans="1:33" ht="24" customHeight="1" x14ac:dyDescent="0.25">
      <c r="A55" s="155"/>
      <c r="B55" s="155"/>
      <c r="C55" s="155"/>
      <c r="D55" s="155"/>
      <c r="E55" s="155"/>
      <c r="F55" s="155"/>
      <c r="G55" s="155"/>
      <c r="H55" s="155"/>
      <c r="I55" s="155"/>
      <c r="J55" s="156"/>
      <c r="K55" s="155"/>
      <c r="L55" s="155"/>
      <c r="M55" s="155"/>
      <c r="N55" s="155"/>
      <c r="O55" s="155"/>
      <c r="P55" s="155"/>
      <c r="Q55" s="155"/>
      <c r="R55" s="155"/>
      <c r="S55" s="155"/>
      <c r="T55" s="155"/>
      <c r="U55" s="155"/>
      <c r="V55" s="155"/>
      <c r="W55" s="155"/>
      <c r="X55" s="157"/>
      <c r="Y55" s="155"/>
      <c r="Z55" s="189"/>
      <c r="AA55" s="155"/>
      <c r="AB55" s="155"/>
      <c r="AC55" s="155"/>
      <c r="AD55" s="155"/>
      <c r="AE55" s="155"/>
      <c r="AF55" s="155"/>
      <c r="AG55" s="155"/>
    </row>
    <row r="56" spans="1:33" ht="24" customHeight="1" x14ac:dyDescent="0.25">
      <c r="A56" s="155"/>
      <c r="B56" s="155"/>
      <c r="C56" s="155"/>
      <c r="D56" s="155"/>
      <c r="E56" s="155"/>
      <c r="F56" s="155"/>
      <c r="G56" s="155"/>
      <c r="H56" s="155"/>
      <c r="I56" s="155"/>
      <c r="J56" s="156"/>
      <c r="K56" s="155"/>
      <c r="L56" s="155"/>
      <c r="M56" s="155"/>
      <c r="N56" s="155"/>
      <c r="O56" s="155"/>
      <c r="P56" s="155"/>
      <c r="Q56" s="155"/>
      <c r="R56" s="155"/>
      <c r="S56" s="155"/>
      <c r="T56" s="155"/>
      <c r="U56" s="155"/>
      <c r="V56" s="155"/>
      <c r="W56" s="155"/>
      <c r="X56" s="157"/>
      <c r="Y56" s="155"/>
      <c r="Z56" s="189"/>
      <c r="AA56" s="155"/>
      <c r="AB56" s="155"/>
      <c r="AC56" s="155"/>
      <c r="AD56" s="155"/>
      <c r="AE56" s="155"/>
      <c r="AF56" s="155"/>
      <c r="AG56" s="155"/>
    </row>
    <row r="57" spans="1:33" ht="24" customHeight="1" x14ac:dyDescent="0.25">
      <c r="A57" s="155"/>
      <c r="B57" s="155"/>
      <c r="C57" s="155"/>
      <c r="D57" s="155"/>
      <c r="E57" s="155"/>
      <c r="F57" s="155"/>
      <c r="G57" s="155"/>
      <c r="H57" s="155"/>
      <c r="I57" s="155"/>
      <c r="J57" s="156"/>
      <c r="K57" s="155"/>
      <c r="L57" s="155"/>
      <c r="M57" s="155"/>
      <c r="N57" s="155"/>
      <c r="O57" s="155"/>
      <c r="P57" s="155"/>
      <c r="Q57" s="155"/>
      <c r="R57" s="155"/>
      <c r="S57" s="155"/>
      <c r="T57" s="155"/>
      <c r="U57" s="155"/>
      <c r="V57" s="155"/>
      <c r="W57" s="155"/>
      <c r="X57" s="157"/>
      <c r="Y57" s="155"/>
      <c r="Z57" s="189"/>
      <c r="AA57" s="155"/>
      <c r="AB57" s="155"/>
      <c r="AC57" s="155"/>
      <c r="AD57" s="155"/>
      <c r="AE57" s="155"/>
      <c r="AF57" s="155"/>
      <c r="AG57" s="155"/>
    </row>
    <row r="58" spans="1:33" ht="24" customHeight="1" x14ac:dyDescent="0.25">
      <c r="A58" s="155"/>
      <c r="B58" s="155"/>
      <c r="C58" s="155"/>
      <c r="D58" s="155"/>
      <c r="E58" s="155"/>
      <c r="F58" s="155"/>
      <c r="G58" s="155"/>
      <c r="H58" s="155"/>
      <c r="I58" s="155"/>
      <c r="J58" s="156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5"/>
      <c r="X58" s="157"/>
      <c r="Y58" s="155"/>
      <c r="Z58" s="189"/>
      <c r="AA58" s="155"/>
      <c r="AB58" s="155"/>
      <c r="AC58" s="155"/>
      <c r="AD58" s="155"/>
      <c r="AE58" s="155"/>
      <c r="AF58" s="155"/>
      <c r="AG58" s="155"/>
    </row>
    <row r="59" spans="1:33" ht="24" customHeight="1" x14ac:dyDescent="0.25">
      <c r="A59" s="155"/>
      <c r="B59" s="155"/>
      <c r="C59" s="155"/>
      <c r="D59" s="155"/>
      <c r="E59" s="155"/>
      <c r="F59" s="155"/>
      <c r="G59" s="155"/>
      <c r="H59" s="155"/>
      <c r="I59" s="155"/>
      <c r="J59" s="156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7"/>
      <c r="Y59" s="155"/>
      <c r="Z59" s="189"/>
      <c r="AA59" s="155"/>
      <c r="AB59" s="155"/>
      <c r="AC59" s="155"/>
      <c r="AD59" s="155"/>
      <c r="AE59" s="155"/>
      <c r="AF59" s="155"/>
      <c r="AG59" s="155"/>
    </row>
    <row r="60" spans="1:33" ht="24" customHeight="1" x14ac:dyDescent="0.25">
      <c r="A60" s="155"/>
      <c r="B60" s="155"/>
      <c r="C60" s="155"/>
      <c r="D60" s="155"/>
      <c r="E60" s="155"/>
      <c r="F60" s="155"/>
      <c r="G60" s="155"/>
      <c r="H60" s="155"/>
      <c r="I60" s="155"/>
      <c r="J60" s="156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55"/>
      <c r="X60" s="157"/>
      <c r="Y60" s="155"/>
      <c r="Z60" s="189"/>
      <c r="AA60" s="155"/>
      <c r="AB60" s="155"/>
      <c r="AC60" s="155"/>
      <c r="AD60" s="155"/>
      <c r="AE60" s="155"/>
      <c r="AF60" s="155"/>
      <c r="AG60" s="155"/>
    </row>
    <row r="61" spans="1:33" ht="24" customHeight="1" x14ac:dyDescent="0.25">
      <c r="A61" s="155"/>
      <c r="B61" s="155"/>
      <c r="C61" s="155"/>
      <c r="D61" s="155"/>
      <c r="E61" s="155"/>
      <c r="F61" s="155"/>
      <c r="G61" s="155"/>
      <c r="H61" s="155"/>
      <c r="I61" s="155"/>
      <c r="J61" s="156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55"/>
      <c r="X61" s="157"/>
      <c r="Y61" s="155"/>
      <c r="Z61" s="189"/>
      <c r="AA61" s="155"/>
      <c r="AB61" s="155"/>
      <c r="AC61" s="155"/>
      <c r="AD61" s="155"/>
      <c r="AE61" s="155"/>
      <c r="AF61" s="155"/>
      <c r="AG61" s="155"/>
    </row>
    <row r="62" spans="1:33" ht="24" customHeight="1" x14ac:dyDescent="0.25">
      <c r="A62" s="155"/>
      <c r="B62" s="155"/>
      <c r="C62" s="155"/>
      <c r="D62" s="155"/>
      <c r="E62" s="155"/>
      <c r="F62" s="155"/>
      <c r="G62" s="155"/>
      <c r="H62" s="155"/>
      <c r="I62" s="155"/>
      <c r="J62" s="156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7"/>
      <c r="Y62" s="155"/>
      <c r="Z62" s="189"/>
      <c r="AA62" s="155"/>
      <c r="AB62" s="155"/>
      <c r="AC62" s="155"/>
      <c r="AD62" s="155"/>
      <c r="AE62" s="155"/>
      <c r="AF62" s="155"/>
      <c r="AG62" s="155"/>
    </row>
    <row r="63" spans="1:33" ht="24" customHeight="1" x14ac:dyDescent="0.25">
      <c r="A63" s="155"/>
      <c r="B63" s="155"/>
      <c r="C63" s="155"/>
      <c r="D63" s="155"/>
      <c r="E63" s="155"/>
      <c r="F63" s="155"/>
      <c r="G63" s="155"/>
      <c r="H63" s="155"/>
      <c r="I63" s="155"/>
      <c r="J63" s="156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7"/>
      <c r="Y63" s="155"/>
      <c r="Z63" s="189"/>
      <c r="AA63" s="155"/>
      <c r="AB63" s="155"/>
      <c r="AC63" s="155"/>
      <c r="AD63" s="155"/>
      <c r="AE63" s="155"/>
      <c r="AF63" s="155"/>
      <c r="AG63" s="155"/>
    </row>
    <row r="64" spans="1:33" ht="24" customHeight="1" x14ac:dyDescent="0.25">
      <c r="A64" s="155"/>
      <c r="B64" s="155"/>
      <c r="C64" s="155"/>
      <c r="D64" s="155"/>
      <c r="E64" s="155"/>
      <c r="F64" s="155"/>
      <c r="G64" s="155"/>
      <c r="H64" s="155"/>
      <c r="I64" s="155"/>
      <c r="J64" s="156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7"/>
      <c r="Y64" s="155"/>
      <c r="Z64" s="189"/>
      <c r="AA64" s="155"/>
      <c r="AB64" s="155"/>
      <c r="AC64" s="155"/>
      <c r="AD64" s="155"/>
      <c r="AE64" s="155"/>
      <c r="AF64" s="155"/>
      <c r="AG64" s="155"/>
    </row>
    <row r="65" spans="1:33" ht="24" customHeight="1" x14ac:dyDescent="0.25">
      <c r="A65" s="155"/>
      <c r="B65" s="155"/>
      <c r="C65" s="155"/>
      <c r="D65" s="155"/>
      <c r="E65" s="155"/>
      <c r="F65" s="155"/>
      <c r="G65" s="155"/>
      <c r="H65" s="155"/>
      <c r="I65" s="155"/>
      <c r="J65" s="156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7"/>
      <c r="Y65" s="155"/>
      <c r="Z65" s="189"/>
      <c r="AA65" s="155"/>
      <c r="AB65" s="155"/>
      <c r="AC65" s="155"/>
      <c r="AD65" s="155"/>
      <c r="AE65" s="155"/>
      <c r="AF65" s="155"/>
      <c r="AG65" s="155"/>
    </row>
    <row r="66" spans="1:33" ht="24" customHeight="1" x14ac:dyDescent="0.25">
      <c r="A66" s="155"/>
      <c r="B66" s="155"/>
      <c r="C66" s="155"/>
      <c r="D66" s="155"/>
      <c r="E66" s="155"/>
      <c r="F66" s="155"/>
      <c r="G66" s="155"/>
      <c r="H66" s="155"/>
      <c r="I66" s="155"/>
      <c r="J66" s="156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7"/>
      <c r="Y66" s="155"/>
      <c r="Z66" s="189"/>
      <c r="AA66" s="155"/>
      <c r="AB66" s="155"/>
      <c r="AC66" s="155"/>
      <c r="AD66" s="155"/>
      <c r="AE66" s="155"/>
      <c r="AF66" s="155"/>
      <c r="AG66" s="155"/>
    </row>
    <row r="67" spans="1:33" ht="24" customHeight="1" x14ac:dyDescent="0.25">
      <c r="A67" s="155"/>
      <c r="B67" s="155"/>
      <c r="C67" s="155"/>
      <c r="D67" s="155"/>
      <c r="E67" s="155"/>
      <c r="F67" s="155"/>
      <c r="G67" s="155"/>
      <c r="H67" s="155"/>
      <c r="I67" s="155"/>
      <c r="J67" s="156"/>
      <c r="K67" s="155"/>
      <c r="L67" s="155"/>
      <c r="M67" s="155"/>
      <c r="N67" s="155"/>
      <c r="O67" s="155"/>
      <c r="P67" s="155"/>
      <c r="Q67" s="155"/>
      <c r="R67" s="155"/>
      <c r="S67" s="155"/>
      <c r="T67" s="155"/>
      <c r="U67" s="155"/>
      <c r="V67" s="155"/>
      <c r="W67" s="155"/>
      <c r="X67" s="157"/>
      <c r="Y67" s="155"/>
      <c r="Z67" s="189"/>
      <c r="AA67" s="155"/>
      <c r="AB67" s="155"/>
      <c r="AC67" s="155"/>
      <c r="AD67" s="155"/>
      <c r="AE67" s="155"/>
      <c r="AF67" s="155"/>
      <c r="AG67" s="155"/>
    </row>
    <row r="68" spans="1:33" ht="24" customHeight="1" x14ac:dyDescent="0.25">
      <c r="A68" s="155"/>
      <c r="B68" s="155"/>
      <c r="C68" s="155"/>
      <c r="D68" s="155"/>
      <c r="E68" s="155"/>
      <c r="F68" s="155"/>
      <c r="G68" s="155"/>
      <c r="H68" s="155"/>
      <c r="I68" s="155"/>
      <c r="J68" s="156"/>
      <c r="K68" s="155"/>
      <c r="L68" s="155"/>
      <c r="M68" s="155"/>
      <c r="N68" s="155"/>
      <c r="O68" s="155"/>
      <c r="P68" s="155"/>
      <c r="Q68" s="155"/>
      <c r="R68" s="155"/>
      <c r="S68" s="155"/>
      <c r="T68" s="155"/>
      <c r="U68" s="155"/>
      <c r="V68" s="155"/>
      <c r="W68" s="155"/>
      <c r="X68" s="157"/>
      <c r="Y68" s="155"/>
      <c r="Z68" s="189"/>
      <c r="AA68" s="155"/>
      <c r="AB68" s="155"/>
      <c r="AC68" s="155"/>
      <c r="AD68" s="155"/>
      <c r="AE68" s="155"/>
      <c r="AF68" s="155"/>
      <c r="AG68" s="155"/>
    </row>
    <row r="69" spans="1:33" ht="24" customHeight="1" x14ac:dyDescent="0.25">
      <c r="A69" s="155"/>
      <c r="B69" s="155"/>
      <c r="C69" s="155"/>
      <c r="D69" s="155"/>
      <c r="E69" s="155"/>
      <c r="F69" s="155"/>
      <c r="G69" s="155"/>
      <c r="H69" s="155"/>
      <c r="I69" s="155"/>
      <c r="J69" s="156"/>
      <c r="K69" s="155"/>
      <c r="L69" s="155"/>
      <c r="M69" s="155"/>
      <c r="N69" s="155"/>
      <c r="O69" s="155"/>
      <c r="P69" s="155"/>
      <c r="Q69" s="155"/>
      <c r="R69" s="155"/>
      <c r="S69" s="155"/>
      <c r="T69" s="155"/>
      <c r="U69" s="155"/>
      <c r="V69" s="155"/>
      <c r="W69" s="155"/>
      <c r="X69" s="157"/>
      <c r="Y69" s="155"/>
      <c r="Z69" s="189"/>
      <c r="AA69" s="155"/>
      <c r="AB69" s="155"/>
      <c r="AC69" s="155"/>
      <c r="AD69" s="155"/>
      <c r="AE69" s="155"/>
      <c r="AF69" s="155"/>
      <c r="AG69" s="155"/>
    </row>
    <row r="70" spans="1:33" ht="24" customHeight="1" x14ac:dyDescent="0.25">
      <c r="A70" s="155"/>
      <c r="B70" s="155"/>
      <c r="C70" s="155"/>
      <c r="D70" s="155"/>
      <c r="E70" s="155"/>
      <c r="F70" s="155"/>
      <c r="G70" s="155"/>
      <c r="H70" s="155"/>
      <c r="I70" s="155"/>
      <c r="J70" s="156"/>
      <c r="K70" s="155"/>
      <c r="L70" s="155"/>
      <c r="M70" s="155"/>
      <c r="N70" s="155"/>
      <c r="O70" s="155"/>
      <c r="P70" s="155"/>
      <c r="Q70" s="155"/>
      <c r="R70" s="155"/>
      <c r="S70" s="155"/>
      <c r="T70" s="155"/>
      <c r="U70" s="155"/>
      <c r="V70" s="155"/>
      <c r="W70" s="155"/>
      <c r="X70" s="157"/>
      <c r="Y70" s="155"/>
      <c r="Z70" s="189"/>
      <c r="AA70" s="155"/>
      <c r="AB70" s="155"/>
      <c r="AC70" s="155"/>
      <c r="AD70" s="155"/>
      <c r="AE70" s="155"/>
      <c r="AF70" s="155"/>
      <c r="AG70" s="155"/>
    </row>
    <row r="71" spans="1:33" ht="24" customHeight="1" x14ac:dyDescent="0.25">
      <c r="A71" s="155"/>
      <c r="B71" s="155"/>
      <c r="C71" s="155"/>
      <c r="D71" s="155"/>
      <c r="E71" s="155"/>
      <c r="F71" s="155"/>
      <c r="G71" s="155"/>
      <c r="H71" s="155"/>
      <c r="I71" s="155"/>
      <c r="J71" s="156"/>
      <c r="K71" s="155"/>
      <c r="L71" s="155"/>
      <c r="M71" s="155"/>
      <c r="N71" s="155"/>
      <c r="O71" s="155"/>
      <c r="P71" s="155"/>
      <c r="Q71" s="155"/>
      <c r="R71" s="155"/>
      <c r="S71" s="155"/>
      <c r="T71" s="155"/>
      <c r="U71" s="155"/>
      <c r="V71" s="155"/>
      <c r="W71" s="155"/>
      <c r="X71" s="157"/>
      <c r="Y71" s="155"/>
      <c r="Z71" s="189"/>
      <c r="AA71" s="155"/>
      <c r="AB71" s="155"/>
      <c r="AC71" s="155"/>
      <c r="AD71" s="155"/>
      <c r="AE71" s="155"/>
      <c r="AF71" s="155"/>
      <c r="AG71" s="155"/>
    </row>
    <row r="72" spans="1:33" ht="24" customHeight="1" x14ac:dyDescent="0.25">
      <c r="A72" s="155"/>
      <c r="B72" s="155"/>
      <c r="C72" s="155"/>
      <c r="D72" s="155"/>
      <c r="E72" s="155"/>
      <c r="F72" s="155"/>
      <c r="G72" s="155"/>
      <c r="H72" s="155"/>
      <c r="I72" s="155"/>
      <c r="J72" s="156"/>
      <c r="K72" s="155"/>
      <c r="L72" s="155"/>
      <c r="M72" s="155"/>
      <c r="N72" s="155"/>
      <c r="O72" s="155"/>
      <c r="P72" s="155"/>
      <c r="Q72" s="155"/>
      <c r="R72" s="155"/>
      <c r="S72" s="155"/>
      <c r="T72" s="155"/>
      <c r="U72" s="155"/>
      <c r="V72" s="155"/>
      <c r="W72" s="155"/>
      <c r="X72" s="157"/>
      <c r="Y72" s="155"/>
      <c r="Z72" s="189"/>
      <c r="AA72" s="155"/>
      <c r="AB72" s="155"/>
      <c r="AC72" s="155"/>
      <c r="AD72" s="155"/>
      <c r="AE72" s="155"/>
      <c r="AF72" s="155"/>
      <c r="AG72" s="155"/>
    </row>
    <row r="73" spans="1:33" ht="24" customHeight="1" x14ac:dyDescent="0.25">
      <c r="A73" s="155"/>
      <c r="B73" s="155"/>
      <c r="C73" s="155"/>
      <c r="D73" s="155"/>
      <c r="E73" s="155"/>
      <c r="F73" s="155"/>
      <c r="G73" s="155"/>
      <c r="H73" s="155"/>
      <c r="I73" s="155"/>
      <c r="J73" s="156"/>
      <c r="K73" s="155"/>
      <c r="L73" s="155"/>
      <c r="M73" s="155"/>
      <c r="N73" s="155"/>
      <c r="O73" s="155"/>
      <c r="P73" s="155"/>
      <c r="Q73" s="155"/>
      <c r="R73" s="155"/>
      <c r="S73" s="155"/>
      <c r="T73" s="155"/>
      <c r="U73" s="155"/>
      <c r="V73" s="155"/>
      <c r="W73" s="155"/>
      <c r="X73" s="157"/>
      <c r="Y73" s="155"/>
      <c r="Z73" s="189"/>
      <c r="AA73" s="155"/>
      <c r="AB73" s="155"/>
      <c r="AC73" s="155"/>
      <c r="AD73" s="155"/>
      <c r="AE73" s="155"/>
      <c r="AF73" s="155"/>
      <c r="AG73" s="155"/>
    </row>
    <row r="74" spans="1:33" ht="24" customHeight="1" x14ac:dyDescent="0.25">
      <c r="A74" s="155"/>
      <c r="B74" s="155"/>
      <c r="C74" s="155"/>
      <c r="D74" s="155"/>
      <c r="E74" s="155"/>
      <c r="F74" s="155"/>
      <c r="G74" s="155"/>
      <c r="H74" s="155"/>
      <c r="I74" s="155"/>
      <c r="J74" s="156"/>
      <c r="K74" s="155"/>
      <c r="L74" s="155"/>
      <c r="M74" s="155"/>
      <c r="N74" s="155"/>
      <c r="O74" s="155"/>
      <c r="P74" s="155"/>
      <c r="Q74" s="155"/>
      <c r="R74" s="155"/>
      <c r="S74" s="155"/>
      <c r="T74" s="155"/>
      <c r="U74" s="155"/>
      <c r="V74" s="155"/>
      <c r="W74" s="155"/>
      <c r="X74" s="157"/>
      <c r="Y74" s="155"/>
      <c r="Z74" s="189"/>
      <c r="AA74" s="155"/>
      <c r="AB74" s="155"/>
      <c r="AC74" s="155"/>
      <c r="AD74" s="155"/>
      <c r="AE74" s="155"/>
      <c r="AF74" s="155"/>
      <c r="AG74" s="155"/>
    </row>
    <row r="75" spans="1:33" ht="24" customHeight="1" x14ac:dyDescent="0.25">
      <c r="A75" s="155"/>
      <c r="B75" s="155"/>
      <c r="C75" s="155"/>
      <c r="D75" s="155"/>
      <c r="E75" s="155"/>
      <c r="F75" s="155"/>
      <c r="G75" s="155"/>
      <c r="H75" s="155"/>
      <c r="I75" s="155"/>
      <c r="J75" s="156"/>
      <c r="K75" s="155"/>
      <c r="L75" s="155"/>
      <c r="M75" s="155"/>
      <c r="N75" s="155"/>
      <c r="O75" s="155"/>
      <c r="P75" s="155"/>
      <c r="Q75" s="155"/>
      <c r="R75" s="155"/>
      <c r="S75" s="155"/>
      <c r="T75" s="155"/>
      <c r="U75" s="155"/>
      <c r="V75" s="155"/>
      <c r="W75" s="155"/>
      <c r="X75" s="157"/>
      <c r="Y75" s="155"/>
      <c r="Z75" s="189"/>
      <c r="AA75" s="155"/>
      <c r="AB75" s="155"/>
      <c r="AC75" s="155"/>
      <c r="AD75" s="155"/>
      <c r="AE75" s="155"/>
      <c r="AF75" s="155"/>
      <c r="AG75" s="155"/>
    </row>
    <row r="76" spans="1:33" ht="24" customHeight="1" x14ac:dyDescent="0.25">
      <c r="A76" s="155"/>
      <c r="B76" s="155"/>
      <c r="C76" s="155"/>
      <c r="D76" s="155"/>
      <c r="E76" s="155"/>
      <c r="F76" s="155"/>
      <c r="G76" s="155"/>
      <c r="H76" s="155"/>
      <c r="I76" s="155"/>
      <c r="J76" s="156"/>
      <c r="K76" s="155"/>
      <c r="L76" s="155"/>
      <c r="M76" s="155"/>
      <c r="N76" s="155"/>
      <c r="O76" s="155"/>
      <c r="P76" s="155"/>
      <c r="Q76" s="155"/>
      <c r="R76" s="155"/>
      <c r="S76" s="155"/>
      <c r="T76" s="155"/>
      <c r="U76" s="155"/>
      <c r="V76" s="155"/>
      <c r="W76" s="155"/>
      <c r="X76" s="157"/>
      <c r="Y76" s="155"/>
      <c r="Z76" s="189"/>
      <c r="AA76" s="155"/>
      <c r="AB76" s="155"/>
      <c r="AC76" s="155"/>
      <c r="AD76" s="155"/>
      <c r="AE76" s="155"/>
      <c r="AF76" s="155"/>
      <c r="AG76" s="155"/>
    </row>
    <row r="77" spans="1:33" ht="24" customHeight="1" x14ac:dyDescent="0.25">
      <c r="A77" s="155"/>
      <c r="B77" s="155"/>
      <c r="C77" s="155"/>
      <c r="D77" s="155"/>
      <c r="E77" s="155"/>
      <c r="F77" s="155"/>
      <c r="G77" s="155"/>
      <c r="H77" s="155"/>
      <c r="I77" s="155"/>
      <c r="J77" s="156"/>
      <c r="K77" s="155"/>
      <c r="L77" s="155"/>
      <c r="M77" s="155"/>
      <c r="N77" s="155"/>
      <c r="O77" s="155"/>
      <c r="P77" s="155"/>
      <c r="Q77" s="155"/>
      <c r="R77" s="155"/>
      <c r="S77" s="155"/>
      <c r="T77" s="155"/>
      <c r="U77" s="155"/>
      <c r="V77" s="155"/>
      <c r="W77" s="155"/>
      <c r="X77" s="157"/>
      <c r="Y77" s="155"/>
      <c r="Z77" s="189"/>
      <c r="AA77" s="155"/>
      <c r="AB77" s="155"/>
      <c r="AC77" s="155"/>
      <c r="AD77" s="155"/>
      <c r="AE77" s="155"/>
      <c r="AF77" s="155"/>
      <c r="AG77" s="155"/>
    </row>
    <row r="78" spans="1:33" ht="24" customHeight="1" x14ac:dyDescent="0.25">
      <c r="A78" s="155"/>
      <c r="B78" s="155"/>
      <c r="C78" s="155"/>
      <c r="D78" s="155"/>
      <c r="E78" s="155"/>
      <c r="F78" s="155"/>
      <c r="G78" s="155"/>
      <c r="H78" s="155"/>
      <c r="I78" s="155"/>
      <c r="J78" s="156"/>
      <c r="K78" s="155"/>
      <c r="L78" s="155"/>
      <c r="M78" s="155"/>
      <c r="N78" s="155"/>
      <c r="O78" s="155"/>
      <c r="P78" s="155"/>
      <c r="Q78" s="155"/>
      <c r="R78" s="155"/>
      <c r="S78" s="155"/>
      <c r="T78" s="155"/>
      <c r="U78" s="155"/>
      <c r="V78" s="155"/>
      <c r="W78" s="155"/>
      <c r="X78" s="157"/>
      <c r="Y78" s="155"/>
      <c r="Z78" s="189"/>
      <c r="AA78" s="155"/>
      <c r="AB78" s="155"/>
      <c r="AC78" s="155"/>
      <c r="AD78" s="155"/>
      <c r="AE78" s="155"/>
      <c r="AF78" s="155"/>
      <c r="AG78" s="155"/>
    </row>
    <row r="79" spans="1:33" ht="24" customHeight="1" x14ac:dyDescent="0.25">
      <c r="A79" s="155"/>
      <c r="B79" s="155"/>
      <c r="C79" s="155"/>
      <c r="D79" s="155"/>
      <c r="E79" s="155"/>
      <c r="F79" s="155"/>
      <c r="G79" s="155"/>
      <c r="H79" s="155"/>
      <c r="I79" s="155"/>
      <c r="J79" s="156"/>
      <c r="K79" s="155"/>
      <c r="L79" s="155"/>
      <c r="M79" s="155"/>
      <c r="N79" s="155"/>
      <c r="O79" s="155"/>
      <c r="P79" s="155"/>
      <c r="Q79" s="155"/>
      <c r="R79" s="155"/>
      <c r="S79" s="155"/>
      <c r="T79" s="155"/>
      <c r="U79" s="155"/>
      <c r="V79" s="155"/>
      <c r="W79" s="155"/>
      <c r="X79" s="157"/>
      <c r="Y79" s="155"/>
      <c r="Z79" s="189"/>
      <c r="AA79" s="155"/>
      <c r="AB79" s="155"/>
      <c r="AC79" s="155"/>
      <c r="AD79" s="155"/>
      <c r="AE79" s="155"/>
      <c r="AF79" s="155"/>
      <c r="AG79" s="155"/>
    </row>
    <row r="80" spans="1:33" ht="24" customHeight="1" x14ac:dyDescent="0.25">
      <c r="A80" s="155"/>
      <c r="B80" s="155"/>
      <c r="C80" s="155"/>
      <c r="D80" s="155"/>
      <c r="E80" s="155"/>
      <c r="F80" s="155"/>
      <c r="G80" s="155"/>
      <c r="H80" s="155"/>
      <c r="I80" s="155"/>
      <c r="J80" s="156"/>
      <c r="K80" s="155"/>
      <c r="L80" s="155"/>
      <c r="M80" s="155"/>
      <c r="N80" s="155"/>
      <c r="O80" s="155"/>
      <c r="P80" s="155"/>
      <c r="Q80" s="155"/>
      <c r="R80" s="155"/>
      <c r="S80" s="155"/>
      <c r="T80" s="155"/>
      <c r="U80" s="155"/>
      <c r="V80" s="155"/>
      <c r="W80" s="155"/>
      <c r="X80" s="157"/>
      <c r="Y80" s="155"/>
      <c r="Z80" s="189"/>
      <c r="AA80" s="155"/>
      <c r="AB80" s="155"/>
      <c r="AC80" s="155"/>
      <c r="AD80" s="155"/>
      <c r="AE80" s="155"/>
      <c r="AF80" s="155"/>
      <c r="AG80" s="155"/>
    </row>
    <row r="81" spans="1:33" ht="24" customHeight="1" x14ac:dyDescent="0.25">
      <c r="A81" s="155"/>
      <c r="B81" s="155"/>
      <c r="C81" s="155"/>
      <c r="D81" s="155"/>
      <c r="E81" s="155"/>
      <c r="F81" s="155"/>
      <c r="G81" s="155"/>
      <c r="H81" s="155"/>
      <c r="I81" s="155"/>
      <c r="J81" s="156"/>
      <c r="K81" s="155"/>
      <c r="L81" s="155"/>
      <c r="M81" s="155"/>
      <c r="N81" s="155"/>
      <c r="O81" s="155"/>
      <c r="P81" s="155"/>
      <c r="Q81" s="155"/>
      <c r="R81" s="155"/>
      <c r="S81" s="155"/>
      <c r="T81" s="155"/>
      <c r="U81" s="155"/>
      <c r="V81" s="155"/>
      <c r="W81" s="155"/>
      <c r="X81" s="157"/>
      <c r="Y81" s="155"/>
      <c r="Z81" s="189"/>
      <c r="AA81" s="155"/>
      <c r="AB81" s="155"/>
      <c r="AC81" s="155"/>
      <c r="AD81" s="155"/>
      <c r="AE81" s="155"/>
      <c r="AF81" s="155"/>
      <c r="AG81" s="155"/>
    </row>
    <row r="82" spans="1:33" ht="24" customHeight="1" x14ac:dyDescent="0.25">
      <c r="A82" s="155"/>
      <c r="B82" s="155"/>
      <c r="C82" s="155"/>
      <c r="D82" s="155"/>
      <c r="E82" s="155"/>
      <c r="F82" s="155"/>
      <c r="G82" s="155"/>
      <c r="H82" s="155"/>
      <c r="I82" s="155"/>
      <c r="J82" s="156"/>
      <c r="K82" s="155"/>
      <c r="L82" s="155"/>
      <c r="M82" s="155"/>
      <c r="N82" s="155"/>
      <c r="O82" s="155"/>
      <c r="P82" s="155"/>
      <c r="Q82" s="155"/>
      <c r="R82" s="155"/>
      <c r="S82" s="155"/>
      <c r="T82" s="155"/>
      <c r="U82" s="155"/>
      <c r="V82" s="155"/>
      <c r="W82" s="155"/>
      <c r="X82" s="157"/>
      <c r="Y82" s="155"/>
      <c r="Z82" s="189"/>
      <c r="AA82" s="155"/>
      <c r="AB82" s="155"/>
      <c r="AC82" s="155"/>
      <c r="AD82" s="155"/>
      <c r="AE82" s="155"/>
      <c r="AF82" s="155"/>
      <c r="AG82" s="155"/>
    </row>
    <row r="83" spans="1:33" ht="24" customHeight="1" x14ac:dyDescent="0.25">
      <c r="A83" s="155"/>
      <c r="B83" s="155"/>
      <c r="C83" s="155"/>
      <c r="D83" s="155"/>
      <c r="E83" s="155"/>
      <c r="F83" s="155"/>
      <c r="G83" s="155"/>
      <c r="H83" s="155"/>
      <c r="I83" s="155"/>
      <c r="J83" s="156"/>
      <c r="K83" s="155"/>
      <c r="L83" s="155"/>
      <c r="M83" s="155"/>
      <c r="N83" s="155"/>
      <c r="O83" s="155"/>
      <c r="P83" s="155"/>
      <c r="Q83" s="155"/>
      <c r="R83" s="155"/>
      <c r="S83" s="155"/>
      <c r="T83" s="155"/>
      <c r="U83" s="155"/>
      <c r="V83" s="155"/>
      <c r="W83" s="155"/>
      <c r="X83" s="157"/>
      <c r="Y83" s="155"/>
      <c r="Z83" s="189"/>
      <c r="AA83" s="155"/>
      <c r="AB83" s="155"/>
      <c r="AC83" s="155"/>
      <c r="AD83" s="155"/>
      <c r="AE83" s="155"/>
      <c r="AF83" s="155"/>
      <c r="AG83" s="155"/>
    </row>
    <row r="84" spans="1:33" ht="24" customHeight="1" x14ac:dyDescent="0.25">
      <c r="A84" s="155"/>
      <c r="B84" s="155"/>
      <c r="C84" s="155"/>
      <c r="D84" s="155"/>
      <c r="E84" s="155"/>
      <c r="F84" s="155"/>
      <c r="G84" s="155"/>
      <c r="H84" s="155"/>
      <c r="I84" s="155"/>
      <c r="J84" s="156"/>
      <c r="K84" s="155"/>
      <c r="L84" s="155"/>
      <c r="M84" s="155"/>
      <c r="N84" s="155"/>
      <c r="O84" s="155"/>
      <c r="P84" s="155"/>
      <c r="Q84" s="155"/>
      <c r="R84" s="155"/>
      <c r="S84" s="155"/>
      <c r="T84" s="155"/>
      <c r="U84" s="155"/>
      <c r="V84" s="155"/>
      <c r="W84" s="155"/>
      <c r="X84" s="157"/>
      <c r="Y84" s="155"/>
      <c r="Z84" s="189"/>
      <c r="AA84" s="155"/>
      <c r="AB84" s="155"/>
      <c r="AC84" s="155"/>
      <c r="AD84" s="155"/>
      <c r="AE84" s="155"/>
      <c r="AF84" s="155"/>
      <c r="AG84" s="155"/>
    </row>
    <row r="85" spans="1:33" ht="24" customHeight="1" x14ac:dyDescent="0.25">
      <c r="A85" s="155"/>
      <c r="B85" s="155"/>
      <c r="C85" s="155"/>
      <c r="D85" s="155"/>
      <c r="E85" s="155"/>
      <c r="F85" s="155"/>
      <c r="G85" s="155"/>
      <c r="H85" s="155"/>
      <c r="I85" s="155"/>
      <c r="J85" s="156"/>
      <c r="K85" s="155"/>
      <c r="L85" s="155"/>
      <c r="M85" s="155"/>
      <c r="N85" s="155"/>
      <c r="O85" s="155"/>
      <c r="P85" s="155"/>
      <c r="Q85" s="155"/>
      <c r="R85" s="155"/>
      <c r="S85" s="155"/>
      <c r="T85" s="155"/>
      <c r="U85" s="155"/>
      <c r="V85" s="155"/>
      <c r="W85" s="155"/>
      <c r="X85" s="157"/>
      <c r="Y85" s="155"/>
      <c r="Z85" s="189"/>
      <c r="AA85" s="155"/>
      <c r="AB85" s="155"/>
      <c r="AC85" s="155"/>
      <c r="AD85" s="155"/>
      <c r="AE85" s="155"/>
      <c r="AF85" s="155"/>
      <c r="AG85" s="155"/>
    </row>
    <row r="86" spans="1:33" ht="24" customHeight="1" x14ac:dyDescent="0.25">
      <c r="A86" s="155"/>
      <c r="B86" s="155"/>
      <c r="C86" s="155"/>
      <c r="D86" s="155"/>
      <c r="E86" s="155"/>
      <c r="F86" s="155"/>
      <c r="G86" s="155"/>
      <c r="H86" s="155"/>
      <c r="I86" s="155"/>
      <c r="J86" s="156"/>
      <c r="K86" s="155"/>
      <c r="L86" s="155"/>
      <c r="M86" s="155"/>
      <c r="N86" s="155"/>
      <c r="O86" s="155"/>
      <c r="P86" s="155"/>
      <c r="Q86" s="155"/>
      <c r="R86" s="155"/>
      <c r="S86" s="155"/>
      <c r="T86" s="155"/>
      <c r="U86" s="155"/>
      <c r="V86" s="155"/>
      <c r="W86" s="155"/>
      <c r="X86" s="157"/>
      <c r="Y86" s="155"/>
      <c r="Z86" s="189"/>
      <c r="AA86" s="155"/>
      <c r="AB86" s="155"/>
      <c r="AC86" s="155"/>
      <c r="AD86" s="155"/>
      <c r="AE86" s="155"/>
      <c r="AF86" s="155"/>
      <c r="AG86" s="155"/>
    </row>
    <row r="87" spans="1:33" ht="24" customHeight="1" x14ac:dyDescent="0.25">
      <c r="A87" s="155"/>
      <c r="B87" s="155"/>
      <c r="C87" s="155"/>
      <c r="D87" s="155"/>
      <c r="E87" s="155"/>
      <c r="F87" s="155"/>
      <c r="G87" s="155"/>
      <c r="H87" s="155"/>
      <c r="I87" s="155"/>
      <c r="J87" s="156"/>
      <c r="K87" s="155"/>
      <c r="L87" s="155"/>
      <c r="M87" s="155"/>
      <c r="N87" s="155"/>
      <c r="O87" s="155"/>
      <c r="P87" s="155"/>
      <c r="Q87" s="155"/>
      <c r="R87" s="155"/>
      <c r="S87" s="155"/>
      <c r="T87" s="155"/>
      <c r="U87" s="155"/>
      <c r="V87" s="155"/>
      <c r="W87" s="155"/>
      <c r="X87" s="157"/>
      <c r="Y87" s="155"/>
      <c r="Z87" s="189"/>
      <c r="AA87" s="155"/>
      <c r="AB87" s="155"/>
      <c r="AC87" s="155"/>
      <c r="AD87" s="155"/>
      <c r="AE87" s="155"/>
      <c r="AF87" s="155"/>
      <c r="AG87" s="155"/>
    </row>
    <row r="88" spans="1:33" ht="24" customHeight="1" x14ac:dyDescent="0.25">
      <c r="A88" s="155"/>
      <c r="B88" s="155"/>
      <c r="C88" s="155"/>
      <c r="D88" s="155"/>
      <c r="E88" s="155"/>
      <c r="F88" s="155"/>
      <c r="G88" s="155"/>
      <c r="H88" s="155"/>
      <c r="I88" s="155"/>
      <c r="J88" s="156"/>
      <c r="K88" s="155"/>
      <c r="L88" s="155"/>
      <c r="M88" s="155"/>
      <c r="N88" s="155"/>
      <c r="O88" s="155"/>
      <c r="P88" s="155"/>
      <c r="Q88" s="155"/>
      <c r="R88" s="155"/>
      <c r="S88" s="155"/>
      <c r="T88" s="155"/>
      <c r="U88" s="155"/>
      <c r="V88" s="155"/>
      <c r="W88" s="155"/>
      <c r="X88" s="157"/>
      <c r="Y88" s="155"/>
      <c r="Z88" s="189"/>
      <c r="AA88" s="155"/>
      <c r="AB88" s="155"/>
      <c r="AC88" s="155"/>
      <c r="AD88" s="155"/>
      <c r="AE88" s="155"/>
      <c r="AF88" s="155"/>
      <c r="AG88" s="155"/>
    </row>
    <row r="89" spans="1:33" ht="24" customHeight="1" x14ac:dyDescent="0.25">
      <c r="A89" s="155"/>
      <c r="B89" s="155"/>
      <c r="C89" s="155"/>
      <c r="D89" s="155"/>
      <c r="E89" s="155"/>
      <c r="F89" s="155"/>
      <c r="G89" s="155"/>
      <c r="H89" s="155"/>
      <c r="I89" s="155"/>
      <c r="J89" s="156"/>
      <c r="K89" s="155"/>
      <c r="L89" s="155"/>
      <c r="M89" s="155"/>
      <c r="N89" s="155"/>
      <c r="O89" s="155"/>
      <c r="P89" s="155"/>
      <c r="Q89" s="155"/>
      <c r="R89" s="155"/>
      <c r="S89" s="155"/>
      <c r="T89" s="155"/>
      <c r="U89" s="155"/>
      <c r="V89" s="155"/>
      <c r="W89" s="155"/>
      <c r="X89" s="157"/>
      <c r="Y89" s="155"/>
      <c r="Z89" s="189"/>
      <c r="AA89" s="155"/>
      <c r="AB89" s="155"/>
      <c r="AC89" s="155"/>
      <c r="AD89" s="155"/>
      <c r="AE89" s="155"/>
      <c r="AF89" s="155"/>
      <c r="AG89" s="155"/>
    </row>
    <row r="90" spans="1:33" ht="24" customHeight="1" x14ac:dyDescent="0.25">
      <c r="A90" s="155"/>
      <c r="B90" s="155"/>
      <c r="C90" s="155"/>
      <c r="D90" s="155"/>
      <c r="E90" s="155"/>
      <c r="F90" s="155"/>
      <c r="G90" s="155"/>
      <c r="H90" s="155"/>
      <c r="I90" s="155"/>
      <c r="J90" s="156"/>
      <c r="K90" s="155"/>
      <c r="L90" s="155"/>
      <c r="M90" s="155"/>
      <c r="N90" s="155"/>
      <c r="O90" s="155"/>
      <c r="P90" s="155"/>
      <c r="Q90" s="155"/>
      <c r="R90" s="155"/>
      <c r="S90" s="155"/>
      <c r="T90" s="155"/>
      <c r="U90" s="155"/>
      <c r="V90" s="155"/>
      <c r="W90" s="155"/>
      <c r="X90" s="157"/>
      <c r="Y90" s="155"/>
      <c r="Z90" s="189"/>
      <c r="AA90" s="155"/>
      <c r="AB90" s="155"/>
      <c r="AC90" s="155"/>
      <c r="AD90" s="155"/>
      <c r="AE90" s="155"/>
      <c r="AF90" s="155"/>
      <c r="AG90" s="155"/>
    </row>
    <row r="91" spans="1:33" ht="24" customHeight="1" x14ac:dyDescent="0.25">
      <c r="A91" s="155"/>
      <c r="B91" s="155"/>
      <c r="C91" s="155"/>
      <c r="D91" s="155"/>
      <c r="E91" s="155"/>
      <c r="F91" s="155"/>
      <c r="G91" s="155"/>
      <c r="H91" s="155"/>
      <c r="I91" s="155"/>
      <c r="J91" s="156"/>
      <c r="K91" s="155"/>
      <c r="L91" s="155"/>
      <c r="M91" s="155"/>
      <c r="N91" s="155"/>
      <c r="O91" s="155"/>
      <c r="P91" s="155"/>
      <c r="Q91" s="155"/>
      <c r="R91" s="155"/>
      <c r="S91" s="155"/>
      <c r="T91" s="155"/>
      <c r="U91" s="155"/>
      <c r="V91" s="155"/>
      <c r="W91" s="155"/>
      <c r="X91" s="157"/>
      <c r="Y91" s="155"/>
      <c r="Z91" s="189"/>
      <c r="AA91" s="155"/>
      <c r="AB91" s="155"/>
      <c r="AC91" s="155"/>
      <c r="AD91" s="155"/>
      <c r="AE91" s="155"/>
      <c r="AF91" s="155"/>
      <c r="AG91" s="155"/>
    </row>
    <row r="92" spans="1:33" ht="24" customHeight="1" x14ac:dyDescent="0.25">
      <c r="A92" s="155"/>
      <c r="B92" s="155"/>
      <c r="C92" s="155"/>
      <c r="D92" s="155"/>
      <c r="E92" s="155"/>
      <c r="F92" s="155"/>
      <c r="G92" s="155"/>
      <c r="H92" s="155"/>
      <c r="I92" s="155"/>
      <c r="J92" s="156"/>
      <c r="K92" s="155"/>
      <c r="L92" s="155"/>
      <c r="M92" s="155"/>
      <c r="N92" s="155"/>
      <c r="O92" s="155"/>
      <c r="P92" s="155"/>
      <c r="Q92" s="155"/>
      <c r="R92" s="155"/>
      <c r="S92" s="155"/>
      <c r="T92" s="155"/>
      <c r="U92" s="155"/>
      <c r="V92" s="155"/>
      <c r="W92" s="155"/>
      <c r="X92" s="157"/>
      <c r="Y92" s="155"/>
      <c r="Z92" s="189"/>
      <c r="AA92" s="155"/>
      <c r="AB92" s="155"/>
      <c r="AC92" s="155"/>
      <c r="AD92" s="155"/>
      <c r="AE92" s="155"/>
      <c r="AF92" s="155"/>
      <c r="AG92" s="155"/>
    </row>
    <row r="93" spans="1:33" ht="24" customHeight="1" x14ac:dyDescent="0.25">
      <c r="A93" s="155"/>
      <c r="B93" s="155"/>
      <c r="C93" s="155"/>
      <c r="D93" s="155"/>
      <c r="E93" s="155"/>
      <c r="F93" s="155"/>
      <c r="G93" s="155"/>
      <c r="H93" s="155"/>
      <c r="I93" s="155"/>
      <c r="J93" s="156"/>
      <c r="K93" s="155"/>
      <c r="L93" s="155"/>
      <c r="M93" s="155"/>
      <c r="N93" s="155"/>
      <c r="O93" s="155"/>
      <c r="P93" s="155"/>
      <c r="Q93" s="155"/>
      <c r="R93" s="155"/>
      <c r="S93" s="155"/>
      <c r="T93" s="155"/>
      <c r="U93" s="155"/>
      <c r="V93" s="155"/>
      <c r="W93" s="155"/>
      <c r="X93" s="157"/>
      <c r="Y93" s="155"/>
      <c r="Z93" s="189"/>
      <c r="AA93" s="155"/>
      <c r="AB93" s="155"/>
      <c r="AC93" s="155"/>
      <c r="AD93" s="155"/>
      <c r="AE93" s="155"/>
      <c r="AF93" s="155"/>
      <c r="AG93" s="155"/>
    </row>
    <row r="94" spans="1:33" ht="24" customHeight="1" x14ac:dyDescent="0.25">
      <c r="A94" s="155"/>
      <c r="B94" s="155"/>
      <c r="C94" s="155"/>
      <c r="D94" s="155"/>
      <c r="E94" s="155"/>
      <c r="F94" s="155"/>
      <c r="G94" s="155"/>
      <c r="H94" s="155"/>
      <c r="I94" s="155"/>
      <c r="J94" s="156"/>
      <c r="K94" s="155"/>
      <c r="L94" s="155"/>
      <c r="M94" s="155"/>
      <c r="N94" s="155"/>
      <c r="O94" s="155"/>
      <c r="P94" s="155"/>
      <c r="Q94" s="155"/>
      <c r="R94" s="155"/>
      <c r="S94" s="155"/>
      <c r="T94" s="155"/>
      <c r="U94" s="155"/>
      <c r="V94" s="155"/>
      <c r="W94" s="155"/>
      <c r="X94" s="157"/>
      <c r="Y94" s="155"/>
      <c r="Z94" s="189"/>
      <c r="AA94" s="155"/>
      <c r="AB94" s="155"/>
      <c r="AC94" s="155"/>
      <c r="AD94" s="155"/>
      <c r="AE94" s="155"/>
      <c r="AF94" s="155"/>
      <c r="AG94" s="155"/>
    </row>
    <row r="95" spans="1:33" ht="24" customHeight="1" x14ac:dyDescent="0.25">
      <c r="A95" s="155"/>
      <c r="B95" s="155"/>
      <c r="C95" s="155"/>
      <c r="D95" s="155"/>
      <c r="E95" s="155"/>
      <c r="F95" s="155"/>
      <c r="G95" s="155"/>
      <c r="H95" s="155"/>
      <c r="I95" s="155"/>
      <c r="J95" s="156"/>
      <c r="K95" s="155"/>
      <c r="L95" s="155"/>
      <c r="M95" s="155"/>
      <c r="N95" s="155"/>
      <c r="O95" s="155"/>
      <c r="P95" s="155"/>
      <c r="Q95" s="155"/>
      <c r="R95" s="155"/>
      <c r="S95" s="155"/>
      <c r="T95" s="155"/>
      <c r="U95" s="155"/>
      <c r="V95" s="155"/>
      <c r="W95" s="155"/>
      <c r="X95" s="157"/>
      <c r="Y95" s="155"/>
      <c r="Z95" s="189"/>
      <c r="AA95" s="155"/>
      <c r="AB95" s="155"/>
      <c r="AC95" s="155"/>
      <c r="AD95" s="155"/>
      <c r="AE95" s="155"/>
      <c r="AF95" s="155"/>
      <c r="AG95" s="155"/>
    </row>
    <row r="96" spans="1:33" ht="24" customHeight="1" x14ac:dyDescent="0.25">
      <c r="A96" s="155"/>
      <c r="B96" s="155"/>
      <c r="C96" s="155"/>
      <c r="D96" s="155"/>
      <c r="E96" s="155"/>
      <c r="F96" s="155"/>
      <c r="G96" s="155"/>
      <c r="H96" s="155"/>
      <c r="I96" s="155"/>
      <c r="J96" s="156"/>
      <c r="K96" s="155"/>
      <c r="L96" s="155"/>
      <c r="M96" s="155"/>
      <c r="N96" s="155"/>
      <c r="O96" s="155"/>
      <c r="P96" s="155"/>
      <c r="Q96" s="155"/>
      <c r="R96" s="155"/>
      <c r="S96" s="155"/>
      <c r="T96" s="155"/>
      <c r="U96" s="155"/>
      <c r="V96" s="155"/>
      <c r="W96" s="155"/>
      <c r="X96" s="157"/>
      <c r="Y96" s="155"/>
      <c r="Z96" s="189"/>
      <c r="AA96" s="155"/>
      <c r="AB96" s="155"/>
      <c r="AC96" s="155"/>
      <c r="AD96" s="155"/>
      <c r="AE96" s="155"/>
      <c r="AF96" s="155"/>
      <c r="AG96" s="155"/>
    </row>
    <row r="97" spans="1:33" ht="24" customHeight="1" x14ac:dyDescent="0.25">
      <c r="A97" s="155"/>
      <c r="B97" s="155"/>
      <c r="C97" s="155"/>
      <c r="D97" s="155"/>
      <c r="E97" s="155"/>
      <c r="F97" s="155"/>
      <c r="G97" s="155"/>
      <c r="H97" s="155"/>
      <c r="I97" s="155"/>
      <c r="J97" s="156"/>
      <c r="K97" s="155"/>
      <c r="L97" s="155"/>
      <c r="M97" s="155"/>
      <c r="N97" s="155"/>
      <c r="O97" s="155"/>
      <c r="P97" s="155"/>
      <c r="Q97" s="155"/>
      <c r="R97" s="155"/>
      <c r="S97" s="155"/>
      <c r="T97" s="155"/>
      <c r="U97" s="155"/>
      <c r="V97" s="155"/>
      <c r="W97" s="155"/>
      <c r="X97" s="157"/>
      <c r="Y97" s="155"/>
      <c r="Z97" s="189"/>
      <c r="AA97" s="155"/>
      <c r="AB97" s="155"/>
      <c r="AC97" s="155"/>
      <c r="AD97" s="155"/>
      <c r="AE97" s="155"/>
      <c r="AF97" s="155"/>
      <c r="AG97" s="155"/>
    </row>
    <row r="98" spans="1:33" ht="24" customHeight="1" x14ac:dyDescent="0.25">
      <c r="A98" s="155"/>
      <c r="B98" s="155"/>
      <c r="C98" s="155"/>
      <c r="D98" s="155"/>
      <c r="E98" s="155"/>
      <c r="F98" s="155"/>
      <c r="G98" s="155"/>
      <c r="H98" s="155"/>
      <c r="I98" s="155"/>
      <c r="J98" s="156"/>
      <c r="K98" s="155"/>
      <c r="L98" s="155"/>
      <c r="M98" s="155"/>
      <c r="N98" s="155"/>
      <c r="O98" s="155"/>
      <c r="P98" s="155"/>
      <c r="Q98" s="155"/>
      <c r="R98" s="155"/>
      <c r="S98" s="155"/>
      <c r="T98" s="155"/>
      <c r="U98" s="155"/>
      <c r="V98" s="155"/>
      <c r="W98" s="155"/>
      <c r="X98" s="157"/>
      <c r="Y98" s="155"/>
      <c r="Z98" s="189"/>
      <c r="AA98" s="155"/>
      <c r="AB98" s="155"/>
      <c r="AC98" s="155"/>
      <c r="AD98" s="155"/>
      <c r="AE98" s="155"/>
      <c r="AF98" s="155"/>
      <c r="AG98" s="155"/>
    </row>
    <row r="99" spans="1:33" ht="24" customHeight="1" x14ac:dyDescent="0.25">
      <c r="A99" s="155"/>
      <c r="B99" s="155"/>
      <c r="C99" s="155"/>
      <c r="D99" s="155"/>
      <c r="E99" s="155"/>
      <c r="F99" s="155"/>
      <c r="G99" s="155"/>
      <c r="H99" s="155"/>
      <c r="I99" s="155"/>
      <c r="J99" s="156"/>
      <c r="K99" s="155"/>
      <c r="L99" s="155"/>
      <c r="M99" s="155"/>
      <c r="N99" s="155"/>
      <c r="O99" s="155"/>
      <c r="P99" s="155"/>
      <c r="Q99" s="155"/>
      <c r="R99" s="155"/>
      <c r="S99" s="155"/>
      <c r="T99" s="155"/>
      <c r="U99" s="155"/>
      <c r="V99" s="155"/>
      <c r="W99" s="155"/>
      <c r="X99" s="157"/>
      <c r="Y99" s="155"/>
      <c r="Z99" s="189"/>
      <c r="AA99" s="155"/>
      <c r="AB99" s="155"/>
      <c r="AC99" s="155"/>
      <c r="AD99" s="155"/>
      <c r="AE99" s="155"/>
      <c r="AF99" s="155"/>
      <c r="AG99" s="155"/>
    </row>
    <row r="100" spans="1:33" ht="24" customHeight="1" x14ac:dyDescent="0.25">
      <c r="A100" s="155"/>
      <c r="B100" s="155"/>
      <c r="C100" s="155"/>
      <c r="D100" s="155"/>
      <c r="E100" s="155"/>
      <c r="F100" s="155"/>
      <c r="G100" s="155"/>
      <c r="H100" s="155"/>
      <c r="I100" s="155"/>
      <c r="J100" s="156"/>
      <c r="K100" s="155"/>
      <c r="L100" s="155"/>
      <c r="M100" s="155"/>
      <c r="N100" s="155"/>
      <c r="O100" s="155"/>
      <c r="P100" s="155"/>
      <c r="Q100" s="155"/>
      <c r="R100" s="155"/>
      <c r="S100" s="155"/>
      <c r="T100" s="155"/>
      <c r="U100" s="155"/>
      <c r="V100" s="155"/>
      <c r="W100" s="155"/>
      <c r="X100" s="157"/>
      <c r="Y100" s="155"/>
      <c r="Z100" s="189"/>
      <c r="AA100" s="155"/>
      <c r="AB100" s="155"/>
      <c r="AC100" s="155"/>
      <c r="AD100" s="155"/>
      <c r="AE100" s="155"/>
      <c r="AF100" s="155"/>
      <c r="AG100" s="155"/>
    </row>
    <row r="101" spans="1:33" ht="24" customHeight="1" x14ac:dyDescent="0.25">
      <c r="A101" s="155"/>
      <c r="B101" s="155"/>
      <c r="C101" s="155"/>
      <c r="D101" s="155"/>
      <c r="E101" s="155"/>
      <c r="F101" s="155"/>
      <c r="G101" s="155"/>
      <c r="H101" s="155"/>
      <c r="I101" s="155"/>
      <c r="J101" s="156"/>
      <c r="K101" s="155"/>
      <c r="L101" s="155"/>
      <c r="M101" s="155"/>
      <c r="N101" s="155"/>
      <c r="O101" s="155"/>
      <c r="P101" s="155"/>
      <c r="Q101" s="155"/>
      <c r="R101" s="155"/>
      <c r="S101" s="155"/>
      <c r="T101" s="155"/>
      <c r="U101" s="155"/>
      <c r="V101" s="155"/>
      <c r="W101" s="155"/>
      <c r="X101" s="157"/>
      <c r="Y101" s="155"/>
      <c r="Z101" s="189"/>
      <c r="AA101" s="155"/>
      <c r="AB101" s="155"/>
      <c r="AC101" s="155"/>
      <c r="AD101" s="155"/>
      <c r="AE101" s="155"/>
      <c r="AF101" s="155"/>
      <c r="AG101" s="155"/>
    </row>
    <row r="102" spans="1:33" ht="24" customHeight="1" x14ac:dyDescent="0.25">
      <c r="A102" s="155"/>
      <c r="B102" s="155"/>
      <c r="C102" s="155"/>
      <c r="D102" s="155"/>
      <c r="E102" s="155"/>
      <c r="F102" s="155"/>
      <c r="G102" s="155"/>
      <c r="H102" s="155"/>
      <c r="I102" s="155"/>
      <c r="J102" s="156"/>
      <c r="K102" s="155"/>
      <c r="L102" s="155"/>
      <c r="M102" s="155"/>
      <c r="N102" s="155"/>
      <c r="O102" s="155"/>
      <c r="P102" s="155"/>
      <c r="Q102" s="155"/>
      <c r="R102" s="155"/>
      <c r="S102" s="155"/>
      <c r="T102" s="155"/>
      <c r="U102" s="155"/>
      <c r="V102" s="155"/>
      <c r="W102" s="155"/>
      <c r="X102" s="157"/>
      <c r="Y102" s="155"/>
      <c r="Z102" s="189"/>
      <c r="AA102" s="155"/>
      <c r="AB102" s="155"/>
      <c r="AC102" s="155"/>
      <c r="AD102" s="155"/>
      <c r="AE102" s="155"/>
      <c r="AF102" s="155"/>
      <c r="AG102" s="155"/>
    </row>
    <row r="103" spans="1:33" ht="24" customHeight="1" x14ac:dyDescent="0.25">
      <c r="A103" s="155"/>
      <c r="B103" s="155"/>
      <c r="C103" s="155"/>
      <c r="D103" s="155"/>
      <c r="E103" s="155"/>
      <c r="F103" s="155"/>
      <c r="G103" s="155"/>
      <c r="H103" s="155"/>
      <c r="I103" s="155"/>
      <c r="J103" s="156"/>
      <c r="K103" s="155"/>
      <c r="L103" s="155"/>
      <c r="M103" s="155"/>
      <c r="N103" s="155"/>
      <c r="O103" s="155"/>
      <c r="P103" s="155"/>
      <c r="Q103" s="155"/>
      <c r="R103" s="155"/>
      <c r="S103" s="155"/>
      <c r="T103" s="155"/>
      <c r="U103" s="155"/>
      <c r="V103" s="155"/>
      <c r="W103" s="155"/>
      <c r="X103" s="157"/>
      <c r="Y103" s="155"/>
      <c r="Z103" s="189"/>
      <c r="AA103" s="155"/>
      <c r="AB103" s="155"/>
      <c r="AC103" s="155"/>
      <c r="AD103" s="155"/>
      <c r="AE103" s="155"/>
      <c r="AF103" s="155"/>
      <c r="AG103" s="155"/>
    </row>
    <row r="104" spans="1:33" ht="24" customHeight="1" x14ac:dyDescent="0.25">
      <c r="A104" s="155"/>
      <c r="B104" s="155"/>
      <c r="C104" s="155"/>
      <c r="D104" s="155"/>
      <c r="E104" s="155"/>
      <c r="F104" s="155"/>
      <c r="G104" s="155"/>
      <c r="H104" s="155"/>
      <c r="I104" s="155"/>
      <c r="J104" s="156"/>
      <c r="K104" s="155"/>
      <c r="L104" s="155"/>
      <c r="M104" s="155"/>
      <c r="N104" s="155"/>
      <c r="O104" s="155"/>
      <c r="P104" s="155"/>
      <c r="Q104" s="155"/>
      <c r="R104" s="155"/>
      <c r="S104" s="155"/>
      <c r="T104" s="155"/>
      <c r="U104" s="155"/>
      <c r="V104" s="155"/>
      <c r="W104" s="155"/>
      <c r="X104" s="157"/>
      <c r="Y104" s="155"/>
      <c r="Z104" s="189"/>
      <c r="AA104" s="155"/>
      <c r="AB104" s="155"/>
      <c r="AC104" s="155"/>
      <c r="AD104" s="155"/>
      <c r="AE104" s="155"/>
      <c r="AF104" s="155"/>
      <c r="AG104" s="155"/>
    </row>
    <row r="105" spans="1:33" ht="24" customHeight="1" x14ac:dyDescent="0.25">
      <c r="A105" s="155"/>
      <c r="B105" s="155"/>
      <c r="C105" s="155"/>
      <c r="D105" s="155"/>
      <c r="E105" s="155"/>
      <c r="F105" s="155"/>
      <c r="G105" s="155"/>
      <c r="H105" s="155"/>
      <c r="I105" s="155"/>
      <c r="J105" s="156"/>
      <c r="K105" s="155"/>
      <c r="L105" s="155"/>
      <c r="M105" s="155"/>
      <c r="N105" s="155"/>
      <c r="O105" s="155"/>
      <c r="P105" s="155"/>
      <c r="Q105" s="155"/>
      <c r="R105" s="155"/>
      <c r="S105" s="155"/>
      <c r="T105" s="155"/>
      <c r="U105" s="155"/>
      <c r="V105" s="155"/>
      <c r="W105" s="155"/>
      <c r="X105" s="157"/>
      <c r="Y105" s="155"/>
      <c r="Z105" s="189"/>
      <c r="AA105" s="155"/>
      <c r="AB105" s="155"/>
      <c r="AC105" s="155"/>
      <c r="AD105" s="155"/>
      <c r="AE105" s="155"/>
      <c r="AF105" s="155"/>
      <c r="AG105" s="155"/>
    </row>
    <row r="106" spans="1:33" ht="24" customHeight="1" x14ac:dyDescent="0.25">
      <c r="A106" s="155"/>
      <c r="B106" s="155"/>
      <c r="C106" s="155"/>
      <c r="D106" s="155"/>
      <c r="E106" s="155"/>
      <c r="F106" s="155"/>
      <c r="G106" s="155"/>
      <c r="H106" s="155"/>
      <c r="I106" s="155"/>
      <c r="J106" s="156"/>
      <c r="K106" s="155"/>
      <c r="L106" s="155"/>
      <c r="M106" s="155"/>
      <c r="N106" s="155"/>
      <c r="O106" s="155"/>
      <c r="P106" s="155"/>
      <c r="Q106" s="155"/>
      <c r="R106" s="155"/>
      <c r="S106" s="155"/>
      <c r="T106" s="155"/>
      <c r="U106" s="155"/>
      <c r="V106" s="155"/>
      <c r="W106" s="155"/>
      <c r="X106" s="157"/>
      <c r="Y106" s="155"/>
      <c r="Z106" s="189"/>
      <c r="AA106" s="155"/>
      <c r="AB106" s="155"/>
      <c r="AC106" s="155"/>
      <c r="AD106" s="155"/>
      <c r="AE106" s="155"/>
      <c r="AF106" s="155"/>
      <c r="AG106" s="155"/>
    </row>
    <row r="107" spans="1:33" ht="24" customHeight="1" x14ac:dyDescent="0.25">
      <c r="A107" s="155"/>
      <c r="B107" s="155"/>
      <c r="C107" s="155"/>
      <c r="D107" s="155"/>
      <c r="E107" s="155"/>
      <c r="F107" s="155"/>
      <c r="G107" s="155"/>
      <c r="H107" s="155"/>
      <c r="I107" s="155"/>
      <c r="J107" s="156"/>
      <c r="K107" s="155"/>
      <c r="L107" s="155"/>
      <c r="M107" s="155"/>
      <c r="N107" s="155"/>
      <c r="O107" s="155"/>
      <c r="P107" s="155"/>
      <c r="Q107" s="155"/>
      <c r="R107" s="155"/>
      <c r="S107" s="155"/>
      <c r="T107" s="155"/>
      <c r="U107" s="155"/>
      <c r="V107" s="155"/>
      <c r="W107" s="155"/>
      <c r="X107" s="157"/>
      <c r="Y107" s="155"/>
      <c r="Z107" s="189"/>
      <c r="AA107" s="155"/>
      <c r="AB107" s="155"/>
      <c r="AC107" s="155"/>
      <c r="AD107" s="155"/>
      <c r="AE107" s="155"/>
      <c r="AF107" s="155"/>
      <c r="AG107" s="155"/>
    </row>
    <row r="108" spans="1:33" ht="24" customHeight="1" x14ac:dyDescent="0.25">
      <c r="A108" s="155"/>
      <c r="B108" s="155"/>
      <c r="C108" s="155"/>
      <c r="D108" s="155"/>
      <c r="E108" s="155"/>
      <c r="F108" s="155"/>
      <c r="G108" s="155"/>
      <c r="H108" s="155"/>
      <c r="I108" s="155"/>
      <c r="J108" s="156"/>
      <c r="K108" s="155"/>
      <c r="L108" s="155"/>
      <c r="M108" s="155"/>
      <c r="N108" s="155"/>
      <c r="O108" s="155"/>
      <c r="P108" s="155"/>
      <c r="Q108" s="155"/>
      <c r="R108" s="155"/>
      <c r="S108" s="155"/>
      <c r="T108" s="155"/>
      <c r="U108" s="155"/>
      <c r="V108" s="155"/>
      <c r="W108" s="155"/>
      <c r="X108" s="157"/>
      <c r="Y108" s="155"/>
      <c r="Z108" s="189"/>
      <c r="AA108" s="155"/>
      <c r="AB108" s="155"/>
      <c r="AC108" s="155"/>
      <c r="AD108" s="155"/>
      <c r="AE108" s="155"/>
      <c r="AF108" s="155"/>
      <c r="AG108" s="155"/>
    </row>
    <row r="109" spans="1:33" ht="24" customHeight="1" x14ac:dyDescent="0.25">
      <c r="A109" s="155"/>
      <c r="B109" s="155"/>
      <c r="C109" s="155"/>
      <c r="D109" s="155"/>
      <c r="E109" s="155"/>
      <c r="F109" s="155"/>
      <c r="G109" s="155"/>
      <c r="H109" s="155"/>
      <c r="I109" s="155"/>
      <c r="J109" s="156"/>
      <c r="K109" s="155"/>
      <c r="L109" s="155"/>
      <c r="M109" s="155"/>
      <c r="N109" s="155"/>
      <c r="O109" s="155"/>
      <c r="P109" s="155"/>
      <c r="Q109" s="155"/>
      <c r="R109" s="155"/>
      <c r="S109" s="155"/>
      <c r="T109" s="155"/>
      <c r="U109" s="155"/>
      <c r="V109" s="155"/>
      <c r="W109" s="155"/>
      <c r="X109" s="157"/>
      <c r="Y109" s="155"/>
      <c r="Z109" s="189"/>
      <c r="AA109" s="155"/>
      <c r="AB109" s="155"/>
      <c r="AC109" s="155"/>
      <c r="AD109" s="155"/>
      <c r="AE109" s="155"/>
      <c r="AF109" s="155"/>
      <c r="AG109" s="155"/>
    </row>
    <row r="110" spans="1:33" ht="24" customHeight="1" x14ac:dyDescent="0.25">
      <c r="A110" s="155"/>
      <c r="B110" s="155"/>
      <c r="C110" s="155"/>
      <c r="D110" s="155"/>
      <c r="E110" s="155"/>
      <c r="F110" s="155"/>
      <c r="G110" s="155"/>
      <c r="H110" s="155"/>
      <c r="I110" s="155"/>
      <c r="J110" s="156"/>
      <c r="K110" s="155"/>
      <c r="L110" s="155"/>
      <c r="M110" s="155"/>
      <c r="N110" s="155"/>
      <c r="O110" s="155"/>
      <c r="P110" s="155"/>
      <c r="Q110" s="155"/>
      <c r="R110" s="155"/>
      <c r="S110" s="155"/>
      <c r="T110" s="155"/>
      <c r="U110" s="155"/>
      <c r="V110" s="155"/>
      <c r="W110" s="155"/>
      <c r="X110" s="157"/>
      <c r="Y110" s="155"/>
      <c r="Z110" s="189"/>
      <c r="AA110" s="155"/>
      <c r="AB110" s="155"/>
      <c r="AC110" s="155"/>
      <c r="AD110" s="155"/>
      <c r="AE110" s="155"/>
      <c r="AF110" s="155"/>
      <c r="AG110" s="155"/>
    </row>
    <row r="111" spans="1:33" ht="24" customHeight="1" x14ac:dyDescent="0.25">
      <c r="A111" s="155"/>
      <c r="B111" s="155"/>
      <c r="C111" s="155"/>
      <c r="D111" s="155"/>
      <c r="E111" s="155"/>
      <c r="F111" s="155"/>
      <c r="G111" s="155"/>
      <c r="H111" s="155"/>
      <c r="I111" s="155"/>
      <c r="J111" s="156"/>
      <c r="K111" s="155"/>
      <c r="L111" s="155"/>
      <c r="M111" s="155"/>
      <c r="N111" s="155"/>
      <c r="O111" s="155"/>
      <c r="P111" s="155"/>
      <c r="Q111" s="155"/>
      <c r="R111" s="155"/>
      <c r="S111" s="155"/>
      <c r="T111" s="155"/>
      <c r="U111" s="155"/>
      <c r="V111" s="155"/>
      <c r="W111" s="155"/>
      <c r="X111" s="157"/>
      <c r="Y111" s="155"/>
      <c r="Z111" s="189"/>
      <c r="AA111" s="155"/>
      <c r="AB111" s="155"/>
      <c r="AC111" s="155"/>
      <c r="AD111" s="155"/>
      <c r="AE111" s="155"/>
      <c r="AF111" s="155"/>
      <c r="AG111" s="155"/>
    </row>
    <row r="112" spans="1:33" ht="24" customHeight="1" x14ac:dyDescent="0.25">
      <c r="A112" s="155"/>
      <c r="B112" s="155"/>
      <c r="C112" s="155"/>
      <c r="D112" s="155"/>
      <c r="E112" s="155"/>
      <c r="F112" s="155"/>
      <c r="G112" s="155"/>
      <c r="H112" s="155"/>
      <c r="I112" s="155"/>
      <c r="J112" s="156"/>
      <c r="K112" s="155"/>
      <c r="L112" s="155"/>
      <c r="M112" s="155"/>
      <c r="N112" s="155"/>
      <c r="O112" s="155"/>
      <c r="P112" s="155"/>
      <c r="Q112" s="155"/>
      <c r="R112" s="155"/>
      <c r="S112" s="155"/>
      <c r="T112" s="155"/>
      <c r="U112" s="155"/>
      <c r="V112" s="155"/>
      <c r="W112" s="155"/>
      <c r="X112" s="157"/>
      <c r="Y112" s="155"/>
      <c r="Z112" s="189"/>
      <c r="AA112" s="155"/>
      <c r="AB112" s="155"/>
      <c r="AC112" s="155"/>
      <c r="AD112" s="155"/>
      <c r="AE112" s="155"/>
      <c r="AF112" s="155"/>
      <c r="AG112" s="155"/>
    </row>
    <row r="113" spans="1:33" ht="24" customHeight="1" x14ac:dyDescent="0.25">
      <c r="A113" s="155"/>
      <c r="B113" s="155"/>
      <c r="C113" s="155"/>
      <c r="D113" s="155"/>
      <c r="E113" s="155"/>
      <c r="F113" s="155"/>
      <c r="G113" s="155"/>
      <c r="H113" s="155"/>
      <c r="I113" s="155"/>
      <c r="J113" s="156"/>
      <c r="K113" s="155"/>
      <c r="L113" s="155"/>
      <c r="M113" s="155"/>
      <c r="N113" s="155"/>
      <c r="O113" s="155"/>
      <c r="P113" s="155"/>
      <c r="Q113" s="155"/>
      <c r="R113" s="155"/>
      <c r="S113" s="155"/>
      <c r="T113" s="155"/>
      <c r="U113" s="155"/>
      <c r="V113" s="155"/>
      <c r="W113" s="155"/>
      <c r="X113" s="157"/>
      <c r="Y113" s="155"/>
      <c r="Z113" s="189"/>
      <c r="AA113" s="155"/>
      <c r="AB113" s="155"/>
      <c r="AC113" s="155"/>
      <c r="AD113" s="155"/>
      <c r="AE113" s="155"/>
      <c r="AF113" s="155"/>
      <c r="AG113" s="155"/>
    </row>
    <row r="114" spans="1:33" ht="24" customHeight="1" x14ac:dyDescent="0.25">
      <c r="A114" s="155"/>
      <c r="B114" s="155"/>
      <c r="C114" s="155"/>
      <c r="D114" s="155"/>
      <c r="E114" s="155"/>
      <c r="F114" s="155"/>
      <c r="G114" s="155"/>
      <c r="H114" s="155"/>
      <c r="I114" s="155"/>
      <c r="J114" s="156"/>
      <c r="K114" s="155"/>
      <c r="L114" s="155"/>
      <c r="M114" s="155"/>
      <c r="N114" s="155"/>
      <c r="O114" s="155"/>
      <c r="P114" s="155"/>
      <c r="Q114" s="155"/>
      <c r="R114" s="155"/>
      <c r="S114" s="155"/>
      <c r="T114" s="155"/>
      <c r="U114" s="155"/>
      <c r="V114" s="155"/>
      <c r="W114" s="155"/>
      <c r="X114" s="157"/>
      <c r="Y114" s="155"/>
      <c r="Z114" s="189"/>
      <c r="AA114" s="155"/>
      <c r="AB114" s="155"/>
      <c r="AC114" s="155"/>
      <c r="AD114" s="155"/>
      <c r="AE114" s="155"/>
      <c r="AF114" s="155"/>
      <c r="AG114" s="155"/>
    </row>
    <row r="115" spans="1:33" ht="24" customHeight="1" x14ac:dyDescent="0.25">
      <c r="A115" s="155"/>
      <c r="B115" s="155"/>
      <c r="C115" s="155"/>
      <c r="D115" s="155"/>
      <c r="E115" s="155"/>
      <c r="F115" s="155"/>
      <c r="G115" s="155"/>
      <c r="H115" s="155"/>
      <c r="I115" s="155"/>
      <c r="J115" s="156"/>
      <c r="K115" s="155"/>
      <c r="L115" s="155"/>
      <c r="M115" s="155"/>
      <c r="N115" s="155"/>
      <c r="O115" s="155"/>
      <c r="P115" s="155"/>
      <c r="Q115" s="155"/>
      <c r="R115" s="155"/>
      <c r="S115" s="155"/>
      <c r="T115" s="155"/>
      <c r="U115" s="155"/>
      <c r="V115" s="155"/>
      <c r="W115" s="155"/>
      <c r="X115" s="157"/>
      <c r="Y115" s="155"/>
      <c r="Z115" s="189"/>
      <c r="AA115" s="155"/>
      <c r="AB115" s="155"/>
      <c r="AC115" s="155"/>
      <c r="AD115" s="155"/>
      <c r="AE115" s="155"/>
      <c r="AF115" s="155"/>
      <c r="AG115" s="155"/>
    </row>
    <row r="116" spans="1:33" ht="24" customHeight="1" x14ac:dyDescent="0.25">
      <c r="A116" s="155"/>
      <c r="B116" s="155"/>
      <c r="C116" s="155"/>
      <c r="D116" s="155"/>
      <c r="E116" s="155"/>
      <c r="F116" s="155"/>
      <c r="G116" s="155"/>
      <c r="H116" s="155"/>
      <c r="I116" s="155"/>
      <c r="J116" s="156"/>
      <c r="K116" s="155"/>
      <c r="L116" s="155"/>
      <c r="M116" s="155"/>
      <c r="N116" s="155"/>
      <c r="O116" s="155"/>
      <c r="P116" s="155"/>
      <c r="Q116" s="155"/>
      <c r="R116" s="155"/>
      <c r="S116" s="155"/>
      <c r="T116" s="155"/>
      <c r="U116" s="155"/>
      <c r="V116" s="155"/>
      <c r="W116" s="155"/>
      <c r="X116" s="157"/>
      <c r="Y116" s="155"/>
      <c r="Z116" s="189"/>
      <c r="AA116" s="155"/>
      <c r="AB116" s="155"/>
      <c r="AC116" s="155"/>
      <c r="AD116" s="155"/>
      <c r="AE116" s="155"/>
      <c r="AF116" s="155"/>
      <c r="AG116" s="155"/>
    </row>
    <row r="117" spans="1:33" ht="24" customHeight="1" x14ac:dyDescent="0.25">
      <c r="A117" s="155"/>
      <c r="B117" s="155"/>
      <c r="C117" s="155"/>
      <c r="D117" s="155"/>
      <c r="E117" s="155"/>
      <c r="F117" s="155"/>
      <c r="G117" s="155"/>
      <c r="H117" s="155"/>
      <c r="I117" s="155"/>
      <c r="J117" s="156"/>
      <c r="K117" s="155"/>
      <c r="L117" s="155"/>
      <c r="M117" s="155"/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7"/>
      <c r="Y117" s="155"/>
      <c r="Z117" s="189"/>
      <c r="AA117" s="155"/>
      <c r="AB117" s="155"/>
      <c r="AC117" s="155"/>
      <c r="AD117" s="155"/>
      <c r="AE117" s="155"/>
      <c r="AF117" s="155"/>
      <c r="AG117" s="155"/>
    </row>
    <row r="118" spans="1:33" ht="24" customHeight="1" x14ac:dyDescent="0.25">
      <c r="A118" s="155"/>
      <c r="B118" s="155"/>
      <c r="C118" s="155"/>
      <c r="D118" s="155"/>
      <c r="E118" s="155"/>
      <c r="F118" s="155"/>
      <c r="G118" s="155"/>
      <c r="H118" s="155"/>
      <c r="I118" s="155"/>
      <c r="J118" s="156"/>
      <c r="K118" s="155"/>
      <c r="L118" s="155"/>
      <c r="M118" s="155"/>
      <c r="N118" s="155"/>
      <c r="O118" s="155"/>
      <c r="P118" s="155"/>
      <c r="Q118" s="155"/>
      <c r="R118" s="155"/>
      <c r="S118" s="155"/>
      <c r="T118" s="155"/>
      <c r="U118" s="155"/>
      <c r="V118" s="155"/>
      <c r="W118" s="155"/>
      <c r="X118" s="157"/>
      <c r="Y118" s="155"/>
      <c r="Z118" s="189"/>
      <c r="AA118" s="155"/>
      <c r="AB118" s="155"/>
      <c r="AC118" s="155"/>
      <c r="AD118" s="155"/>
      <c r="AE118" s="155"/>
      <c r="AF118" s="155"/>
      <c r="AG118" s="155"/>
    </row>
    <row r="119" spans="1:33" ht="24" customHeight="1" x14ac:dyDescent="0.25">
      <c r="A119" s="155"/>
      <c r="B119" s="155"/>
      <c r="C119" s="155"/>
      <c r="D119" s="155"/>
      <c r="E119" s="155"/>
      <c r="F119" s="155"/>
      <c r="G119" s="155"/>
      <c r="H119" s="155"/>
      <c r="I119" s="155"/>
      <c r="J119" s="156"/>
      <c r="K119" s="155"/>
      <c r="L119" s="155"/>
      <c r="M119" s="155"/>
      <c r="N119" s="155"/>
      <c r="O119" s="155"/>
      <c r="P119" s="155"/>
      <c r="Q119" s="155"/>
      <c r="R119" s="155"/>
      <c r="S119" s="155"/>
      <c r="T119" s="155"/>
      <c r="U119" s="155"/>
      <c r="V119" s="155"/>
      <c r="W119" s="155"/>
      <c r="X119" s="157"/>
      <c r="Y119" s="155"/>
      <c r="Z119" s="189"/>
      <c r="AA119" s="155"/>
      <c r="AB119" s="155"/>
      <c r="AC119" s="155"/>
      <c r="AD119" s="155"/>
      <c r="AE119" s="155"/>
      <c r="AF119" s="155"/>
      <c r="AG119" s="155"/>
    </row>
    <row r="120" spans="1:33" ht="24" customHeight="1" x14ac:dyDescent="0.25">
      <c r="A120" s="155"/>
      <c r="B120" s="155"/>
      <c r="C120" s="155"/>
      <c r="D120" s="155"/>
      <c r="E120" s="155"/>
      <c r="F120" s="155"/>
      <c r="G120" s="155"/>
      <c r="H120" s="155"/>
      <c r="I120" s="155"/>
      <c r="J120" s="156"/>
      <c r="K120" s="155"/>
      <c r="L120" s="155"/>
      <c r="M120" s="155"/>
      <c r="N120" s="155"/>
      <c r="O120" s="155"/>
      <c r="P120" s="155"/>
      <c r="Q120" s="155"/>
      <c r="R120" s="155"/>
      <c r="S120" s="155"/>
      <c r="T120" s="155"/>
      <c r="U120" s="155"/>
      <c r="V120" s="155"/>
      <c r="W120" s="155"/>
      <c r="X120" s="157"/>
      <c r="Y120" s="155"/>
      <c r="Z120" s="189"/>
      <c r="AA120" s="155"/>
      <c r="AB120" s="155"/>
      <c r="AC120" s="155"/>
      <c r="AD120" s="155"/>
      <c r="AE120" s="155"/>
      <c r="AF120" s="155"/>
      <c r="AG120" s="155"/>
    </row>
    <row r="121" spans="1:33" ht="24" customHeight="1" x14ac:dyDescent="0.25">
      <c r="A121" s="155"/>
      <c r="B121" s="155"/>
      <c r="C121" s="155"/>
      <c r="D121" s="155"/>
      <c r="E121" s="155"/>
      <c r="F121" s="155"/>
      <c r="G121" s="155"/>
      <c r="H121" s="155"/>
      <c r="I121" s="155"/>
      <c r="J121" s="156"/>
      <c r="K121" s="155"/>
      <c r="L121" s="155"/>
      <c r="M121" s="155"/>
      <c r="N121" s="155"/>
      <c r="O121" s="155"/>
      <c r="P121" s="155"/>
      <c r="Q121" s="155"/>
      <c r="R121" s="155"/>
      <c r="S121" s="155"/>
      <c r="T121" s="155"/>
      <c r="U121" s="155"/>
      <c r="V121" s="155"/>
      <c r="W121" s="155"/>
      <c r="X121" s="157"/>
      <c r="Y121" s="155"/>
      <c r="Z121" s="189"/>
      <c r="AA121" s="155"/>
      <c r="AB121" s="155"/>
      <c r="AC121" s="155"/>
      <c r="AD121" s="155"/>
      <c r="AE121" s="155"/>
      <c r="AF121" s="155"/>
      <c r="AG121" s="155"/>
    </row>
    <row r="122" spans="1:33" ht="24" customHeight="1" x14ac:dyDescent="0.25">
      <c r="A122" s="155"/>
      <c r="B122" s="155"/>
      <c r="C122" s="155"/>
      <c r="D122" s="155"/>
      <c r="E122" s="155"/>
      <c r="F122" s="155"/>
      <c r="G122" s="155"/>
      <c r="H122" s="155"/>
      <c r="I122" s="155"/>
      <c r="J122" s="156"/>
      <c r="K122" s="155"/>
      <c r="L122" s="155"/>
      <c r="M122" s="155"/>
      <c r="N122" s="155"/>
      <c r="O122" s="155"/>
      <c r="P122" s="155"/>
      <c r="Q122" s="155"/>
      <c r="R122" s="155"/>
      <c r="S122" s="155"/>
      <c r="T122" s="155"/>
      <c r="U122" s="155"/>
      <c r="V122" s="155"/>
      <c r="W122" s="155"/>
      <c r="X122" s="157"/>
      <c r="Y122" s="155"/>
      <c r="Z122" s="189"/>
      <c r="AA122" s="155"/>
      <c r="AB122" s="155"/>
      <c r="AC122" s="155"/>
      <c r="AD122" s="155"/>
      <c r="AE122" s="155"/>
      <c r="AF122" s="155"/>
      <c r="AG122" s="155"/>
    </row>
    <row r="123" spans="1:33" ht="24" customHeight="1" x14ac:dyDescent="0.25">
      <c r="A123" s="155"/>
      <c r="B123" s="155"/>
      <c r="C123" s="155"/>
      <c r="D123" s="155"/>
      <c r="E123" s="155"/>
      <c r="F123" s="155"/>
      <c r="G123" s="155"/>
      <c r="H123" s="155"/>
      <c r="I123" s="155"/>
      <c r="J123" s="156"/>
      <c r="K123" s="155"/>
      <c r="L123" s="155"/>
      <c r="M123" s="155"/>
      <c r="N123" s="155"/>
      <c r="O123" s="155"/>
      <c r="P123" s="155"/>
      <c r="Q123" s="155"/>
      <c r="R123" s="155"/>
      <c r="S123" s="155"/>
      <c r="T123" s="155"/>
      <c r="U123" s="155"/>
      <c r="V123" s="155"/>
      <c r="W123" s="155"/>
      <c r="X123" s="157"/>
      <c r="Y123" s="155"/>
      <c r="Z123" s="189"/>
      <c r="AA123" s="155"/>
      <c r="AB123" s="155"/>
      <c r="AC123" s="155"/>
      <c r="AD123" s="155"/>
      <c r="AE123" s="155"/>
      <c r="AF123" s="155"/>
      <c r="AG123" s="155"/>
    </row>
    <row r="124" spans="1:33" ht="24" customHeight="1" x14ac:dyDescent="0.25">
      <c r="A124" s="155"/>
      <c r="B124" s="155"/>
      <c r="C124" s="155"/>
      <c r="D124" s="155"/>
      <c r="E124" s="155"/>
      <c r="F124" s="155"/>
      <c r="G124" s="155"/>
      <c r="H124" s="155"/>
      <c r="I124" s="155"/>
      <c r="J124" s="156"/>
      <c r="K124" s="155"/>
      <c r="L124" s="155"/>
      <c r="M124" s="155"/>
      <c r="N124" s="155"/>
      <c r="O124" s="155"/>
      <c r="P124" s="155"/>
      <c r="Q124" s="155"/>
      <c r="R124" s="155"/>
      <c r="S124" s="155"/>
      <c r="T124" s="155"/>
      <c r="U124" s="155"/>
      <c r="V124" s="155"/>
      <c r="W124" s="155"/>
      <c r="X124" s="157"/>
      <c r="Y124" s="155"/>
      <c r="Z124" s="189"/>
      <c r="AA124" s="155"/>
      <c r="AB124" s="155"/>
      <c r="AC124" s="155"/>
      <c r="AD124" s="155"/>
      <c r="AE124" s="155"/>
      <c r="AF124" s="155"/>
      <c r="AG124" s="155"/>
    </row>
    <row r="125" spans="1:33" ht="24" customHeight="1" x14ac:dyDescent="0.25">
      <c r="A125" s="155"/>
      <c r="B125" s="155"/>
      <c r="C125" s="155"/>
      <c r="D125" s="155"/>
      <c r="E125" s="155"/>
      <c r="F125" s="155"/>
      <c r="G125" s="155"/>
      <c r="H125" s="155"/>
      <c r="I125" s="155"/>
      <c r="J125" s="156"/>
      <c r="K125" s="155"/>
      <c r="L125" s="155"/>
      <c r="M125" s="155"/>
      <c r="N125" s="155"/>
      <c r="O125" s="155"/>
      <c r="P125" s="155"/>
      <c r="Q125" s="155"/>
      <c r="R125" s="155"/>
      <c r="S125" s="155"/>
      <c r="T125" s="155"/>
      <c r="U125" s="155"/>
      <c r="V125" s="155"/>
      <c r="W125" s="155"/>
      <c r="X125" s="157"/>
      <c r="Y125" s="155"/>
      <c r="Z125" s="189"/>
      <c r="AA125" s="155"/>
      <c r="AB125" s="155"/>
      <c r="AC125" s="155"/>
      <c r="AD125" s="155"/>
      <c r="AE125" s="155"/>
      <c r="AF125" s="155"/>
      <c r="AG125" s="155"/>
    </row>
    <row r="126" spans="1:33" ht="24" customHeight="1" x14ac:dyDescent="0.25">
      <c r="A126" s="155"/>
      <c r="B126" s="155"/>
      <c r="C126" s="155"/>
      <c r="D126" s="155"/>
      <c r="E126" s="155"/>
      <c r="F126" s="155"/>
      <c r="G126" s="155"/>
      <c r="H126" s="155"/>
      <c r="I126" s="155"/>
      <c r="J126" s="156"/>
      <c r="K126" s="155"/>
      <c r="L126" s="155"/>
      <c r="M126" s="155"/>
      <c r="N126" s="155"/>
      <c r="O126" s="155"/>
      <c r="P126" s="155"/>
      <c r="Q126" s="155"/>
      <c r="R126" s="155"/>
      <c r="S126" s="155"/>
      <c r="T126" s="155"/>
      <c r="U126" s="155"/>
      <c r="V126" s="155"/>
      <c r="W126" s="155"/>
      <c r="X126" s="157"/>
      <c r="Y126" s="155"/>
      <c r="Z126" s="189"/>
      <c r="AA126" s="155"/>
      <c r="AB126" s="155"/>
      <c r="AC126" s="155"/>
      <c r="AD126" s="155"/>
      <c r="AE126" s="155"/>
      <c r="AF126" s="155"/>
      <c r="AG126" s="155"/>
    </row>
    <row r="127" spans="1:33" ht="24" customHeight="1" x14ac:dyDescent="0.25">
      <c r="A127" s="155"/>
      <c r="B127" s="155"/>
      <c r="C127" s="155"/>
      <c r="D127" s="155"/>
      <c r="E127" s="155"/>
      <c r="F127" s="155"/>
      <c r="G127" s="155"/>
      <c r="H127" s="155"/>
      <c r="I127" s="155"/>
      <c r="J127" s="156"/>
      <c r="K127" s="155"/>
      <c r="L127" s="155"/>
      <c r="M127" s="155"/>
      <c r="N127" s="155"/>
      <c r="O127" s="155"/>
      <c r="P127" s="155"/>
      <c r="Q127" s="155"/>
      <c r="R127" s="155"/>
      <c r="S127" s="155"/>
      <c r="T127" s="155"/>
      <c r="U127" s="155"/>
      <c r="V127" s="155"/>
      <c r="W127" s="155"/>
      <c r="X127" s="157"/>
      <c r="Y127" s="155"/>
      <c r="Z127" s="189"/>
      <c r="AA127" s="155"/>
      <c r="AB127" s="155"/>
      <c r="AC127" s="155"/>
      <c r="AD127" s="155"/>
      <c r="AE127" s="155"/>
      <c r="AF127" s="155"/>
      <c r="AG127" s="155"/>
    </row>
    <row r="128" spans="1:33" ht="24" customHeight="1" x14ac:dyDescent="0.25">
      <c r="A128" s="155"/>
      <c r="B128" s="155"/>
      <c r="C128" s="155"/>
      <c r="D128" s="155"/>
      <c r="E128" s="155"/>
      <c r="F128" s="155"/>
      <c r="G128" s="155"/>
      <c r="H128" s="155"/>
      <c r="I128" s="155"/>
      <c r="J128" s="156"/>
      <c r="K128" s="155"/>
      <c r="L128" s="155"/>
      <c r="M128" s="155"/>
      <c r="N128" s="155"/>
      <c r="O128" s="155"/>
      <c r="P128" s="155"/>
      <c r="Q128" s="155"/>
      <c r="R128" s="155"/>
      <c r="S128" s="155"/>
      <c r="T128" s="155"/>
      <c r="U128" s="155"/>
      <c r="V128" s="155"/>
      <c r="W128" s="155"/>
      <c r="X128" s="157"/>
      <c r="Y128" s="155"/>
      <c r="Z128" s="189"/>
      <c r="AA128" s="155"/>
      <c r="AB128" s="155"/>
      <c r="AC128" s="155"/>
      <c r="AD128" s="155"/>
      <c r="AE128" s="155"/>
      <c r="AF128" s="155"/>
      <c r="AG128" s="155"/>
    </row>
    <row r="129" spans="1:33" ht="24" customHeight="1" x14ac:dyDescent="0.25">
      <c r="A129" s="155"/>
      <c r="B129" s="155"/>
      <c r="C129" s="155"/>
      <c r="D129" s="155"/>
      <c r="E129" s="155"/>
      <c r="F129" s="155"/>
      <c r="G129" s="155"/>
      <c r="H129" s="155"/>
      <c r="I129" s="155"/>
      <c r="J129" s="156"/>
      <c r="K129" s="155"/>
      <c r="L129" s="155"/>
      <c r="M129" s="155"/>
      <c r="N129" s="155"/>
      <c r="O129" s="155"/>
      <c r="P129" s="155"/>
      <c r="Q129" s="155"/>
      <c r="R129" s="155"/>
      <c r="S129" s="155"/>
      <c r="T129" s="155"/>
      <c r="U129" s="155"/>
      <c r="V129" s="155"/>
      <c r="W129" s="155"/>
      <c r="X129" s="157"/>
      <c r="Y129" s="155"/>
      <c r="Z129" s="189"/>
      <c r="AA129" s="155"/>
      <c r="AB129" s="155"/>
      <c r="AC129" s="155"/>
      <c r="AD129" s="155"/>
      <c r="AE129" s="155"/>
      <c r="AF129" s="155"/>
      <c r="AG129" s="155"/>
    </row>
    <row r="130" spans="1:33" ht="24" customHeight="1" x14ac:dyDescent="0.25">
      <c r="A130" s="155"/>
      <c r="B130" s="155"/>
      <c r="C130" s="155"/>
      <c r="D130" s="155"/>
      <c r="E130" s="155"/>
      <c r="F130" s="155"/>
      <c r="G130" s="155"/>
      <c r="H130" s="155"/>
      <c r="I130" s="155"/>
      <c r="J130" s="156"/>
      <c r="K130" s="155"/>
      <c r="L130" s="155"/>
      <c r="M130" s="155"/>
      <c r="N130" s="155"/>
      <c r="O130" s="155"/>
      <c r="P130" s="155"/>
      <c r="Q130" s="155"/>
      <c r="R130" s="155"/>
      <c r="S130" s="155"/>
      <c r="T130" s="155"/>
      <c r="U130" s="155"/>
      <c r="V130" s="155"/>
      <c r="W130" s="155"/>
      <c r="X130" s="157"/>
      <c r="Y130" s="155"/>
      <c r="Z130" s="189"/>
      <c r="AA130" s="155"/>
      <c r="AB130" s="155"/>
      <c r="AC130" s="155"/>
      <c r="AD130" s="155"/>
      <c r="AE130" s="155"/>
      <c r="AF130" s="155"/>
      <c r="AG130" s="155"/>
    </row>
    <row r="131" spans="1:33" ht="24" customHeight="1" x14ac:dyDescent="0.25">
      <c r="A131" s="155"/>
      <c r="B131" s="155"/>
      <c r="C131" s="155"/>
      <c r="D131" s="155"/>
      <c r="E131" s="155"/>
      <c r="F131" s="155"/>
      <c r="G131" s="155"/>
      <c r="H131" s="155"/>
      <c r="I131" s="155"/>
      <c r="J131" s="156"/>
      <c r="K131" s="155"/>
      <c r="L131" s="155"/>
      <c r="M131" s="155"/>
      <c r="N131" s="155"/>
      <c r="O131" s="155"/>
      <c r="P131" s="155"/>
      <c r="Q131" s="155"/>
      <c r="R131" s="155"/>
      <c r="S131" s="155"/>
      <c r="T131" s="155"/>
      <c r="U131" s="155"/>
      <c r="V131" s="155"/>
      <c r="W131" s="155"/>
      <c r="X131" s="157"/>
      <c r="Y131" s="155"/>
      <c r="Z131" s="189"/>
      <c r="AA131" s="155"/>
      <c r="AB131" s="155"/>
      <c r="AC131" s="155"/>
      <c r="AD131" s="155"/>
      <c r="AE131" s="155"/>
      <c r="AF131" s="155"/>
      <c r="AG131" s="155"/>
    </row>
    <row r="132" spans="1:33" ht="24" customHeight="1" x14ac:dyDescent="0.25">
      <c r="A132" s="155"/>
      <c r="B132" s="155"/>
      <c r="C132" s="155"/>
      <c r="D132" s="155"/>
      <c r="E132" s="155"/>
      <c r="F132" s="155"/>
      <c r="G132" s="155"/>
      <c r="H132" s="155"/>
      <c r="I132" s="155"/>
      <c r="J132" s="156"/>
      <c r="K132" s="155"/>
      <c r="L132" s="155"/>
      <c r="M132" s="155"/>
      <c r="N132" s="155"/>
      <c r="O132" s="155"/>
      <c r="P132" s="155"/>
      <c r="Q132" s="155"/>
      <c r="R132" s="155"/>
      <c r="S132" s="155"/>
      <c r="T132" s="155"/>
      <c r="U132" s="155"/>
      <c r="V132" s="155"/>
      <c r="W132" s="155"/>
      <c r="X132" s="157"/>
      <c r="Y132" s="155"/>
      <c r="Z132" s="189"/>
      <c r="AA132" s="155"/>
      <c r="AB132" s="155"/>
      <c r="AC132" s="155"/>
      <c r="AD132" s="155"/>
      <c r="AE132" s="155"/>
      <c r="AF132" s="155"/>
      <c r="AG132" s="155"/>
    </row>
    <row r="133" spans="1:33" ht="24" customHeight="1" x14ac:dyDescent="0.25">
      <c r="A133" s="155"/>
      <c r="B133" s="155"/>
      <c r="C133" s="155"/>
      <c r="D133" s="155"/>
      <c r="E133" s="155"/>
      <c r="F133" s="155"/>
      <c r="G133" s="155"/>
      <c r="H133" s="155"/>
      <c r="I133" s="155"/>
      <c r="J133" s="156"/>
      <c r="K133" s="155"/>
      <c r="L133" s="155"/>
      <c r="M133" s="155"/>
      <c r="N133" s="155"/>
      <c r="O133" s="155"/>
      <c r="P133" s="155"/>
      <c r="Q133" s="155"/>
      <c r="R133" s="155"/>
      <c r="S133" s="155"/>
      <c r="T133" s="155"/>
      <c r="U133" s="155"/>
      <c r="V133" s="155"/>
      <c r="W133" s="155"/>
      <c r="X133" s="157"/>
      <c r="Y133" s="155"/>
      <c r="Z133" s="189"/>
      <c r="AA133" s="155"/>
      <c r="AB133" s="155"/>
      <c r="AC133" s="155"/>
      <c r="AD133" s="155"/>
      <c r="AE133" s="155"/>
      <c r="AF133" s="155"/>
      <c r="AG133" s="155"/>
    </row>
    <row r="134" spans="1:33" ht="24" customHeight="1" x14ac:dyDescent="0.25">
      <c r="A134" s="155"/>
      <c r="B134" s="155"/>
      <c r="C134" s="155"/>
      <c r="D134" s="155"/>
      <c r="E134" s="155"/>
      <c r="F134" s="155"/>
      <c r="G134" s="155"/>
      <c r="H134" s="155"/>
      <c r="I134" s="155"/>
      <c r="J134" s="156"/>
      <c r="K134" s="155"/>
      <c r="L134" s="155"/>
      <c r="M134" s="155"/>
      <c r="N134" s="155"/>
      <c r="O134" s="155"/>
      <c r="P134" s="155"/>
      <c r="Q134" s="155"/>
      <c r="R134" s="155"/>
      <c r="S134" s="155"/>
      <c r="T134" s="155"/>
      <c r="U134" s="155"/>
      <c r="V134" s="155"/>
      <c r="W134" s="155"/>
      <c r="X134" s="157"/>
      <c r="Y134" s="155"/>
      <c r="Z134" s="189"/>
      <c r="AA134" s="155"/>
      <c r="AB134" s="155"/>
      <c r="AC134" s="155"/>
      <c r="AD134" s="155"/>
      <c r="AE134" s="155"/>
      <c r="AF134" s="155"/>
      <c r="AG134" s="155"/>
    </row>
    <row r="135" spans="1:33" ht="24" customHeight="1" x14ac:dyDescent="0.25">
      <c r="A135" s="155"/>
      <c r="B135" s="155"/>
      <c r="C135" s="155"/>
      <c r="D135" s="155"/>
      <c r="E135" s="155"/>
      <c r="F135" s="155"/>
      <c r="G135" s="155"/>
      <c r="H135" s="155"/>
      <c r="I135" s="155"/>
      <c r="J135" s="156"/>
      <c r="K135" s="155"/>
      <c r="L135" s="155"/>
      <c r="M135" s="155"/>
      <c r="N135" s="155"/>
      <c r="O135" s="155"/>
      <c r="P135" s="155"/>
      <c r="Q135" s="155"/>
      <c r="R135" s="155"/>
      <c r="S135" s="155"/>
      <c r="T135" s="155"/>
      <c r="U135" s="155"/>
      <c r="V135" s="155"/>
      <c r="W135" s="155"/>
      <c r="X135" s="157"/>
      <c r="Y135" s="155"/>
      <c r="Z135" s="189"/>
      <c r="AA135" s="155"/>
      <c r="AB135" s="155"/>
      <c r="AC135" s="155"/>
      <c r="AD135" s="155"/>
      <c r="AE135" s="155"/>
      <c r="AF135" s="155"/>
      <c r="AG135" s="155"/>
    </row>
    <row r="136" spans="1:33" ht="24" customHeight="1" x14ac:dyDescent="0.25">
      <c r="A136" s="155"/>
      <c r="B136" s="155"/>
      <c r="C136" s="155"/>
      <c r="D136" s="155"/>
      <c r="E136" s="155"/>
      <c r="F136" s="155"/>
      <c r="G136" s="155"/>
      <c r="H136" s="155"/>
      <c r="I136" s="155"/>
      <c r="J136" s="156"/>
      <c r="K136" s="155"/>
      <c r="L136" s="155"/>
      <c r="M136" s="155"/>
      <c r="N136" s="155"/>
      <c r="O136" s="155"/>
      <c r="P136" s="155"/>
      <c r="Q136" s="155"/>
      <c r="R136" s="155"/>
      <c r="S136" s="155"/>
      <c r="T136" s="155"/>
      <c r="U136" s="155"/>
      <c r="V136" s="155"/>
      <c r="W136" s="155"/>
      <c r="X136" s="157"/>
      <c r="Y136" s="155"/>
      <c r="Z136" s="189"/>
      <c r="AA136" s="155"/>
      <c r="AB136" s="155"/>
      <c r="AC136" s="155"/>
      <c r="AD136" s="155"/>
      <c r="AE136" s="155"/>
      <c r="AF136" s="155"/>
      <c r="AG136" s="155"/>
    </row>
    <row r="137" spans="1:33" ht="24" customHeight="1" x14ac:dyDescent="0.25">
      <c r="A137" s="155"/>
      <c r="B137" s="155"/>
      <c r="C137" s="155"/>
      <c r="D137" s="155"/>
      <c r="E137" s="155"/>
      <c r="F137" s="155"/>
      <c r="G137" s="155"/>
      <c r="H137" s="155"/>
      <c r="I137" s="155"/>
      <c r="J137" s="156"/>
      <c r="K137" s="155"/>
      <c r="L137" s="155"/>
      <c r="M137" s="155"/>
      <c r="N137" s="155"/>
      <c r="O137" s="155"/>
      <c r="P137" s="155"/>
      <c r="Q137" s="155"/>
      <c r="R137" s="155"/>
      <c r="S137" s="155"/>
      <c r="T137" s="155"/>
      <c r="U137" s="155"/>
      <c r="V137" s="155"/>
      <c r="W137" s="155"/>
      <c r="X137" s="157"/>
      <c r="Y137" s="155"/>
      <c r="Z137" s="189"/>
      <c r="AA137" s="155"/>
      <c r="AB137" s="155"/>
      <c r="AC137" s="155"/>
      <c r="AD137" s="155"/>
      <c r="AE137" s="155"/>
      <c r="AF137" s="155"/>
      <c r="AG137" s="155"/>
    </row>
    <row r="138" spans="1:33" ht="24" customHeight="1" x14ac:dyDescent="0.25">
      <c r="A138" s="155"/>
      <c r="B138" s="155"/>
      <c r="C138" s="155"/>
      <c r="D138" s="155"/>
      <c r="E138" s="155"/>
      <c r="F138" s="155"/>
      <c r="G138" s="155"/>
      <c r="H138" s="155"/>
      <c r="I138" s="155"/>
      <c r="J138" s="156"/>
      <c r="K138" s="155"/>
      <c r="L138" s="155"/>
      <c r="M138" s="155"/>
      <c r="N138" s="155"/>
      <c r="O138" s="155"/>
      <c r="P138" s="155"/>
      <c r="Q138" s="155"/>
      <c r="R138" s="155"/>
      <c r="S138" s="155"/>
      <c r="T138" s="155"/>
      <c r="U138" s="155"/>
      <c r="V138" s="155"/>
      <c r="W138" s="155"/>
      <c r="X138" s="157"/>
      <c r="Y138" s="155"/>
      <c r="Z138" s="189"/>
      <c r="AA138" s="155"/>
      <c r="AB138" s="155"/>
      <c r="AC138" s="155"/>
      <c r="AD138" s="155"/>
      <c r="AE138" s="155"/>
      <c r="AF138" s="155"/>
      <c r="AG138" s="155"/>
    </row>
    <row r="139" spans="1:33" ht="24" customHeight="1" x14ac:dyDescent="0.25">
      <c r="A139" s="155"/>
      <c r="B139" s="155"/>
      <c r="C139" s="155"/>
      <c r="D139" s="155"/>
      <c r="E139" s="155"/>
      <c r="F139" s="155"/>
      <c r="G139" s="155"/>
      <c r="H139" s="155"/>
      <c r="I139" s="155"/>
      <c r="J139" s="156"/>
      <c r="K139" s="155"/>
      <c r="L139" s="155"/>
      <c r="M139" s="155"/>
      <c r="N139" s="155"/>
      <c r="O139" s="155"/>
      <c r="P139" s="155"/>
      <c r="Q139" s="155"/>
      <c r="R139" s="155"/>
      <c r="S139" s="155"/>
      <c r="T139" s="155"/>
      <c r="U139" s="155"/>
      <c r="V139" s="155"/>
      <c r="W139" s="155"/>
      <c r="X139" s="157"/>
      <c r="Y139" s="155"/>
      <c r="Z139" s="189"/>
      <c r="AA139" s="155"/>
      <c r="AB139" s="155"/>
      <c r="AC139" s="155"/>
      <c r="AD139" s="155"/>
      <c r="AE139" s="155"/>
      <c r="AF139" s="155"/>
      <c r="AG139" s="155"/>
    </row>
    <row r="140" spans="1:33" ht="24" customHeight="1" x14ac:dyDescent="0.25">
      <c r="A140" s="155"/>
      <c r="B140" s="155"/>
      <c r="C140" s="155"/>
      <c r="D140" s="155"/>
      <c r="E140" s="155"/>
      <c r="F140" s="155"/>
      <c r="G140" s="155"/>
      <c r="H140" s="155"/>
      <c r="I140" s="155"/>
      <c r="J140" s="156"/>
      <c r="K140" s="155"/>
      <c r="L140" s="155"/>
      <c r="M140" s="155"/>
      <c r="N140" s="155"/>
      <c r="O140" s="155"/>
      <c r="P140" s="155"/>
      <c r="Q140" s="155"/>
      <c r="R140" s="155"/>
      <c r="S140" s="155"/>
      <c r="T140" s="155"/>
      <c r="U140" s="155"/>
      <c r="V140" s="155"/>
      <c r="W140" s="155"/>
      <c r="X140" s="157"/>
      <c r="Y140" s="155"/>
      <c r="Z140" s="189"/>
      <c r="AA140" s="155"/>
      <c r="AB140" s="155"/>
      <c r="AC140" s="155"/>
      <c r="AD140" s="155"/>
      <c r="AE140" s="155"/>
      <c r="AF140" s="155"/>
      <c r="AG140" s="155"/>
    </row>
    <row r="141" spans="1:33" ht="24" customHeight="1" x14ac:dyDescent="0.25">
      <c r="A141" s="155"/>
      <c r="B141" s="155"/>
      <c r="C141" s="155"/>
      <c r="D141" s="155"/>
      <c r="E141" s="155"/>
      <c r="F141" s="155"/>
      <c r="G141" s="155"/>
      <c r="H141" s="155"/>
      <c r="I141" s="155"/>
      <c r="J141" s="156"/>
      <c r="K141" s="155"/>
      <c r="L141" s="155"/>
      <c r="M141" s="155"/>
      <c r="N141" s="155"/>
      <c r="O141" s="155"/>
      <c r="P141" s="155"/>
      <c r="Q141" s="155"/>
      <c r="R141" s="155"/>
      <c r="S141" s="155"/>
      <c r="T141" s="155"/>
      <c r="U141" s="155"/>
      <c r="V141" s="155"/>
      <c r="W141" s="155"/>
      <c r="X141" s="157"/>
      <c r="Y141" s="155"/>
      <c r="Z141" s="189"/>
      <c r="AA141" s="155"/>
      <c r="AB141" s="155"/>
      <c r="AC141" s="155"/>
      <c r="AD141" s="155"/>
      <c r="AE141" s="155"/>
      <c r="AF141" s="155"/>
      <c r="AG141" s="155"/>
    </row>
    <row r="142" spans="1:33" ht="24" customHeight="1" x14ac:dyDescent="0.25">
      <c r="A142" s="155"/>
      <c r="B142" s="155"/>
      <c r="C142" s="155"/>
      <c r="D142" s="155"/>
      <c r="E142" s="155"/>
      <c r="F142" s="155"/>
      <c r="G142" s="155"/>
      <c r="H142" s="155"/>
      <c r="I142" s="155"/>
      <c r="J142" s="156"/>
      <c r="K142" s="155"/>
      <c r="L142" s="155"/>
      <c r="M142" s="155"/>
      <c r="N142" s="155"/>
      <c r="O142" s="155"/>
      <c r="P142" s="155"/>
      <c r="Q142" s="155"/>
      <c r="R142" s="155"/>
      <c r="S142" s="155"/>
      <c r="T142" s="155"/>
      <c r="U142" s="155"/>
      <c r="V142" s="155"/>
      <c r="W142" s="155"/>
      <c r="X142" s="157"/>
      <c r="Y142" s="155"/>
      <c r="Z142" s="189"/>
      <c r="AA142" s="155"/>
      <c r="AB142" s="155"/>
      <c r="AC142" s="155"/>
      <c r="AD142" s="155"/>
      <c r="AE142" s="155"/>
      <c r="AF142" s="155"/>
      <c r="AG142" s="155"/>
    </row>
    <row r="143" spans="1:33" ht="24" customHeight="1" x14ac:dyDescent="0.25">
      <c r="A143" s="155"/>
      <c r="B143" s="155"/>
      <c r="C143" s="155"/>
      <c r="D143" s="155"/>
      <c r="E143" s="155"/>
      <c r="F143" s="155"/>
      <c r="G143" s="155"/>
      <c r="H143" s="155"/>
      <c r="I143" s="155"/>
      <c r="J143" s="156"/>
      <c r="K143" s="155"/>
      <c r="L143" s="155"/>
      <c r="M143" s="155"/>
      <c r="N143" s="155"/>
      <c r="O143" s="155"/>
      <c r="P143" s="155"/>
      <c r="Q143" s="155"/>
      <c r="R143" s="155"/>
      <c r="S143" s="155"/>
      <c r="T143" s="155"/>
      <c r="U143" s="155"/>
      <c r="V143" s="155"/>
      <c r="W143" s="155"/>
      <c r="X143" s="157"/>
      <c r="Y143" s="155"/>
      <c r="Z143" s="189"/>
      <c r="AA143" s="155"/>
      <c r="AB143" s="155"/>
      <c r="AC143" s="155"/>
      <c r="AD143" s="155"/>
      <c r="AE143" s="155"/>
      <c r="AF143" s="155"/>
      <c r="AG143" s="155"/>
    </row>
    <row r="144" spans="1:33" ht="24" customHeight="1" x14ac:dyDescent="0.25">
      <c r="A144" s="155"/>
      <c r="B144" s="155"/>
      <c r="C144" s="155"/>
      <c r="D144" s="155"/>
      <c r="E144" s="155"/>
      <c r="F144" s="155"/>
      <c r="G144" s="155"/>
      <c r="H144" s="155"/>
      <c r="I144" s="155"/>
      <c r="J144" s="156"/>
      <c r="K144" s="155"/>
      <c r="L144" s="155"/>
      <c r="M144" s="155"/>
      <c r="N144" s="155"/>
      <c r="O144" s="155"/>
      <c r="P144" s="155"/>
      <c r="Q144" s="155"/>
      <c r="R144" s="155"/>
      <c r="S144" s="155"/>
      <c r="T144" s="155"/>
      <c r="U144" s="155"/>
      <c r="V144" s="155"/>
      <c r="W144" s="155"/>
      <c r="X144" s="157"/>
      <c r="Y144" s="155"/>
      <c r="Z144" s="189"/>
      <c r="AA144" s="155"/>
      <c r="AB144" s="155"/>
      <c r="AC144" s="155"/>
      <c r="AD144" s="155"/>
      <c r="AE144" s="155"/>
      <c r="AF144" s="155"/>
      <c r="AG144" s="155"/>
    </row>
    <row r="145" spans="1:33" ht="24" customHeight="1" x14ac:dyDescent="0.25">
      <c r="A145" s="155"/>
      <c r="B145" s="155"/>
      <c r="C145" s="155"/>
      <c r="D145" s="155"/>
      <c r="E145" s="155"/>
      <c r="F145" s="155"/>
      <c r="G145" s="155"/>
      <c r="H145" s="155"/>
      <c r="I145" s="155"/>
      <c r="J145" s="156"/>
      <c r="K145" s="155"/>
      <c r="L145" s="155"/>
      <c r="M145" s="155"/>
      <c r="N145" s="155"/>
      <c r="O145" s="155"/>
      <c r="P145" s="155"/>
      <c r="Q145" s="155"/>
      <c r="R145" s="155"/>
      <c r="S145" s="155"/>
      <c r="T145" s="155"/>
      <c r="U145" s="155"/>
      <c r="V145" s="155"/>
      <c r="W145" s="155"/>
      <c r="X145" s="157"/>
      <c r="Y145" s="155"/>
      <c r="Z145" s="189"/>
      <c r="AA145" s="155"/>
      <c r="AB145" s="155"/>
      <c r="AC145" s="155"/>
      <c r="AD145" s="155"/>
      <c r="AE145" s="155"/>
      <c r="AF145" s="155"/>
      <c r="AG145" s="155"/>
    </row>
    <row r="146" spans="1:33" ht="24" customHeight="1" x14ac:dyDescent="0.25">
      <c r="A146" s="155"/>
      <c r="B146" s="155"/>
      <c r="C146" s="155"/>
      <c r="D146" s="155"/>
      <c r="E146" s="155"/>
      <c r="F146" s="155"/>
      <c r="G146" s="155"/>
      <c r="H146" s="155"/>
      <c r="I146" s="155"/>
      <c r="J146" s="156"/>
      <c r="K146" s="155"/>
      <c r="L146" s="155"/>
      <c r="M146" s="155"/>
      <c r="N146" s="155"/>
      <c r="O146" s="155"/>
      <c r="P146" s="155"/>
      <c r="Q146" s="155"/>
      <c r="R146" s="155"/>
      <c r="S146" s="155"/>
      <c r="T146" s="155"/>
      <c r="U146" s="155"/>
      <c r="V146" s="155"/>
      <c r="W146" s="155"/>
      <c r="X146" s="157"/>
      <c r="Y146" s="155"/>
      <c r="Z146" s="189"/>
      <c r="AA146" s="155"/>
      <c r="AB146" s="155"/>
      <c r="AC146" s="155"/>
      <c r="AD146" s="155"/>
      <c r="AE146" s="155"/>
      <c r="AF146" s="155"/>
      <c r="AG146" s="155"/>
    </row>
    <row r="147" spans="1:33" ht="24" customHeight="1" x14ac:dyDescent="0.25">
      <c r="A147" s="155"/>
      <c r="B147" s="155"/>
      <c r="C147" s="155"/>
      <c r="D147" s="155"/>
      <c r="E147" s="155"/>
      <c r="F147" s="155"/>
      <c r="G147" s="155"/>
      <c r="H147" s="155"/>
      <c r="I147" s="155"/>
      <c r="J147" s="156"/>
      <c r="K147" s="155"/>
      <c r="L147" s="155"/>
      <c r="M147" s="155"/>
      <c r="N147" s="155"/>
      <c r="O147" s="155"/>
      <c r="P147" s="155"/>
      <c r="Q147" s="155"/>
      <c r="R147" s="155"/>
      <c r="S147" s="155"/>
      <c r="T147" s="155"/>
      <c r="U147" s="155"/>
      <c r="V147" s="155"/>
      <c r="W147" s="155"/>
      <c r="X147" s="157"/>
      <c r="Y147" s="155"/>
      <c r="Z147" s="189"/>
      <c r="AA147" s="155"/>
      <c r="AB147" s="155"/>
      <c r="AC147" s="155"/>
      <c r="AD147" s="155"/>
      <c r="AE147" s="155"/>
      <c r="AF147" s="155"/>
      <c r="AG147" s="155"/>
    </row>
    <row r="148" spans="1:33" ht="24" customHeight="1" x14ac:dyDescent="0.25">
      <c r="A148" s="155"/>
      <c r="B148" s="155"/>
      <c r="C148" s="155"/>
      <c r="D148" s="155"/>
      <c r="E148" s="155"/>
      <c r="F148" s="155"/>
      <c r="G148" s="155"/>
      <c r="H148" s="155"/>
      <c r="I148" s="155"/>
      <c r="J148" s="156"/>
      <c r="K148" s="155"/>
      <c r="L148" s="155"/>
      <c r="M148" s="155"/>
      <c r="N148" s="155"/>
      <c r="O148" s="155"/>
      <c r="P148" s="155"/>
      <c r="Q148" s="155"/>
      <c r="R148" s="155"/>
      <c r="S148" s="155"/>
      <c r="T148" s="155"/>
      <c r="U148" s="155"/>
      <c r="V148" s="155"/>
      <c r="W148" s="155"/>
      <c r="X148" s="157"/>
      <c r="Y148" s="155"/>
      <c r="Z148" s="189"/>
      <c r="AA148" s="155"/>
      <c r="AB148" s="155"/>
      <c r="AC148" s="155"/>
      <c r="AD148" s="155"/>
      <c r="AE148" s="155"/>
      <c r="AF148" s="155"/>
      <c r="AG148" s="155"/>
    </row>
    <row r="149" spans="1:33" ht="24" customHeight="1" x14ac:dyDescent="0.25">
      <c r="A149" s="155"/>
      <c r="B149" s="155"/>
      <c r="C149" s="155"/>
      <c r="D149" s="155"/>
      <c r="E149" s="155"/>
      <c r="F149" s="155"/>
      <c r="G149" s="155"/>
      <c r="H149" s="155"/>
      <c r="I149" s="155"/>
      <c r="J149" s="156"/>
      <c r="K149" s="155"/>
      <c r="L149" s="155"/>
      <c r="M149" s="155"/>
      <c r="N149" s="155"/>
      <c r="O149" s="155"/>
      <c r="P149" s="155"/>
      <c r="Q149" s="155"/>
      <c r="R149" s="155"/>
      <c r="S149" s="155"/>
      <c r="T149" s="155"/>
      <c r="U149" s="155"/>
      <c r="V149" s="155"/>
      <c r="W149" s="155"/>
      <c r="X149" s="157"/>
      <c r="Y149" s="155"/>
      <c r="Z149" s="189"/>
      <c r="AA149" s="155"/>
      <c r="AB149" s="155"/>
      <c r="AC149" s="155"/>
      <c r="AD149" s="155"/>
      <c r="AE149" s="155"/>
      <c r="AF149" s="155"/>
      <c r="AG149" s="155"/>
    </row>
    <row r="150" spans="1:33" ht="24" customHeight="1" x14ac:dyDescent="0.25">
      <c r="A150" s="155"/>
      <c r="B150" s="155"/>
      <c r="C150" s="155"/>
      <c r="D150" s="155"/>
      <c r="E150" s="155"/>
      <c r="F150" s="155"/>
      <c r="G150" s="155"/>
      <c r="H150" s="155"/>
      <c r="I150" s="155"/>
      <c r="J150" s="156"/>
      <c r="K150" s="155"/>
      <c r="L150" s="155"/>
      <c r="M150" s="155"/>
      <c r="N150" s="155"/>
      <c r="O150" s="155"/>
      <c r="P150" s="155"/>
      <c r="Q150" s="155"/>
      <c r="R150" s="155"/>
      <c r="S150" s="155"/>
      <c r="T150" s="155"/>
      <c r="U150" s="155"/>
      <c r="V150" s="155"/>
      <c r="W150" s="155"/>
      <c r="X150" s="157"/>
      <c r="Y150" s="155"/>
      <c r="Z150" s="189"/>
      <c r="AA150" s="155"/>
      <c r="AB150" s="155"/>
      <c r="AC150" s="155"/>
      <c r="AD150" s="155"/>
      <c r="AE150" s="155"/>
      <c r="AF150" s="155"/>
      <c r="AG150" s="155"/>
    </row>
    <row r="151" spans="1:33" ht="24" customHeight="1" x14ac:dyDescent="0.25">
      <c r="A151" s="155"/>
      <c r="B151" s="155"/>
      <c r="C151" s="155"/>
      <c r="D151" s="155"/>
      <c r="E151" s="155"/>
      <c r="F151" s="155"/>
      <c r="G151" s="155"/>
      <c r="H151" s="155"/>
      <c r="I151" s="155"/>
      <c r="J151" s="156"/>
      <c r="K151" s="155"/>
      <c r="L151" s="155"/>
      <c r="M151" s="155"/>
      <c r="N151" s="155"/>
      <c r="O151" s="155"/>
      <c r="P151" s="155"/>
      <c r="Q151" s="155"/>
      <c r="R151" s="155"/>
      <c r="S151" s="155"/>
      <c r="T151" s="155"/>
      <c r="U151" s="155"/>
      <c r="V151" s="155"/>
      <c r="W151" s="155"/>
      <c r="X151" s="157"/>
      <c r="Y151" s="155"/>
      <c r="Z151" s="189"/>
      <c r="AA151" s="155"/>
      <c r="AB151" s="155"/>
      <c r="AC151" s="155"/>
      <c r="AD151" s="155"/>
      <c r="AE151" s="155"/>
      <c r="AF151" s="155"/>
      <c r="AG151" s="155"/>
    </row>
    <row r="152" spans="1:33" ht="24" customHeight="1" x14ac:dyDescent="0.25">
      <c r="A152" s="155"/>
      <c r="B152" s="155"/>
      <c r="C152" s="155"/>
      <c r="D152" s="155"/>
      <c r="E152" s="155"/>
      <c r="F152" s="155"/>
      <c r="G152" s="155"/>
      <c r="H152" s="155"/>
      <c r="I152" s="155"/>
      <c r="J152" s="156"/>
      <c r="K152" s="155"/>
      <c r="L152" s="155"/>
      <c r="M152" s="155"/>
      <c r="N152" s="155"/>
      <c r="O152" s="155"/>
      <c r="P152" s="155"/>
      <c r="Q152" s="155"/>
      <c r="R152" s="155"/>
      <c r="S152" s="155"/>
      <c r="T152" s="155"/>
      <c r="U152" s="155"/>
      <c r="V152" s="155"/>
      <c r="W152" s="155"/>
      <c r="X152" s="157"/>
      <c r="Y152" s="155"/>
      <c r="Z152" s="189"/>
      <c r="AA152" s="155"/>
      <c r="AB152" s="155"/>
      <c r="AC152" s="155"/>
      <c r="AD152" s="155"/>
      <c r="AE152" s="155"/>
      <c r="AF152" s="155"/>
      <c r="AG152" s="155"/>
    </row>
    <row r="153" spans="1:33" ht="24" customHeight="1" x14ac:dyDescent="0.25">
      <c r="A153" s="155"/>
      <c r="B153" s="155"/>
      <c r="C153" s="155"/>
      <c r="D153" s="155"/>
      <c r="E153" s="155"/>
      <c r="F153" s="155"/>
      <c r="G153" s="155"/>
      <c r="H153" s="155"/>
      <c r="I153" s="155"/>
      <c r="J153" s="156"/>
      <c r="K153" s="155"/>
      <c r="L153" s="155"/>
      <c r="M153" s="155"/>
      <c r="N153" s="155"/>
      <c r="O153" s="155"/>
      <c r="P153" s="155"/>
      <c r="Q153" s="155"/>
      <c r="R153" s="155"/>
      <c r="S153" s="155"/>
      <c r="T153" s="155"/>
      <c r="U153" s="155"/>
      <c r="V153" s="155"/>
      <c r="W153" s="155"/>
      <c r="X153" s="157"/>
      <c r="Y153" s="155"/>
      <c r="Z153" s="189"/>
      <c r="AA153" s="155"/>
      <c r="AB153" s="155"/>
      <c r="AC153" s="155"/>
      <c r="AD153" s="155"/>
      <c r="AE153" s="155"/>
      <c r="AF153" s="155"/>
      <c r="AG153" s="155"/>
    </row>
    <row r="154" spans="1:33" ht="24" customHeight="1" x14ac:dyDescent="0.25">
      <c r="A154" s="155"/>
      <c r="B154" s="155"/>
      <c r="C154" s="155"/>
      <c r="D154" s="155"/>
      <c r="E154" s="155"/>
      <c r="F154" s="155"/>
      <c r="G154" s="155"/>
      <c r="H154" s="155"/>
      <c r="I154" s="155"/>
      <c r="J154" s="156"/>
      <c r="K154" s="155"/>
      <c r="L154" s="155"/>
      <c r="M154" s="155"/>
      <c r="N154" s="155"/>
      <c r="O154" s="155"/>
      <c r="P154" s="155"/>
      <c r="Q154" s="155"/>
      <c r="R154" s="155"/>
      <c r="S154" s="155"/>
      <c r="T154" s="155"/>
      <c r="U154" s="155"/>
      <c r="V154" s="155"/>
      <c r="W154" s="155"/>
      <c r="X154" s="157"/>
      <c r="Y154" s="155"/>
      <c r="Z154" s="189"/>
      <c r="AA154" s="155"/>
      <c r="AB154" s="155"/>
      <c r="AC154" s="155"/>
      <c r="AD154" s="155"/>
      <c r="AE154" s="155"/>
      <c r="AF154" s="155"/>
      <c r="AG154" s="155"/>
    </row>
    <row r="155" spans="1:33" ht="24" customHeight="1" x14ac:dyDescent="0.25">
      <c r="A155" s="155"/>
      <c r="B155" s="155"/>
      <c r="C155" s="155"/>
      <c r="D155" s="155"/>
      <c r="E155" s="155"/>
      <c r="F155" s="155"/>
      <c r="G155" s="155"/>
      <c r="H155" s="155"/>
      <c r="I155" s="155"/>
      <c r="J155" s="156"/>
      <c r="K155" s="155"/>
      <c r="L155" s="155"/>
      <c r="M155" s="155"/>
      <c r="N155" s="155"/>
      <c r="O155" s="155"/>
      <c r="P155" s="155"/>
      <c r="Q155" s="155"/>
      <c r="R155" s="155"/>
      <c r="S155" s="155"/>
      <c r="T155" s="155"/>
      <c r="U155" s="155"/>
      <c r="V155" s="155"/>
      <c r="W155" s="155"/>
      <c r="X155" s="157"/>
      <c r="Y155" s="155"/>
      <c r="Z155" s="189"/>
      <c r="AA155" s="155"/>
      <c r="AB155" s="155"/>
      <c r="AC155" s="155"/>
      <c r="AD155" s="155"/>
      <c r="AE155" s="155"/>
      <c r="AF155" s="155"/>
      <c r="AG155" s="155"/>
    </row>
    <row r="156" spans="1:33" ht="24" customHeight="1" x14ac:dyDescent="0.25">
      <c r="A156" s="155"/>
      <c r="B156" s="155"/>
      <c r="C156" s="155"/>
      <c r="D156" s="155"/>
      <c r="E156" s="155"/>
      <c r="F156" s="155"/>
      <c r="G156" s="155"/>
      <c r="H156" s="155"/>
      <c r="I156" s="155"/>
      <c r="J156" s="156"/>
      <c r="K156" s="155"/>
      <c r="L156" s="155"/>
      <c r="M156" s="155"/>
      <c r="N156" s="155"/>
      <c r="O156" s="155"/>
      <c r="P156" s="155"/>
      <c r="Q156" s="155"/>
      <c r="R156" s="155"/>
      <c r="S156" s="155"/>
      <c r="T156" s="155"/>
      <c r="U156" s="155"/>
      <c r="V156" s="155"/>
      <c r="W156" s="155"/>
      <c r="X156" s="157"/>
      <c r="Y156" s="155"/>
      <c r="Z156" s="189"/>
      <c r="AA156" s="155"/>
      <c r="AB156" s="155"/>
      <c r="AC156" s="155"/>
      <c r="AD156" s="155"/>
      <c r="AE156" s="155"/>
      <c r="AF156" s="155"/>
      <c r="AG156" s="155"/>
    </row>
    <row r="157" spans="1:33" ht="24" customHeight="1" x14ac:dyDescent="0.25">
      <c r="A157" s="155"/>
      <c r="B157" s="155"/>
      <c r="C157" s="155"/>
      <c r="D157" s="155"/>
      <c r="E157" s="155"/>
      <c r="F157" s="155"/>
      <c r="G157" s="155"/>
      <c r="H157" s="155"/>
      <c r="I157" s="155"/>
      <c r="J157" s="156"/>
      <c r="K157" s="155"/>
      <c r="L157" s="155"/>
      <c r="M157" s="155"/>
      <c r="N157" s="155"/>
      <c r="O157" s="155"/>
      <c r="P157" s="155"/>
      <c r="Q157" s="155"/>
      <c r="R157" s="155"/>
      <c r="S157" s="155"/>
      <c r="T157" s="155"/>
      <c r="U157" s="155"/>
      <c r="V157" s="155"/>
      <c r="W157" s="155"/>
      <c r="X157" s="157"/>
      <c r="Y157" s="155"/>
      <c r="Z157" s="189"/>
      <c r="AA157" s="155"/>
      <c r="AB157" s="155"/>
      <c r="AC157" s="155"/>
      <c r="AD157" s="155"/>
      <c r="AE157" s="155"/>
      <c r="AF157" s="155"/>
      <c r="AG157" s="155"/>
    </row>
    <row r="158" spans="1:33" ht="24" customHeight="1" x14ac:dyDescent="0.25">
      <c r="A158" s="155"/>
      <c r="B158" s="155"/>
      <c r="C158" s="155"/>
      <c r="D158" s="155"/>
      <c r="E158" s="155"/>
      <c r="F158" s="155"/>
      <c r="G158" s="155"/>
      <c r="H158" s="155"/>
      <c r="I158" s="155"/>
      <c r="J158" s="156"/>
      <c r="K158" s="155"/>
      <c r="L158" s="155"/>
      <c r="M158" s="155"/>
      <c r="N158" s="155"/>
      <c r="O158" s="155"/>
      <c r="P158" s="155"/>
      <c r="Q158" s="155"/>
      <c r="R158" s="155"/>
      <c r="S158" s="155"/>
      <c r="T158" s="155"/>
      <c r="U158" s="155"/>
      <c r="V158" s="155"/>
      <c r="W158" s="155"/>
      <c r="X158" s="157"/>
      <c r="Y158" s="155"/>
      <c r="Z158" s="189"/>
      <c r="AA158" s="155"/>
      <c r="AB158" s="155"/>
      <c r="AC158" s="155"/>
      <c r="AD158" s="155"/>
      <c r="AE158" s="155"/>
      <c r="AF158" s="155"/>
      <c r="AG158" s="155"/>
    </row>
    <row r="159" spans="1:33" ht="24" customHeight="1" x14ac:dyDescent="0.25">
      <c r="A159" s="155"/>
      <c r="B159" s="155"/>
      <c r="C159" s="155"/>
      <c r="D159" s="155"/>
      <c r="E159" s="155"/>
      <c r="F159" s="155"/>
      <c r="G159" s="155"/>
      <c r="H159" s="155"/>
      <c r="I159" s="155"/>
      <c r="J159" s="156"/>
      <c r="K159" s="155"/>
      <c r="L159" s="155"/>
      <c r="M159" s="155"/>
      <c r="N159" s="155"/>
      <c r="O159" s="155"/>
      <c r="P159" s="155"/>
      <c r="Q159" s="155"/>
      <c r="R159" s="155"/>
      <c r="S159" s="155"/>
      <c r="T159" s="155"/>
      <c r="U159" s="155"/>
      <c r="V159" s="155"/>
      <c r="W159" s="155"/>
      <c r="X159" s="157"/>
      <c r="Y159" s="155"/>
      <c r="Z159" s="189"/>
      <c r="AA159" s="155"/>
      <c r="AB159" s="155"/>
      <c r="AC159" s="155"/>
      <c r="AD159" s="155"/>
      <c r="AE159" s="155"/>
      <c r="AF159" s="155"/>
      <c r="AG159" s="155"/>
    </row>
    <row r="160" spans="1:33" ht="24" customHeight="1" x14ac:dyDescent="0.25">
      <c r="A160" s="155"/>
      <c r="B160" s="155"/>
      <c r="C160" s="155"/>
      <c r="D160" s="155"/>
      <c r="E160" s="155"/>
      <c r="F160" s="155"/>
      <c r="G160" s="155"/>
      <c r="H160" s="155"/>
      <c r="I160" s="155"/>
      <c r="J160" s="156"/>
      <c r="K160" s="155"/>
      <c r="L160" s="155"/>
      <c r="M160" s="155"/>
      <c r="N160" s="155"/>
      <c r="O160" s="155"/>
      <c r="P160" s="155"/>
      <c r="Q160" s="155"/>
      <c r="R160" s="155"/>
      <c r="S160" s="155"/>
      <c r="T160" s="155"/>
      <c r="U160" s="155"/>
      <c r="V160" s="155"/>
      <c r="W160" s="155"/>
      <c r="X160" s="157"/>
      <c r="Y160" s="155"/>
      <c r="Z160" s="189"/>
      <c r="AA160" s="155"/>
      <c r="AB160" s="155"/>
      <c r="AC160" s="155"/>
      <c r="AD160" s="155"/>
      <c r="AE160" s="155"/>
      <c r="AF160" s="155"/>
      <c r="AG160" s="155"/>
    </row>
    <row r="161" spans="1:33" ht="24" customHeight="1" x14ac:dyDescent="0.25">
      <c r="A161" s="155"/>
      <c r="B161" s="155"/>
      <c r="C161" s="155"/>
      <c r="D161" s="155"/>
      <c r="E161" s="155"/>
      <c r="F161" s="155"/>
      <c r="G161" s="155"/>
      <c r="H161" s="155"/>
      <c r="I161" s="155"/>
      <c r="J161" s="156"/>
      <c r="K161" s="155"/>
      <c r="L161" s="155"/>
      <c r="M161" s="155"/>
      <c r="N161" s="155"/>
      <c r="O161" s="155"/>
      <c r="P161" s="155"/>
      <c r="Q161" s="155"/>
      <c r="R161" s="155"/>
      <c r="S161" s="155"/>
      <c r="T161" s="155"/>
      <c r="U161" s="155"/>
      <c r="V161" s="155"/>
      <c r="W161" s="155"/>
      <c r="X161" s="157"/>
      <c r="Y161" s="155"/>
      <c r="Z161" s="189"/>
      <c r="AA161" s="155"/>
      <c r="AB161" s="155"/>
      <c r="AC161" s="155"/>
      <c r="AD161" s="155"/>
      <c r="AE161" s="155"/>
      <c r="AF161" s="155"/>
      <c r="AG161" s="155"/>
    </row>
    <row r="162" spans="1:33" ht="24" customHeight="1" x14ac:dyDescent="0.25">
      <c r="A162" s="155"/>
      <c r="B162" s="155"/>
      <c r="C162" s="155"/>
      <c r="D162" s="155"/>
      <c r="E162" s="155"/>
      <c r="F162" s="155"/>
      <c r="G162" s="155"/>
      <c r="H162" s="155"/>
      <c r="I162" s="155"/>
      <c r="J162" s="156"/>
      <c r="K162" s="155"/>
      <c r="L162" s="155"/>
      <c r="M162" s="155"/>
      <c r="N162" s="155"/>
      <c r="O162" s="155"/>
      <c r="P162" s="155"/>
      <c r="Q162" s="155"/>
      <c r="R162" s="155"/>
      <c r="S162" s="155"/>
      <c r="T162" s="155"/>
      <c r="U162" s="155"/>
      <c r="V162" s="155"/>
      <c r="W162" s="155"/>
      <c r="X162" s="157"/>
      <c r="Y162" s="155"/>
      <c r="Z162" s="189"/>
      <c r="AA162" s="155"/>
      <c r="AB162" s="155"/>
      <c r="AC162" s="155"/>
      <c r="AD162" s="155"/>
      <c r="AE162" s="155"/>
      <c r="AF162" s="155"/>
      <c r="AG162" s="155"/>
    </row>
    <row r="163" spans="1:33" ht="24" customHeight="1" x14ac:dyDescent="0.25">
      <c r="A163" s="155"/>
      <c r="B163" s="155"/>
      <c r="C163" s="155"/>
      <c r="D163" s="155"/>
      <c r="E163" s="155"/>
      <c r="F163" s="155"/>
      <c r="G163" s="155"/>
      <c r="H163" s="155"/>
      <c r="I163" s="155"/>
      <c r="J163" s="156"/>
      <c r="K163" s="155"/>
      <c r="L163" s="155"/>
      <c r="M163" s="155"/>
      <c r="N163" s="155"/>
      <c r="O163" s="155"/>
      <c r="P163" s="155"/>
      <c r="Q163" s="155"/>
      <c r="R163" s="155"/>
      <c r="S163" s="155"/>
      <c r="T163" s="155"/>
      <c r="U163" s="155"/>
      <c r="V163" s="155"/>
      <c r="W163" s="155"/>
      <c r="X163" s="157"/>
      <c r="Y163" s="155"/>
      <c r="Z163" s="189"/>
      <c r="AA163" s="155"/>
      <c r="AB163" s="155"/>
      <c r="AC163" s="155"/>
      <c r="AD163" s="155"/>
      <c r="AE163" s="155"/>
      <c r="AF163" s="155"/>
      <c r="AG163" s="155"/>
    </row>
    <row r="164" spans="1:33" ht="24" customHeight="1" x14ac:dyDescent="0.25">
      <c r="A164" s="155"/>
      <c r="B164" s="155"/>
      <c r="C164" s="155"/>
      <c r="D164" s="155"/>
      <c r="E164" s="155"/>
      <c r="F164" s="155"/>
      <c r="G164" s="155"/>
      <c r="H164" s="155"/>
      <c r="I164" s="155"/>
      <c r="J164" s="156"/>
      <c r="K164" s="155"/>
      <c r="L164" s="155"/>
      <c r="M164" s="155"/>
      <c r="N164" s="155"/>
      <c r="O164" s="155"/>
      <c r="P164" s="155"/>
      <c r="Q164" s="155"/>
      <c r="R164" s="155"/>
      <c r="S164" s="155"/>
      <c r="T164" s="155"/>
      <c r="U164" s="155"/>
      <c r="V164" s="155"/>
      <c r="W164" s="155"/>
      <c r="X164" s="157"/>
      <c r="Y164" s="155"/>
      <c r="Z164" s="189"/>
      <c r="AA164" s="155"/>
      <c r="AB164" s="155"/>
      <c r="AC164" s="155"/>
      <c r="AD164" s="155"/>
      <c r="AE164" s="155"/>
      <c r="AF164" s="155"/>
      <c r="AG164" s="155"/>
    </row>
    <row r="165" spans="1:33" ht="24" customHeight="1" x14ac:dyDescent="0.25">
      <c r="A165" s="155"/>
      <c r="B165" s="155"/>
      <c r="C165" s="155"/>
      <c r="D165" s="155"/>
      <c r="E165" s="155"/>
      <c r="F165" s="155"/>
      <c r="G165" s="155"/>
      <c r="H165" s="155"/>
      <c r="I165" s="155"/>
      <c r="J165" s="156"/>
      <c r="K165" s="155"/>
      <c r="L165" s="155"/>
      <c r="M165" s="155"/>
      <c r="N165" s="155"/>
      <c r="O165" s="155"/>
      <c r="P165" s="155"/>
      <c r="Q165" s="155"/>
      <c r="R165" s="155"/>
      <c r="S165" s="155"/>
      <c r="T165" s="155"/>
      <c r="U165" s="155"/>
      <c r="V165" s="155"/>
      <c r="W165" s="155"/>
      <c r="X165" s="157"/>
      <c r="Y165" s="155"/>
      <c r="Z165" s="189"/>
      <c r="AA165" s="155"/>
      <c r="AB165" s="155"/>
      <c r="AC165" s="155"/>
      <c r="AD165" s="155"/>
      <c r="AE165" s="155"/>
      <c r="AF165" s="155"/>
      <c r="AG165" s="155"/>
    </row>
    <row r="166" spans="1:33" ht="24" customHeight="1" x14ac:dyDescent="0.25">
      <c r="A166" s="155"/>
      <c r="B166" s="155"/>
      <c r="C166" s="155"/>
      <c r="D166" s="155"/>
      <c r="E166" s="155"/>
      <c r="F166" s="155"/>
      <c r="G166" s="155"/>
      <c r="H166" s="155"/>
      <c r="I166" s="155"/>
      <c r="J166" s="156"/>
      <c r="K166" s="155"/>
      <c r="L166" s="155"/>
      <c r="M166" s="155"/>
      <c r="N166" s="155"/>
      <c r="O166" s="155"/>
      <c r="P166" s="155"/>
      <c r="Q166" s="155"/>
      <c r="R166" s="155"/>
      <c r="S166" s="155"/>
      <c r="T166" s="155"/>
      <c r="U166" s="155"/>
      <c r="V166" s="155"/>
      <c r="W166" s="155"/>
      <c r="X166" s="157"/>
      <c r="Y166" s="155"/>
      <c r="Z166" s="189"/>
      <c r="AA166" s="155"/>
      <c r="AB166" s="155"/>
      <c r="AC166" s="155"/>
      <c r="AD166" s="155"/>
      <c r="AE166" s="155"/>
      <c r="AF166" s="155"/>
      <c r="AG166" s="155"/>
    </row>
    <row r="167" spans="1:33" ht="24" customHeight="1" x14ac:dyDescent="0.25">
      <c r="A167" s="155"/>
      <c r="B167" s="155"/>
      <c r="C167" s="155"/>
      <c r="D167" s="155"/>
      <c r="E167" s="155"/>
      <c r="F167" s="155"/>
      <c r="G167" s="155"/>
      <c r="H167" s="155"/>
      <c r="I167" s="155"/>
      <c r="J167" s="156"/>
      <c r="K167" s="155"/>
      <c r="L167" s="155"/>
      <c r="M167" s="155"/>
      <c r="N167" s="155"/>
      <c r="O167" s="155"/>
      <c r="P167" s="155"/>
      <c r="Q167" s="155"/>
      <c r="R167" s="155"/>
      <c r="S167" s="155"/>
      <c r="T167" s="155"/>
      <c r="U167" s="155"/>
      <c r="V167" s="155"/>
      <c r="W167" s="155"/>
      <c r="X167" s="157"/>
      <c r="Y167" s="155"/>
      <c r="Z167" s="189"/>
      <c r="AA167" s="155"/>
      <c r="AB167" s="155"/>
      <c r="AC167" s="155"/>
      <c r="AD167" s="155"/>
      <c r="AE167" s="155"/>
      <c r="AF167" s="155"/>
      <c r="AG167" s="155"/>
    </row>
    <row r="168" spans="1:33" ht="24" customHeight="1" x14ac:dyDescent="0.25">
      <c r="A168" s="155"/>
      <c r="B168" s="155"/>
      <c r="C168" s="155"/>
      <c r="D168" s="155"/>
      <c r="E168" s="155"/>
      <c r="F168" s="155"/>
      <c r="G168" s="155"/>
      <c r="H168" s="155"/>
      <c r="I168" s="155"/>
      <c r="J168" s="156"/>
      <c r="K168" s="155"/>
      <c r="L168" s="155"/>
      <c r="M168" s="155"/>
      <c r="N168" s="155"/>
      <c r="O168" s="155"/>
      <c r="P168" s="155"/>
      <c r="Q168" s="155"/>
      <c r="R168" s="155"/>
      <c r="S168" s="155"/>
      <c r="T168" s="155"/>
      <c r="U168" s="155"/>
      <c r="V168" s="155"/>
      <c r="W168" s="155"/>
      <c r="X168" s="157"/>
      <c r="Y168" s="155"/>
      <c r="Z168" s="189"/>
      <c r="AA168" s="155"/>
      <c r="AB168" s="155"/>
      <c r="AC168" s="155"/>
      <c r="AD168" s="155"/>
      <c r="AE168" s="155"/>
      <c r="AF168" s="155"/>
      <c r="AG168" s="155"/>
    </row>
    <row r="169" spans="1:33" ht="24" customHeight="1" x14ac:dyDescent="0.25">
      <c r="A169" s="155"/>
      <c r="B169" s="155"/>
      <c r="C169" s="155"/>
      <c r="D169" s="155"/>
      <c r="E169" s="155"/>
      <c r="F169" s="155"/>
      <c r="G169" s="155"/>
      <c r="H169" s="155"/>
      <c r="I169" s="155"/>
      <c r="J169" s="156"/>
      <c r="K169" s="155"/>
      <c r="L169" s="155"/>
      <c r="M169" s="155"/>
      <c r="N169" s="155"/>
      <c r="O169" s="155"/>
      <c r="P169" s="155"/>
      <c r="Q169" s="155"/>
      <c r="R169" s="155"/>
      <c r="S169" s="155"/>
      <c r="T169" s="155"/>
      <c r="U169" s="155"/>
      <c r="V169" s="155"/>
      <c r="W169" s="155"/>
      <c r="X169" s="157"/>
      <c r="Y169" s="155"/>
      <c r="Z169" s="189"/>
      <c r="AA169" s="155"/>
      <c r="AB169" s="155"/>
      <c r="AC169" s="155"/>
      <c r="AD169" s="155"/>
      <c r="AE169" s="155"/>
      <c r="AF169" s="155"/>
      <c r="AG169" s="155"/>
    </row>
    <row r="170" spans="1:33" ht="24" customHeight="1" x14ac:dyDescent="0.25">
      <c r="A170" s="155"/>
      <c r="B170" s="155"/>
      <c r="C170" s="155"/>
      <c r="D170" s="155"/>
      <c r="E170" s="155"/>
      <c r="F170" s="155"/>
      <c r="G170" s="155"/>
      <c r="H170" s="155"/>
      <c r="I170" s="155"/>
      <c r="J170" s="156"/>
      <c r="K170" s="155"/>
      <c r="L170" s="155"/>
      <c r="M170" s="155"/>
      <c r="N170" s="155"/>
      <c r="O170" s="155"/>
      <c r="P170" s="155"/>
      <c r="Q170" s="155"/>
      <c r="R170" s="155"/>
      <c r="S170" s="155"/>
      <c r="T170" s="155"/>
      <c r="U170" s="155"/>
      <c r="V170" s="155"/>
      <c r="W170" s="155"/>
      <c r="X170" s="157"/>
      <c r="Y170" s="155"/>
      <c r="Z170" s="189"/>
      <c r="AA170" s="155"/>
      <c r="AB170" s="155"/>
      <c r="AC170" s="155"/>
      <c r="AD170" s="155"/>
      <c r="AE170" s="155"/>
      <c r="AF170" s="155"/>
      <c r="AG170" s="155"/>
    </row>
    <row r="171" spans="1:33" ht="24" customHeight="1" x14ac:dyDescent="0.25">
      <c r="A171" s="155"/>
      <c r="B171" s="155"/>
      <c r="C171" s="155"/>
      <c r="D171" s="155"/>
      <c r="E171" s="155"/>
      <c r="F171" s="155"/>
      <c r="G171" s="155"/>
      <c r="H171" s="155"/>
      <c r="I171" s="155"/>
      <c r="J171" s="156"/>
      <c r="K171" s="155"/>
      <c r="L171" s="155"/>
      <c r="M171" s="155"/>
      <c r="N171" s="155"/>
      <c r="O171" s="155"/>
      <c r="P171" s="155"/>
      <c r="Q171" s="155"/>
      <c r="R171" s="155"/>
      <c r="S171" s="155"/>
      <c r="T171" s="155"/>
      <c r="U171" s="155"/>
      <c r="V171" s="155"/>
      <c r="W171" s="155"/>
      <c r="X171" s="157"/>
      <c r="Y171" s="155"/>
      <c r="Z171" s="189"/>
      <c r="AA171" s="155"/>
      <c r="AB171" s="155"/>
      <c r="AC171" s="155"/>
      <c r="AD171" s="155"/>
      <c r="AE171" s="155"/>
      <c r="AF171" s="155"/>
      <c r="AG171" s="155"/>
    </row>
    <row r="172" spans="1:33" ht="24" customHeight="1" x14ac:dyDescent="0.25">
      <c r="A172" s="155"/>
      <c r="B172" s="155"/>
      <c r="C172" s="155"/>
      <c r="D172" s="155"/>
      <c r="E172" s="155"/>
      <c r="F172" s="155"/>
      <c r="G172" s="155"/>
      <c r="H172" s="155"/>
      <c r="I172" s="155"/>
      <c r="J172" s="156"/>
      <c r="K172" s="155"/>
      <c r="L172" s="155"/>
      <c r="M172" s="155"/>
      <c r="N172" s="155"/>
      <c r="O172" s="155"/>
      <c r="P172" s="155"/>
      <c r="Q172" s="155"/>
      <c r="R172" s="155"/>
      <c r="S172" s="155"/>
      <c r="T172" s="155"/>
      <c r="U172" s="155"/>
      <c r="V172" s="155"/>
      <c r="W172" s="155"/>
      <c r="X172" s="157"/>
      <c r="Y172" s="155"/>
      <c r="Z172" s="189"/>
      <c r="AA172" s="155"/>
      <c r="AB172" s="155"/>
      <c r="AC172" s="155"/>
      <c r="AD172" s="155"/>
      <c r="AE172" s="155"/>
      <c r="AF172" s="155"/>
      <c r="AG172" s="155"/>
    </row>
    <row r="173" spans="1:33" ht="24" customHeight="1" x14ac:dyDescent="0.25">
      <c r="A173" s="155"/>
      <c r="B173" s="155"/>
      <c r="C173" s="155"/>
      <c r="D173" s="155"/>
      <c r="E173" s="155"/>
      <c r="F173" s="155"/>
      <c r="G173" s="155"/>
      <c r="H173" s="155"/>
      <c r="I173" s="155"/>
      <c r="J173" s="156"/>
      <c r="K173" s="155"/>
      <c r="L173" s="155"/>
      <c r="M173" s="155"/>
      <c r="N173" s="155"/>
      <c r="O173" s="155"/>
      <c r="P173" s="155"/>
      <c r="Q173" s="155"/>
      <c r="R173" s="155"/>
      <c r="S173" s="155"/>
      <c r="T173" s="155"/>
      <c r="U173" s="155"/>
      <c r="V173" s="155"/>
      <c r="W173" s="155"/>
      <c r="X173" s="157"/>
      <c r="Y173" s="155"/>
      <c r="Z173" s="189"/>
      <c r="AA173" s="155"/>
      <c r="AB173" s="155"/>
      <c r="AC173" s="155"/>
      <c r="AD173" s="155"/>
      <c r="AE173" s="155"/>
      <c r="AF173" s="155"/>
      <c r="AG173" s="155"/>
    </row>
    <row r="174" spans="1:33" ht="24" customHeight="1" x14ac:dyDescent="0.25">
      <c r="A174" s="155"/>
      <c r="B174" s="155"/>
      <c r="C174" s="155"/>
      <c r="D174" s="155"/>
      <c r="E174" s="155"/>
      <c r="F174" s="155"/>
      <c r="G174" s="155"/>
      <c r="H174" s="155"/>
      <c r="I174" s="155"/>
      <c r="J174" s="156"/>
      <c r="K174" s="155"/>
      <c r="L174" s="155"/>
      <c r="M174" s="155"/>
      <c r="N174" s="155"/>
      <c r="O174" s="155"/>
      <c r="P174" s="155"/>
      <c r="Q174" s="155"/>
      <c r="R174" s="155"/>
      <c r="S174" s="155"/>
      <c r="T174" s="155"/>
      <c r="U174" s="155"/>
      <c r="V174" s="155"/>
      <c r="W174" s="155"/>
      <c r="X174" s="157"/>
      <c r="Y174" s="155"/>
      <c r="Z174" s="189"/>
      <c r="AA174" s="155"/>
      <c r="AB174" s="155"/>
      <c r="AC174" s="155"/>
      <c r="AD174" s="155"/>
      <c r="AE174" s="155"/>
      <c r="AF174" s="155"/>
      <c r="AG174" s="155"/>
    </row>
    <row r="175" spans="1:33" ht="24" customHeight="1" x14ac:dyDescent="0.25">
      <c r="A175" s="155"/>
      <c r="B175" s="155"/>
      <c r="C175" s="155"/>
      <c r="D175" s="155"/>
      <c r="E175" s="155"/>
      <c r="F175" s="155"/>
      <c r="G175" s="155"/>
      <c r="H175" s="155"/>
      <c r="I175" s="155"/>
      <c r="J175" s="156"/>
      <c r="K175" s="155"/>
      <c r="L175" s="155"/>
      <c r="M175" s="155"/>
      <c r="N175" s="155"/>
      <c r="O175" s="155"/>
      <c r="P175" s="155"/>
      <c r="Q175" s="155"/>
      <c r="R175" s="155"/>
      <c r="S175" s="155"/>
      <c r="T175" s="155"/>
      <c r="U175" s="155"/>
      <c r="V175" s="155"/>
      <c r="W175" s="155"/>
      <c r="X175" s="157"/>
      <c r="Y175" s="155"/>
      <c r="Z175" s="189"/>
      <c r="AA175" s="155"/>
      <c r="AB175" s="155"/>
      <c r="AC175" s="155"/>
      <c r="AD175" s="155"/>
      <c r="AE175" s="155"/>
      <c r="AF175" s="155"/>
      <c r="AG175" s="155"/>
    </row>
    <row r="176" spans="1:33" ht="24" customHeight="1" x14ac:dyDescent="0.25">
      <c r="A176" s="155"/>
      <c r="B176" s="155"/>
      <c r="C176" s="155"/>
      <c r="D176" s="155"/>
      <c r="E176" s="155"/>
      <c r="F176" s="155"/>
      <c r="G176" s="155"/>
      <c r="H176" s="155"/>
      <c r="I176" s="155"/>
      <c r="J176" s="156"/>
      <c r="K176" s="155"/>
      <c r="L176" s="155"/>
      <c r="M176" s="155"/>
      <c r="N176" s="155"/>
      <c r="O176" s="155"/>
      <c r="P176" s="155"/>
      <c r="Q176" s="155"/>
      <c r="R176" s="155"/>
      <c r="S176" s="155"/>
      <c r="T176" s="155"/>
      <c r="U176" s="155"/>
      <c r="V176" s="155"/>
      <c r="W176" s="155"/>
      <c r="X176" s="157"/>
      <c r="Y176" s="155"/>
      <c r="Z176" s="189"/>
      <c r="AA176" s="155"/>
      <c r="AB176" s="155"/>
      <c r="AC176" s="155"/>
      <c r="AD176" s="155"/>
      <c r="AE176" s="155"/>
      <c r="AF176" s="155"/>
      <c r="AG176" s="155"/>
    </row>
    <row r="177" spans="1:33" ht="24" customHeight="1" x14ac:dyDescent="0.25">
      <c r="A177" s="155"/>
      <c r="B177" s="155"/>
      <c r="C177" s="155"/>
      <c r="D177" s="155"/>
      <c r="E177" s="155"/>
      <c r="F177" s="155"/>
      <c r="G177" s="155"/>
      <c r="H177" s="155"/>
      <c r="I177" s="155"/>
      <c r="J177" s="156"/>
      <c r="K177" s="155"/>
      <c r="L177" s="155"/>
      <c r="M177" s="155"/>
      <c r="N177" s="155"/>
      <c r="O177" s="155"/>
      <c r="P177" s="155"/>
      <c r="Q177" s="155"/>
      <c r="R177" s="155"/>
      <c r="S177" s="155"/>
      <c r="T177" s="155"/>
      <c r="U177" s="155"/>
      <c r="V177" s="155"/>
      <c r="W177" s="155"/>
      <c r="X177" s="157"/>
      <c r="Y177" s="155"/>
      <c r="Z177" s="189"/>
      <c r="AA177" s="155"/>
      <c r="AB177" s="155"/>
      <c r="AC177" s="155"/>
      <c r="AD177" s="155"/>
      <c r="AE177" s="155"/>
      <c r="AF177" s="155"/>
      <c r="AG177" s="155"/>
    </row>
    <row r="178" spans="1:33" ht="24" customHeight="1" x14ac:dyDescent="0.25">
      <c r="A178" s="155"/>
      <c r="B178" s="155"/>
      <c r="C178" s="155"/>
      <c r="D178" s="155"/>
      <c r="E178" s="155"/>
      <c r="F178" s="155"/>
      <c r="G178" s="155"/>
      <c r="H178" s="155"/>
      <c r="I178" s="155"/>
      <c r="J178" s="156"/>
      <c r="K178" s="155"/>
      <c r="L178" s="155"/>
      <c r="M178" s="155"/>
      <c r="N178" s="155"/>
      <c r="O178" s="155"/>
      <c r="P178" s="155"/>
      <c r="Q178" s="155"/>
      <c r="R178" s="155"/>
      <c r="S178" s="155"/>
      <c r="T178" s="155"/>
      <c r="U178" s="155"/>
      <c r="V178" s="155"/>
      <c r="W178" s="155"/>
      <c r="X178" s="157"/>
      <c r="Y178" s="155"/>
      <c r="Z178" s="189"/>
      <c r="AA178" s="155"/>
      <c r="AB178" s="155"/>
      <c r="AC178" s="155"/>
      <c r="AD178" s="155"/>
      <c r="AE178" s="155"/>
      <c r="AF178" s="155"/>
      <c r="AG178" s="155"/>
    </row>
    <row r="179" spans="1:33" ht="24" customHeight="1" x14ac:dyDescent="0.25">
      <c r="A179" s="155"/>
      <c r="B179" s="155"/>
      <c r="C179" s="155"/>
      <c r="D179" s="155"/>
      <c r="E179" s="155"/>
      <c r="F179" s="155"/>
      <c r="G179" s="155"/>
      <c r="H179" s="155"/>
      <c r="I179" s="155"/>
      <c r="J179" s="156"/>
      <c r="K179" s="155"/>
      <c r="L179" s="155"/>
      <c r="M179" s="155"/>
      <c r="N179" s="155"/>
      <c r="O179" s="155"/>
      <c r="P179" s="155"/>
      <c r="Q179" s="155"/>
      <c r="R179" s="155"/>
      <c r="S179" s="155"/>
      <c r="T179" s="155"/>
      <c r="U179" s="155"/>
      <c r="V179" s="155"/>
      <c r="W179" s="155"/>
      <c r="X179" s="157"/>
      <c r="Y179" s="155"/>
      <c r="Z179" s="189"/>
      <c r="AA179" s="155"/>
      <c r="AB179" s="155"/>
      <c r="AC179" s="155"/>
      <c r="AD179" s="155"/>
      <c r="AE179" s="155"/>
      <c r="AF179" s="155"/>
      <c r="AG179" s="155"/>
    </row>
    <row r="180" spans="1:33" ht="24" customHeight="1" x14ac:dyDescent="0.25">
      <c r="A180" s="155"/>
      <c r="B180" s="155"/>
      <c r="C180" s="155"/>
      <c r="D180" s="155"/>
      <c r="E180" s="155"/>
      <c r="F180" s="155"/>
      <c r="G180" s="155"/>
      <c r="H180" s="155"/>
      <c r="I180" s="155"/>
      <c r="J180" s="156"/>
      <c r="K180" s="155"/>
      <c r="L180" s="155"/>
      <c r="M180" s="155"/>
      <c r="N180" s="155"/>
      <c r="O180" s="155"/>
      <c r="P180" s="155"/>
      <c r="Q180" s="155"/>
      <c r="R180" s="155"/>
      <c r="S180" s="155"/>
      <c r="T180" s="155"/>
      <c r="U180" s="155"/>
      <c r="V180" s="155"/>
      <c r="W180" s="155"/>
      <c r="X180" s="157"/>
      <c r="Y180" s="155"/>
      <c r="Z180" s="189"/>
      <c r="AA180" s="155"/>
      <c r="AB180" s="155"/>
      <c r="AC180" s="155"/>
      <c r="AD180" s="155"/>
      <c r="AE180" s="155"/>
      <c r="AF180" s="155"/>
      <c r="AG180" s="155"/>
    </row>
    <row r="181" spans="1:33" ht="24" customHeight="1" x14ac:dyDescent="0.25">
      <c r="A181" s="155"/>
      <c r="B181" s="155"/>
      <c r="C181" s="155"/>
      <c r="D181" s="155"/>
      <c r="E181" s="155"/>
      <c r="F181" s="155"/>
      <c r="G181" s="155"/>
      <c r="H181" s="155"/>
      <c r="I181" s="155"/>
      <c r="J181" s="156"/>
      <c r="K181" s="155"/>
      <c r="L181" s="155"/>
      <c r="M181" s="155"/>
      <c r="N181" s="155"/>
      <c r="O181" s="155"/>
      <c r="P181" s="155"/>
      <c r="Q181" s="155"/>
      <c r="R181" s="155"/>
      <c r="S181" s="155"/>
      <c r="T181" s="155"/>
      <c r="U181" s="155"/>
      <c r="V181" s="155"/>
      <c r="W181" s="155"/>
      <c r="X181" s="157"/>
      <c r="Y181" s="155"/>
      <c r="Z181" s="189"/>
      <c r="AA181" s="155"/>
      <c r="AB181" s="155"/>
      <c r="AC181" s="155"/>
      <c r="AD181" s="155"/>
      <c r="AE181" s="155"/>
      <c r="AF181" s="155"/>
      <c r="AG181" s="155"/>
    </row>
    <row r="182" spans="1:33" ht="24" customHeight="1" x14ac:dyDescent="0.25">
      <c r="A182" s="155"/>
      <c r="B182" s="155"/>
      <c r="C182" s="155"/>
      <c r="D182" s="155"/>
      <c r="E182" s="155"/>
      <c r="F182" s="155"/>
      <c r="G182" s="155"/>
      <c r="H182" s="155"/>
      <c r="I182" s="155"/>
      <c r="J182" s="156"/>
      <c r="K182" s="155"/>
      <c r="L182" s="155"/>
      <c r="M182" s="155"/>
      <c r="N182" s="155"/>
      <c r="O182" s="155"/>
      <c r="P182" s="155"/>
      <c r="Q182" s="155"/>
      <c r="R182" s="155"/>
      <c r="S182" s="155"/>
      <c r="T182" s="155"/>
      <c r="U182" s="155"/>
      <c r="V182" s="155"/>
      <c r="W182" s="155"/>
      <c r="X182" s="157"/>
      <c r="Y182" s="155"/>
      <c r="Z182" s="189"/>
      <c r="AA182" s="155"/>
      <c r="AB182" s="155"/>
      <c r="AC182" s="155"/>
      <c r="AD182" s="155"/>
      <c r="AE182" s="155"/>
      <c r="AF182" s="155"/>
      <c r="AG182" s="155"/>
    </row>
    <row r="183" spans="1:33" ht="24" customHeight="1" x14ac:dyDescent="0.25">
      <c r="A183" s="155"/>
      <c r="B183" s="155"/>
      <c r="C183" s="155"/>
      <c r="D183" s="155"/>
      <c r="E183" s="155"/>
      <c r="F183" s="155"/>
      <c r="G183" s="155"/>
      <c r="H183" s="155"/>
      <c r="I183" s="155"/>
      <c r="J183" s="156"/>
      <c r="K183" s="155"/>
      <c r="L183" s="155"/>
      <c r="M183" s="155"/>
      <c r="N183" s="155"/>
      <c r="O183" s="155"/>
      <c r="P183" s="155"/>
      <c r="Q183" s="155"/>
      <c r="R183" s="155"/>
      <c r="S183" s="155"/>
      <c r="T183" s="155"/>
      <c r="U183" s="155"/>
      <c r="V183" s="155"/>
      <c r="W183" s="155"/>
      <c r="X183" s="157"/>
      <c r="Y183" s="155"/>
      <c r="Z183" s="189"/>
      <c r="AA183" s="155"/>
      <c r="AB183" s="155"/>
      <c r="AC183" s="155"/>
      <c r="AD183" s="155"/>
      <c r="AE183" s="155"/>
      <c r="AF183" s="155"/>
      <c r="AG183" s="155"/>
    </row>
    <row r="184" spans="1:33" ht="24" customHeight="1" x14ac:dyDescent="0.25">
      <c r="A184" s="155"/>
      <c r="B184" s="155"/>
      <c r="C184" s="155"/>
      <c r="D184" s="155"/>
      <c r="E184" s="155"/>
      <c r="F184" s="155"/>
      <c r="G184" s="155"/>
      <c r="H184" s="155"/>
      <c r="I184" s="155"/>
      <c r="J184" s="156"/>
      <c r="K184" s="155"/>
      <c r="L184" s="155"/>
      <c r="M184" s="155"/>
      <c r="N184" s="155"/>
      <c r="O184" s="155"/>
      <c r="P184" s="155"/>
      <c r="Q184" s="155"/>
      <c r="R184" s="155"/>
      <c r="S184" s="155"/>
      <c r="T184" s="155"/>
      <c r="U184" s="155"/>
      <c r="V184" s="155"/>
      <c r="W184" s="155"/>
      <c r="X184" s="157"/>
      <c r="Y184" s="155"/>
      <c r="Z184" s="189"/>
      <c r="AA184" s="155"/>
      <c r="AB184" s="155"/>
      <c r="AC184" s="155"/>
      <c r="AD184" s="155"/>
      <c r="AE184" s="155"/>
      <c r="AF184" s="155"/>
      <c r="AG184" s="155"/>
    </row>
    <row r="185" spans="1:33" ht="24" customHeight="1" x14ac:dyDescent="0.25">
      <c r="A185" s="155"/>
      <c r="B185" s="155"/>
      <c r="C185" s="155"/>
      <c r="D185" s="155"/>
      <c r="E185" s="155"/>
      <c r="F185" s="155"/>
      <c r="G185" s="155"/>
      <c r="H185" s="155"/>
      <c r="I185" s="155"/>
      <c r="J185" s="156"/>
      <c r="K185" s="155"/>
      <c r="L185" s="155"/>
      <c r="M185" s="155"/>
      <c r="N185" s="155"/>
      <c r="O185" s="155"/>
      <c r="P185" s="155"/>
      <c r="Q185" s="155"/>
      <c r="R185" s="155"/>
      <c r="S185" s="155"/>
      <c r="T185" s="155"/>
      <c r="U185" s="155"/>
      <c r="V185" s="155"/>
      <c r="W185" s="155"/>
      <c r="X185" s="157"/>
      <c r="Y185" s="155"/>
      <c r="Z185" s="189"/>
      <c r="AA185" s="155"/>
      <c r="AB185" s="155"/>
      <c r="AC185" s="155"/>
      <c r="AD185" s="155"/>
      <c r="AE185" s="155"/>
      <c r="AF185" s="155"/>
      <c r="AG185" s="155"/>
    </row>
    <row r="186" spans="1:33" ht="24" customHeight="1" x14ac:dyDescent="0.25">
      <c r="A186" s="155"/>
      <c r="B186" s="155"/>
      <c r="C186" s="155"/>
      <c r="D186" s="155"/>
      <c r="E186" s="155"/>
      <c r="F186" s="155"/>
      <c r="G186" s="155"/>
      <c r="H186" s="155"/>
      <c r="I186" s="155"/>
      <c r="J186" s="156"/>
      <c r="K186" s="155"/>
      <c r="L186" s="155"/>
      <c r="M186" s="155"/>
      <c r="N186" s="155"/>
      <c r="O186" s="155"/>
      <c r="P186" s="155"/>
      <c r="Q186" s="155"/>
      <c r="R186" s="155"/>
      <c r="S186" s="155"/>
      <c r="T186" s="155"/>
      <c r="U186" s="155"/>
      <c r="V186" s="155"/>
      <c r="W186" s="155"/>
      <c r="X186" s="157"/>
      <c r="Y186" s="155"/>
      <c r="Z186" s="189"/>
      <c r="AA186" s="155"/>
      <c r="AB186" s="155"/>
      <c r="AC186" s="155"/>
      <c r="AD186" s="155"/>
      <c r="AE186" s="155"/>
      <c r="AF186" s="155"/>
      <c r="AG186" s="155"/>
    </row>
    <row r="187" spans="1:33" ht="24" customHeight="1" x14ac:dyDescent="0.25">
      <c r="A187" s="155"/>
      <c r="B187" s="155"/>
      <c r="C187" s="155"/>
      <c r="D187" s="155"/>
      <c r="E187" s="155"/>
      <c r="F187" s="155"/>
      <c r="G187" s="155"/>
      <c r="H187" s="155"/>
      <c r="I187" s="155"/>
      <c r="J187" s="156"/>
      <c r="K187" s="155"/>
      <c r="L187" s="155"/>
      <c r="M187" s="155"/>
      <c r="N187" s="155"/>
      <c r="O187" s="155"/>
      <c r="P187" s="155"/>
      <c r="Q187" s="155"/>
      <c r="R187" s="155"/>
      <c r="S187" s="155"/>
      <c r="T187" s="155"/>
      <c r="U187" s="155"/>
      <c r="V187" s="155"/>
      <c r="W187" s="155"/>
      <c r="X187" s="157"/>
      <c r="Y187" s="155"/>
      <c r="Z187" s="189"/>
      <c r="AA187" s="155"/>
      <c r="AB187" s="155"/>
      <c r="AC187" s="155"/>
      <c r="AD187" s="155"/>
      <c r="AE187" s="155"/>
      <c r="AF187" s="155"/>
      <c r="AG187" s="155"/>
    </row>
    <row r="188" spans="1:33" ht="24" customHeight="1" x14ac:dyDescent="0.25">
      <c r="A188" s="155"/>
      <c r="B188" s="155"/>
      <c r="C188" s="155"/>
      <c r="D188" s="155"/>
      <c r="E188" s="155"/>
      <c r="F188" s="155"/>
      <c r="G188" s="155"/>
      <c r="H188" s="155"/>
      <c r="I188" s="155"/>
      <c r="J188" s="156"/>
      <c r="K188" s="155"/>
      <c r="L188" s="155"/>
      <c r="M188" s="155"/>
      <c r="N188" s="155"/>
      <c r="O188" s="155"/>
      <c r="P188" s="155"/>
      <c r="Q188" s="155"/>
      <c r="R188" s="155"/>
      <c r="S188" s="155"/>
      <c r="T188" s="155"/>
      <c r="U188" s="155"/>
      <c r="V188" s="155"/>
      <c r="W188" s="155"/>
      <c r="X188" s="157"/>
      <c r="Y188" s="155"/>
      <c r="Z188" s="189"/>
      <c r="AA188" s="155"/>
      <c r="AB188" s="155"/>
      <c r="AC188" s="155"/>
      <c r="AD188" s="155"/>
      <c r="AE188" s="155"/>
      <c r="AF188" s="155"/>
      <c r="AG188" s="155"/>
    </row>
    <row r="189" spans="1:33" ht="24" customHeight="1" x14ac:dyDescent="0.25">
      <c r="A189" s="155"/>
      <c r="B189" s="155"/>
      <c r="C189" s="155"/>
      <c r="D189" s="155"/>
      <c r="E189" s="155"/>
      <c r="F189" s="155"/>
      <c r="G189" s="155"/>
      <c r="H189" s="155"/>
      <c r="I189" s="155"/>
      <c r="J189" s="156"/>
      <c r="K189" s="155"/>
      <c r="L189" s="155"/>
      <c r="M189" s="155"/>
      <c r="N189" s="155"/>
      <c r="O189" s="155"/>
      <c r="P189" s="155"/>
      <c r="Q189" s="155"/>
      <c r="R189" s="155"/>
      <c r="S189" s="155"/>
      <c r="T189" s="155"/>
      <c r="U189" s="155"/>
      <c r="V189" s="155"/>
      <c r="W189" s="155"/>
      <c r="X189" s="157"/>
      <c r="Y189" s="155"/>
      <c r="Z189" s="189"/>
      <c r="AA189" s="155"/>
      <c r="AB189" s="155"/>
      <c r="AC189" s="155"/>
      <c r="AD189" s="155"/>
      <c r="AE189" s="155"/>
      <c r="AF189" s="155"/>
      <c r="AG189" s="155"/>
    </row>
    <row r="190" spans="1:33" ht="24" customHeight="1" x14ac:dyDescent="0.25">
      <c r="A190" s="155"/>
      <c r="B190" s="155"/>
      <c r="C190" s="155"/>
      <c r="D190" s="155"/>
      <c r="E190" s="155"/>
      <c r="F190" s="155"/>
      <c r="G190" s="155"/>
      <c r="H190" s="155"/>
      <c r="I190" s="155"/>
      <c r="J190" s="156"/>
      <c r="K190" s="155"/>
      <c r="L190" s="155"/>
      <c r="M190" s="155"/>
      <c r="N190" s="155"/>
      <c r="O190" s="155"/>
      <c r="P190" s="155"/>
      <c r="Q190" s="155"/>
      <c r="R190" s="155"/>
      <c r="S190" s="155"/>
      <c r="T190" s="155"/>
      <c r="U190" s="155"/>
      <c r="V190" s="155"/>
      <c r="W190" s="155"/>
      <c r="X190" s="157"/>
      <c r="Y190" s="155"/>
      <c r="Z190" s="189"/>
      <c r="AA190" s="155"/>
      <c r="AB190" s="155"/>
      <c r="AC190" s="155"/>
      <c r="AD190" s="155"/>
      <c r="AE190" s="155"/>
      <c r="AF190" s="155"/>
      <c r="AG190" s="155"/>
    </row>
    <row r="191" spans="1:33" ht="24" customHeight="1" x14ac:dyDescent="0.25">
      <c r="A191" s="155"/>
      <c r="B191" s="155"/>
      <c r="C191" s="155"/>
      <c r="D191" s="155"/>
      <c r="E191" s="155"/>
      <c r="F191" s="155"/>
      <c r="G191" s="155"/>
      <c r="H191" s="155"/>
      <c r="I191" s="155"/>
      <c r="J191" s="156"/>
      <c r="K191" s="155"/>
      <c r="L191" s="155"/>
      <c r="M191" s="155"/>
      <c r="N191" s="155"/>
      <c r="O191" s="155"/>
      <c r="P191" s="155"/>
      <c r="Q191" s="155"/>
      <c r="R191" s="155"/>
      <c r="S191" s="155"/>
      <c r="T191" s="155"/>
      <c r="U191" s="155"/>
      <c r="V191" s="155"/>
      <c r="W191" s="155"/>
      <c r="X191" s="157"/>
      <c r="Y191" s="155"/>
      <c r="Z191" s="189"/>
      <c r="AA191" s="155"/>
      <c r="AB191" s="155"/>
      <c r="AC191" s="155"/>
      <c r="AD191" s="155"/>
      <c r="AE191" s="155"/>
      <c r="AF191" s="155"/>
      <c r="AG191" s="155"/>
    </row>
    <row r="192" spans="1:33" ht="24" customHeight="1" x14ac:dyDescent="0.25">
      <c r="A192" s="155"/>
      <c r="B192" s="155"/>
      <c r="C192" s="155"/>
      <c r="D192" s="155"/>
      <c r="E192" s="155"/>
      <c r="F192" s="155"/>
      <c r="G192" s="155"/>
      <c r="H192" s="155"/>
      <c r="I192" s="155"/>
      <c r="J192" s="156"/>
      <c r="K192" s="155"/>
      <c r="L192" s="155"/>
      <c r="M192" s="155"/>
      <c r="N192" s="155"/>
      <c r="O192" s="155"/>
      <c r="P192" s="155"/>
      <c r="Q192" s="155"/>
      <c r="R192" s="155"/>
      <c r="S192" s="155"/>
      <c r="T192" s="155"/>
      <c r="U192" s="155"/>
      <c r="V192" s="155"/>
      <c r="W192" s="155"/>
      <c r="X192" s="157"/>
      <c r="Y192" s="155"/>
      <c r="Z192" s="189"/>
      <c r="AA192" s="155"/>
      <c r="AB192" s="155"/>
      <c r="AC192" s="155"/>
      <c r="AD192" s="155"/>
      <c r="AE192" s="155"/>
      <c r="AF192" s="155"/>
      <c r="AG192" s="155"/>
    </row>
    <row r="193" spans="1:33" ht="24" customHeight="1" x14ac:dyDescent="0.25">
      <c r="A193" s="155"/>
      <c r="B193" s="155"/>
      <c r="C193" s="155"/>
      <c r="D193" s="155"/>
      <c r="E193" s="155"/>
      <c r="F193" s="155"/>
      <c r="G193" s="155"/>
      <c r="H193" s="155"/>
      <c r="I193" s="155"/>
      <c r="J193" s="156"/>
      <c r="K193" s="155"/>
      <c r="L193" s="155"/>
      <c r="M193" s="155"/>
      <c r="N193" s="155"/>
      <c r="O193" s="155"/>
      <c r="P193" s="155"/>
      <c r="Q193" s="155"/>
      <c r="R193" s="155"/>
      <c r="S193" s="155"/>
      <c r="T193" s="155"/>
      <c r="U193" s="155"/>
      <c r="V193" s="155"/>
      <c r="W193" s="155"/>
      <c r="X193" s="157"/>
      <c r="Y193" s="155"/>
      <c r="Z193" s="189"/>
      <c r="AA193" s="155"/>
      <c r="AB193" s="155"/>
      <c r="AC193" s="155"/>
      <c r="AD193" s="155"/>
      <c r="AE193" s="155"/>
      <c r="AF193" s="155"/>
      <c r="AG193" s="155"/>
    </row>
    <row r="194" spans="1:33" ht="24" customHeight="1" x14ac:dyDescent="0.25">
      <c r="A194" s="155"/>
      <c r="B194" s="155"/>
      <c r="C194" s="155"/>
      <c r="D194" s="155"/>
      <c r="E194" s="155"/>
      <c r="F194" s="155"/>
      <c r="G194" s="155"/>
      <c r="H194" s="155"/>
      <c r="I194" s="155"/>
      <c r="J194" s="156"/>
      <c r="K194" s="155"/>
      <c r="L194" s="155"/>
      <c r="M194" s="155"/>
      <c r="N194" s="155"/>
      <c r="O194" s="155"/>
      <c r="P194" s="155"/>
      <c r="Q194" s="155"/>
      <c r="R194" s="155"/>
      <c r="S194" s="155"/>
      <c r="T194" s="155"/>
      <c r="U194" s="155"/>
      <c r="V194" s="155"/>
      <c r="W194" s="155"/>
      <c r="X194" s="157"/>
      <c r="Y194" s="155"/>
      <c r="Z194" s="189"/>
      <c r="AA194" s="155"/>
      <c r="AB194" s="155"/>
      <c r="AC194" s="155"/>
      <c r="AD194" s="155"/>
      <c r="AE194" s="155"/>
      <c r="AF194" s="155"/>
      <c r="AG194" s="155"/>
    </row>
    <row r="195" spans="1:33" ht="24" customHeight="1" x14ac:dyDescent="0.25">
      <c r="A195" s="155"/>
      <c r="B195" s="155"/>
      <c r="C195" s="155"/>
      <c r="D195" s="155"/>
      <c r="E195" s="155"/>
      <c r="F195" s="155"/>
      <c r="G195" s="155"/>
      <c r="H195" s="155"/>
      <c r="I195" s="155"/>
      <c r="J195" s="156"/>
      <c r="K195" s="155"/>
      <c r="L195" s="155"/>
      <c r="M195" s="155"/>
      <c r="N195" s="155"/>
      <c r="O195" s="155"/>
      <c r="P195" s="155"/>
      <c r="Q195" s="155"/>
      <c r="R195" s="155"/>
      <c r="S195" s="155"/>
      <c r="T195" s="155"/>
      <c r="U195" s="155"/>
      <c r="V195" s="155"/>
      <c r="W195" s="155"/>
      <c r="X195" s="157"/>
      <c r="Y195" s="155"/>
      <c r="Z195" s="189"/>
      <c r="AA195" s="155"/>
      <c r="AB195" s="155"/>
      <c r="AC195" s="155"/>
      <c r="AD195" s="155"/>
      <c r="AE195" s="155"/>
      <c r="AF195" s="155"/>
      <c r="AG195" s="155"/>
    </row>
    <row r="196" spans="1:33" ht="24" customHeight="1" x14ac:dyDescent="0.25">
      <c r="A196" s="155"/>
      <c r="B196" s="155"/>
      <c r="C196" s="155"/>
      <c r="D196" s="155"/>
      <c r="E196" s="155"/>
      <c r="F196" s="155"/>
      <c r="G196" s="155"/>
      <c r="H196" s="155"/>
      <c r="I196" s="155"/>
      <c r="J196" s="156"/>
      <c r="K196" s="155"/>
      <c r="L196" s="155"/>
      <c r="M196" s="155"/>
      <c r="N196" s="155"/>
      <c r="O196" s="155"/>
      <c r="P196" s="155"/>
      <c r="Q196" s="155"/>
      <c r="R196" s="155"/>
      <c r="S196" s="155"/>
      <c r="T196" s="155"/>
      <c r="U196" s="155"/>
      <c r="V196" s="155"/>
      <c r="W196" s="155"/>
      <c r="X196" s="157"/>
      <c r="Y196" s="155"/>
      <c r="Z196" s="189"/>
      <c r="AA196" s="155"/>
      <c r="AB196" s="155"/>
      <c r="AC196" s="155"/>
      <c r="AD196" s="155"/>
      <c r="AE196" s="155"/>
      <c r="AF196" s="155"/>
      <c r="AG196" s="155"/>
    </row>
    <row r="197" spans="1:33" ht="24" customHeight="1" x14ac:dyDescent="0.25">
      <c r="A197" s="155"/>
      <c r="B197" s="155"/>
      <c r="C197" s="155"/>
      <c r="D197" s="155"/>
      <c r="E197" s="155"/>
      <c r="F197" s="155"/>
      <c r="G197" s="155"/>
      <c r="H197" s="155"/>
      <c r="I197" s="155"/>
      <c r="J197" s="156"/>
      <c r="K197" s="155"/>
      <c r="L197" s="155"/>
      <c r="M197" s="155"/>
      <c r="N197" s="155"/>
      <c r="O197" s="155"/>
      <c r="P197" s="155"/>
      <c r="Q197" s="155"/>
      <c r="R197" s="155"/>
      <c r="S197" s="155"/>
      <c r="T197" s="155"/>
      <c r="U197" s="155"/>
      <c r="V197" s="155"/>
      <c r="W197" s="155"/>
      <c r="X197" s="157"/>
      <c r="Y197" s="155"/>
      <c r="Z197" s="189"/>
      <c r="AA197" s="155"/>
      <c r="AB197" s="155"/>
      <c r="AC197" s="155"/>
      <c r="AD197" s="155"/>
      <c r="AE197" s="155"/>
      <c r="AF197" s="155"/>
      <c r="AG197" s="155"/>
    </row>
    <row r="198" spans="1:33" ht="24" customHeight="1" x14ac:dyDescent="0.25">
      <c r="A198" s="155"/>
      <c r="B198" s="155"/>
      <c r="C198" s="155"/>
      <c r="D198" s="155"/>
      <c r="E198" s="155"/>
      <c r="F198" s="155"/>
      <c r="G198" s="155"/>
      <c r="H198" s="155"/>
      <c r="I198" s="155"/>
      <c r="J198" s="156"/>
      <c r="K198" s="155"/>
      <c r="L198" s="155"/>
      <c r="M198" s="155"/>
      <c r="N198" s="155"/>
      <c r="O198" s="155"/>
      <c r="P198" s="155"/>
      <c r="Q198" s="155"/>
      <c r="R198" s="155"/>
      <c r="S198" s="155"/>
      <c r="T198" s="155"/>
      <c r="U198" s="155"/>
      <c r="V198" s="155"/>
      <c r="W198" s="155"/>
      <c r="X198" s="157"/>
      <c r="Y198" s="155"/>
      <c r="Z198" s="189"/>
      <c r="AA198" s="155"/>
      <c r="AB198" s="155"/>
      <c r="AC198" s="155"/>
      <c r="AD198" s="155"/>
      <c r="AE198" s="155"/>
      <c r="AF198" s="155"/>
      <c r="AG198" s="155"/>
    </row>
    <row r="199" spans="1:33" ht="24" customHeight="1" x14ac:dyDescent="0.25">
      <c r="A199" s="155"/>
      <c r="B199" s="155"/>
      <c r="C199" s="155"/>
      <c r="D199" s="155"/>
      <c r="E199" s="155"/>
      <c r="F199" s="155"/>
      <c r="G199" s="155"/>
      <c r="H199" s="155"/>
      <c r="I199" s="155"/>
      <c r="J199" s="156"/>
      <c r="K199" s="155"/>
      <c r="L199" s="155"/>
      <c r="M199" s="155"/>
      <c r="N199" s="155"/>
      <c r="O199" s="155"/>
      <c r="P199" s="155"/>
      <c r="Q199" s="155"/>
      <c r="R199" s="155"/>
      <c r="S199" s="155"/>
      <c r="T199" s="155"/>
      <c r="U199" s="155"/>
      <c r="V199" s="155"/>
      <c r="W199" s="155"/>
      <c r="X199" s="157"/>
      <c r="Y199" s="155"/>
      <c r="Z199" s="189"/>
      <c r="AA199" s="155"/>
      <c r="AB199" s="155"/>
      <c r="AC199" s="155"/>
      <c r="AD199" s="155"/>
      <c r="AE199" s="155"/>
      <c r="AF199" s="155"/>
      <c r="AG199" s="155"/>
    </row>
    <row r="200" spans="1:33" ht="24" customHeight="1" x14ac:dyDescent="0.25">
      <c r="A200" s="155"/>
      <c r="B200" s="155"/>
      <c r="C200" s="155"/>
      <c r="D200" s="155"/>
      <c r="E200" s="155"/>
      <c r="F200" s="155"/>
      <c r="G200" s="155"/>
      <c r="H200" s="155"/>
      <c r="I200" s="155"/>
      <c r="J200" s="156"/>
      <c r="K200" s="155"/>
      <c r="L200" s="155"/>
      <c r="M200" s="155"/>
      <c r="N200" s="155"/>
      <c r="O200" s="155"/>
      <c r="P200" s="155"/>
      <c r="Q200" s="155"/>
      <c r="R200" s="155"/>
      <c r="S200" s="155"/>
      <c r="T200" s="155"/>
      <c r="U200" s="155"/>
      <c r="V200" s="155"/>
      <c r="W200" s="155"/>
      <c r="X200" s="157"/>
      <c r="Y200" s="155"/>
      <c r="Z200" s="189"/>
      <c r="AA200" s="155"/>
      <c r="AB200" s="155"/>
      <c r="AC200" s="155"/>
      <c r="AD200" s="155"/>
      <c r="AE200" s="155"/>
      <c r="AF200" s="155"/>
      <c r="AG200" s="155"/>
    </row>
    <row r="201" spans="1:33" ht="24" customHeight="1" x14ac:dyDescent="0.25">
      <c r="A201" s="155"/>
      <c r="B201" s="155"/>
      <c r="C201" s="155"/>
      <c r="D201" s="155"/>
      <c r="E201" s="155"/>
      <c r="F201" s="155"/>
      <c r="G201" s="155"/>
      <c r="H201" s="155"/>
      <c r="I201" s="155"/>
      <c r="J201" s="156"/>
      <c r="K201" s="155"/>
      <c r="L201" s="155"/>
      <c r="M201" s="155"/>
      <c r="N201" s="155"/>
      <c r="O201" s="155"/>
      <c r="P201" s="155"/>
      <c r="Q201" s="155"/>
      <c r="R201" s="155"/>
      <c r="S201" s="155"/>
      <c r="T201" s="155"/>
      <c r="U201" s="155"/>
      <c r="V201" s="155"/>
      <c r="W201" s="155"/>
      <c r="X201" s="157"/>
      <c r="Y201" s="155"/>
      <c r="Z201" s="189"/>
      <c r="AA201" s="155"/>
      <c r="AB201" s="155"/>
      <c r="AC201" s="155"/>
      <c r="AD201" s="155"/>
      <c r="AE201" s="155"/>
      <c r="AF201" s="155"/>
      <c r="AG201" s="155"/>
    </row>
    <row r="202" spans="1:33" ht="24" customHeight="1" x14ac:dyDescent="0.25">
      <c r="A202" s="155"/>
      <c r="B202" s="155"/>
      <c r="C202" s="155"/>
      <c r="D202" s="155"/>
      <c r="E202" s="155"/>
      <c r="F202" s="155"/>
      <c r="G202" s="155"/>
      <c r="H202" s="155"/>
      <c r="I202" s="155"/>
      <c r="J202" s="156"/>
      <c r="K202" s="155"/>
      <c r="L202" s="155"/>
      <c r="M202" s="155"/>
      <c r="N202" s="155"/>
      <c r="O202" s="155"/>
      <c r="P202" s="155"/>
      <c r="Q202" s="155"/>
      <c r="R202" s="155"/>
      <c r="S202" s="155"/>
      <c r="T202" s="155"/>
      <c r="U202" s="155"/>
      <c r="V202" s="155"/>
      <c r="W202" s="155"/>
      <c r="X202" s="157"/>
      <c r="Y202" s="155"/>
      <c r="Z202" s="189"/>
      <c r="AA202" s="155"/>
      <c r="AB202" s="155"/>
      <c r="AC202" s="155"/>
      <c r="AD202" s="155"/>
      <c r="AE202" s="155"/>
      <c r="AF202" s="155"/>
      <c r="AG202" s="155"/>
    </row>
    <row r="203" spans="1:33" ht="24" customHeight="1" x14ac:dyDescent="0.25">
      <c r="A203" s="155"/>
      <c r="B203" s="155"/>
      <c r="C203" s="155"/>
      <c r="D203" s="155"/>
      <c r="E203" s="155"/>
      <c r="F203" s="155"/>
      <c r="G203" s="155"/>
      <c r="H203" s="155"/>
      <c r="I203" s="155"/>
      <c r="J203" s="156"/>
      <c r="K203" s="155"/>
      <c r="L203" s="155"/>
      <c r="M203" s="155"/>
      <c r="N203" s="155"/>
      <c r="O203" s="155"/>
      <c r="P203" s="155"/>
      <c r="Q203" s="155"/>
      <c r="R203" s="155"/>
      <c r="S203" s="155"/>
      <c r="T203" s="155"/>
      <c r="U203" s="155"/>
      <c r="V203" s="155"/>
      <c r="W203" s="155"/>
      <c r="X203" s="157"/>
      <c r="Y203" s="155"/>
      <c r="Z203" s="189"/>
      <c r="AA203" s="155"/>
      <c r="AB203" s="155"/>
      <c r="AC203" s="155"/>
      <c r="AD203" s="155"/>
      <c r="AE203" s="155"/>
      <c r="AF203" s="155"/>
      <c r="AG203" s="155"/>
    </row>
    <row r="204" spans="1:33" ht="24" customHeight="1" x14ac:dyDescent="0.25">
      <c r="A204" s="155"/>
      <c r="B204" s="155"/>
      <c r="C204" s="155"/>
      <c r="D204" s="155"/>
      <c r="E204" s="155"/>
      <c r="F204" s="155"/>
      <c r="G204" s="155"/>
      <c r="H204" s="155"/>
      <c r="I204" s="155"/>
      <c r="J204" s="156"/>
      <c r="K204" s="155"/>
      <c r="L204" s="155"/>
      <c r="M204" s="155"/>
      <c r="N204" s="155"/>
      <c r="O204" s="155"/>
      <c r="P204" s="155"/>
      <c r="Q204" s="155"/>
      <c r="R204" s="155"/>
      <c r="S204" s="155"/>
      <c r="T204" s="155"/>
      <c r="U204" s="155"/>
      <c r="V204" s="155"/>
      <c r="W204" s="155"/>
      <c r="X204" s="157"/>
      <c r="Y204" s="155"/>
      <c r="Z204" s="189"/>
      <c r="AA204" s="155"/>
      <c r="AB204" s="155"/>
      <c r="AC204" s="155"/>
      <c r="AD204" s="155"/>
      <c r="AE204" s="155"/>
      <c r="AF204" s="155"/>
      <c r="AG204" s="155"/>
    </row>
    <row r="205" spans="1:33" ht="24" customHeight="1" x14ac:dyDescent="0.25">
      <c r="A205" s="155"/>
      <c r="B205" s="155"/>
      <c r="C205" s="155"/>
      <c r="D205" s="155"/>
      <c r="E205" s="155"/>
      <c r="F205" s="155"/>
      <c r="G205" s="155"/>
      <c r="H205" s="155"/>
      <c r="I205" s="155"/>
      <c r="J205" s="156"/>
      <c r="K205" s="155"/>
      <c r="L205" s="155"/>
      <c r="M205" s="155"/>
      <c r="N205" s="155"/>
      <c r="O205" s="155"/>
      <c r="P205" s="155"/>
      <c r="Q205" s="155"/>
      <c r="R205" s="155"/>
      <c r="S205" s="155"/>
      <c r="T205" s="155"/>
      <c r="U205" s="155"/>
      <c r="V205" s="155"/>
      <c r="W205" s="155"/>
      <c r="X205" s="157"/>
      <c r="Y205" s="155"/>
      <c r="Z205" s="189"/>
      <c r="AA205" s="155"/>
      <c r="AB205" s="155"/>
      <c r="AC205" s="155"/>
      <c r="AD205" s="155"/>
      <c r="AE205" s="155"/>
      <c r="AF205" s="155"/>
      <c r="AG205" s="155"/>
    </row>
    <row r="206" spans="1:33" ht="24" customHeight="1" x14ac:dyDescent="0.25">
      <c r="A206" s="155"/>
      <c r="B206" s="155"/>
      <c r="C206" s="155"/>
      <c r="D206" s="155"/>
      <c r="E206" s="155"/>
      <c r="F206" s="155"/>
      <c r="G206" s="155"/>
      <c r="H206" s="155"/>
      <c r="I206" s="155"/>
      <c r="J206" s="156"/>
      <c r="K206" s="155"/>
      <c r="L206" s="155"/>
      <c r="M206" s="155"/>
      <c r="N206" s="155"/>
      <c r="O206" s="155"/>
      <c r="P206" s="155"/>
      <c r="Q206" s="155"/>
      <c r="R206" s="155"/>
      <c r="S206" s="155"/>
      <c r="T206" s="155"/>
      <c r="U206" s="155"/>
      <c r="V206" s="155"/>
      <c r="W206" s="155"/>
      <c r="X206" s="157"/>
      <c r="Y206" s="155"/>
      <c r="Z206" s="189"/>
      <c r="AA206" s="155"/>
      <c r="AB206" s="155"/>
      <c r="AC206" s="155"/>
      <c r="AD206" s="155"/>
      <c r="AE206" s="155"/>
      <c r="AF206" s="155"/>
      <c r="AG206" s="155"/>
    </row>
    <row r="207" spans="1:33" ht="24" customHeight="1" x14ac:dyDescent="0.25">
      <c r="A207" s="155"/>
      <c r="B207" s="155"/>
      <c r="C207" s="155"/>
      <c r="D207" s="155"/>
      <c r="E207" s="155"/>
      <c r="F207" s="155"/>
      <c r="G207" s="155"/>
      <c r="H207" s="155"/>
      <c r="I207" s="155"/>
      <c r="J207" s="156"/>
      <c r="K207" s="155"/>
      <c r="L207" s="155"/>
      <c r="M207" s="155"/>
      <c r="N207" s="155"/>
      <c r="O207" s="155"/>
      <c r="P207" s="155"/>
      <c r="Q207" s="155"/>
      <c r="R207" s="155"/>
      <c r="S207" s="155"/>
      <c r="T207" s="155"/>
      <c r="U207" s="155"/>
      <c r="V207" s="155"/>
      <c r="W207" s="155"/>
      <c r="X207" s="157"/>
      <c r="Y207" s="155"/>
      <c r="Z207" s="189"/>
      <c r="AA207" s="155"/>
      <c r="AB207" s="155"/>
      <c r="AC207" s="155"/>
      <c r="AD207" s="155"/>
      <c r="AE207" s="155"/>
      <c r="AF207" s="155"/>
      <c r="AG207" s="155"/>
    </row>
    <row r="208" spans="1:33" ht="24" customHeight="1" x14ac:dyDescent="0.25">
      <c r="A208" s="155"/>
      <c r="B208" s="155"/>
      <c r="C208" s="155"/>
      <c r="D208" s="155"/>
      <c r="E208" s="155"/>
      <c r="F208" s="155"/>
      <c r="G208" s="155"/>
      <c r="H208" s="155"/>
      <c r="I208" s="155"/>
      <c r="J208" s="156"/>
      <c r="K208" s="155"/>
      <c r="L208" s="155"/>
      <c r="M208" s="155"/>
      <c r="N208" s="155"/>
      <c r="O208" s="155"/>
      <c r="P208" s="155"/>
      <c r="Q208" s="155"/>
      <c r="R208" s="155"/>
      <c r="S208" s="155"/>
      <c r="T208" s="155"/>
      <c r="U208" s="155"/>
      <c r="V208" s="155"/>
      <c r="W208" s="155"/>
      <c r="X208" s="157"/>
      <c r="Y208" s="155"/>
      <c r="Z208" s="189"/>
      <c r="AA208" s="155"/>
      <c r="AB208" s="155"/>
      <c r="AC208" s="155"/>
      <c r="AD208" s="155"/>
      <c r="AE208" s="155"/>
      <c r="AF208" s="155"/>
      <c r="AG208" s="155"/>
    </row>
    <row r="209" spans="1:33" ht="24" customHeight="1" x14ac:dyDescent="0.25">
      <c r="A209" s="155"/>
      <c r="B209" s="155"/>
      <c r="C209" s="155"/>
      <c r="D209" s="155"/>
      <c r="E209" s="155"/>
      <c r="F209" s="155"/>
      <c r="G209" s="155"/>
      <c r="H209" s="155"/>
      <c r="I209" s="155"/>
      <c r="J209" s="156"/>
      <c r="K209" s="155"/>
      <c r="L209" s="155"/>
      <c r="M209" s="155"/>
      <c r="N209" s="155"/>
      <c r="O209" s="155"/>
      <c r="P209" s="155"/>
      <c r="Q209" s="155"/>
      <c r="R209" s="155"/>
      <c r="S209" s="155"/>
      <c r="T209" s="155"/>
      <c r="U209" s="155"/>
      <c r="V209" s="155"/>
      <c r="W209" s="155"/>
      <c r="X209" s="157"/>
      <c r="Y209" s="155"/>
      <c r="Z209" s="189"/>
      <c r="AA209" s="155"/>
      <c r="AB209" s="155"/>
      <c r="AC209" s="155"/>
      <c r="AD209" s="155"/>
      <c r="AE209" s="155"/>
      <c r="AF209" s="155"/>
      <c r="AG209" s="155"/>
    </row>
    <row r="210" spans="1:33" ht="24" customHeight="1" x14ac:dyDescent="0.25">
      <c r="A210" s="155"/>
      <c r="B210" s="155"/>
      <c r="C210" s="155"/>
      <c r="D210" s="155"/>
      <c r="E210" s="155"/>
      <c r="F210" s="155"/>
      <c r="G210" s="155"/>
      <c r="H210" s="155"/>
      <c r="I210" s="155"/>
      <c r="J210" s="156"/>
      <c r="K210" s="155"/>
      <c r="L210" s="155"/>
      <c r="M210" s="155"/>
      <c r="N210" s="155"/>
      <c r="O210" s="155"/>
      <c r="P210" s="155"/>
      <c r="Q210" s="155"/>
      <c r="R210" s="155"/>
      <c r="S210" s="155"/>
      <c r="T210" s="155"/>
      <c r="U210" s="155"/>
      <c r="V210" s="155"/>
      <c r="W210" s="155"/>
      <c r="X210" s="157"/>
      <c r="Y210" s="155"/>
      <c r="Z210" s="189"/>
      <c r="AA210" s="155"/>
      <c r="AB210" s="155"/>
      <c r="AC210" s="155"/>
      <c r="AD210" s="155"/>
      <c r="AE210" s="155"/>
      <c r="AF210" s="155"/>
      <c r="AG210" s="155"/>
    </row>
    <row r="211" spans="1:33" ht="24" customHeight="1" x14ac:dyDescent="0.25">
      <c r="A211" s="155"/>
      <c r="B211" s="155"/>
      <c r="C211" s="155"/>
      <c r="D211" s="155"/>
      <c r="E211" s="155"/>
      <c r="F211" s="155"/>
      <c r="G211" s="155"/>
      <c r="H211" s="155"/>
      <c r="I211" s="155"/>
      <c r="J211" s="156"/>
      <c r="K211" s="155"/>
      <c r="L211" s="155"/>
      <c r="M211" s="155"/>
      <c r="N211" s="155"/>
      <c r="O211" s="155"/>
      <c r="P211" s="155"/>
      <c r="Q211" s="155"/>
      <c r="R211" s="155"/>
      <c r="S211" s="155"/>
      <c r="T211" s="155"/>
      <c r="U211" s="155"/>
      <c r="V211" s="155"/>
      <c r="W211" s="155"/>
      <c r="X211" s="157"/>
      <c r="Y211" s="155"/>
      <c r="Z211" s="189"/>
      <c r="AA211" s="155"/>
      <c r="AB211" s="155"/>
      <c r="AC211" s="155"/>
      <c r="AD211" s="155"/>
      <c r="AE211" s="155"/>
      <c r="AF211" s="155"/>
      <c r="AG211" s="155"/>
    </row>
    <row r="212" spans="1:33" ht="24" customHeight="1" x14ac:dyDescent="0.25">
      <c r="A212" s="155"/>
      <c r="B212" s="155"/>
      <c r="C212" s="155"/>
      <c r="D212" s="155"/>
      <c r="E212" s="155"/>
      <c r="F212" s="155"/>
      <c r="G212" s="155"/>
      <c r="H212" s="155"/>
      <c r="I212" s="155"/>
      <c r="J212" s="156"/>
      <c r="K212" s="155"/>
      <c r="L212" s="155"/>
      <c r="M212" s="155"/>
      <c r="N212" s="155"/>
      <c r="O212" s="155"/>
      <c r="P212" s="155"/>
      <c r="Q212" s="155"/>
      <c r="R212" s="155"/>
      <c r="S212" s="155"/>
      <c r="T212" s="155"/>
      <c r="U212" s="155"/>
      <c r="V212" s="155"/>
      <c r="W212" s="155"/>
      <c r="X212" s="157"/>
      <c r="Y212" s="155"/>
      <c r="Z212" s="189"/>
      <c r="AA212" s="155"/>
      <c r="AB212" s="155"/>
      <c r="AC212" s="155"/>
      <c r="AD212" s="155"/>
      <c r="AE212" s="155"/>
      <c r="AF212" s="155"/>
      <c r="AG212" s="155"/>
    </row>
    <row r="213" spans="1:33" ht="24" customHeight="1" x14ac:dyDescent="0.25">
      <c r="A213" s="155"/>
      <c r="B213" s="155"/>
      <c r="C213" s="155"/>
      <c r="D213" s="155"/>
      <c r="E213" s="155"/>
      <c r="F213" s="155"/>
      <c r="G213" s="155"/>
      <c r="H213" s="155"/>
      <c r="I213" s="155"/>
      <c r="J213" s="156"/>
      <c r="K213" s="155"/>
      <c r="L213" s="155"/>
      <c r="M213" s="155"/>
      <c r="N213" s="155"/>
      <c r="O213" s="155"/>
      <c r="P213" s="155"/>
      <c r="Q213" s="155"/>
      <c r="R213" s="155"/>
      <c r="S213" s="155"/>
      <c r="T213" s="155"/>
      <c r="U213" s="155"/>
      <c r="V213" s="155"/>
      <c r="W213" s="155"/>
      <c r="X213" s="157"/>
      <c r="Y213" s="155"/>
      <c r="Z213" s="189"/>
      <c r="AA213" s="155"/>
      <c r="AB213" s="155"/>
      <c r="AC213" s="155"/>
      <c r="AD213" s="155"/>
      <c r="AE213" s="155"/>
      <c r="AF213" s="155"/>
      <c r="AG213" s="155"/>
    </row>
    <row r="214" spans="1:33" ht="24" customHeight="1" x14ac:dyDescent="0.25">
      <c r="A214" s="155"/>
      <c r="B214" s="155"/>
      <c r="C214" s="155"/>
      <c r="D214" s="155"/>
      <c r="E214" s="155"/>
      <c r="F214" s="155"/>
      <c r="G214" s="155"/>
      <c r="H214" s="155"/>
      <c r="I214" s="155"/>
      <c r="J214" s="156"/>
      <c r="K214" s="155"/>
      <c r="L214" s="155"/>
      <c r="M214" s="155"/>
      <c r="N214" s="155"/>
      <c r="O214" s="155"/>
      <c r="P214" s="155"/>
      <c r="Q214" s="155"/>
      <c r="R214" s="155"/>
      <c r="S214" s="155"/>
      <c r="T214" s="155"/>
      <c r="U214" s="155"/>
      <c r="V214" s="155"/>
      <c r="W214" s="155"/>
      <c r="X214" s="157"/>
      <c r="Y214" s="155"/>
      <c r="Z214" s="189"/>
      <c r="AA214" s="155"/>
      <c r="AB214" s="155"/>
      <c r="AC214" s="155"/>
      <c r="AD214" s="155"/>
      <c r="AE214" s="155"/>
      <c r="AF214" s="155"/>
      <c r="AG214" s="155"/>
    </row>
    <row r="215" spans="1:33" ht="24" customHeight="1" x14ac:dyDescent="0.25">
      <c r="A215" s="155"/>
      <c r="B215" s="155"/>
      <c r="C215" s="155"/>
      <c r="D215" s="155"/>
      <c r="E215" s="155"/>
      <c r="F215" s="155"/>
      <c r="G215" s="155"/>
      <c r="H215" s="155"/>
      <c r="I215" s="155"/>
      <c r="J215" s="156"/>
      <c r="K215" s="155"/>
      <c r="L215" s="155"/>
      <c r="M215" s="155"/>
      <c r="N215" s="155"/>
      <c r="O215" s="155"/>
      <c r="P215" s="155"/>
      <c r="Q215" s="155"/>
      <c r="R215" s="155"/>
      <c r="S215" s="155"/>
      <c r="T215" s="155"/>
      <c r="U215" s="155"/>
      <c r="V215" s="155"/>
      <c r="W215" s="155"/>
      <c r="X215" s="157"/>
      <c r="Y215" s="155"/>
      <c r="Z215" s="189"/>
      <c r="AA215" s="155"/>
      <c r="AB215" s="155"/>
      <c r="AC215" s="155"/>
      <c r="AD215" s="155"/>
      <c r="AE215" s="155"/>
      <c r="AF215" s="155"/>
      <c r="AG215" s="155"/>
    </row>
    <row r="216" spans="1:33" ht="24" customHeight="1" x14ac:dyDescent="0.25">
      <c r="A216" s="155"/>
      <c r="B216" s="155"/>
      <c r="C216" s="155"/>
      <c r="D216" s="155"/>
      <c r="E216" s="155"/>
      <c r="F216" s="155"/>
      <c r="G216" s="155"/>
      <c r="H216" s="155"/>
      <c r="I216" s="155"/>
      <c r="J216" s="156"/>
      <c r="K216" s="155"/>
      <c r="L216" s="155"/>
      <c r="M216" s="155"/>
      <c r="N216" s="155"/>
      <c r="O216" s="155"/>
      <c r="P216" s="155"/>
      <c r="Q216" s="155"/>
      <c r="R216" s="155"/>
      <c r="S216" s="155"/>
      <c r="T216" s="155"/>
      <c r="U216" s="155"/>
      <c r="V216" s="155"/>
      <c r="W216" s="155"/>
      <c r="X216" s="157"/>
      <c r="Y216" s="155"/>
      <c r="Z216" s="189"/>
      <c r="AA216" s="155"/>
      <c r="AB216" s="155"/>
      <c r="AC216" s="155"/>
      <c r="AD216" s="155"/>
      <c r="AE216" s="155"/>
      <c r="AF216" s="155"/>
      <c r="AG216" s="155"/>
    </row>
    <row r="217" spans="1:33" ht="24" customHeight="1" x14ac:dyDescent="0.25">
      <c r="A217" s="155"/>
      <c r="B217" s="155"/>
      <c r="C217" s="155"/>
      <c r="D217" s="155"/>
      <c r="E217" s="155"/>
      <c r="F217" s="155"/>
      <c r="G217" s="155"/>
      <c r="H217" s="155"/>
      <c r="I217" s="155"/>
      <c r="J217" s="156"/>
      <c r="K217" s="155"/>
      <c r="L217" s="155"/>
      <c r="M217" s="155"/>
      <c r="N217" s="155"/>
      <c r="O217" s="155"/>
      <c r="P217" s="155"/>
      <c r="Q217" s="155"/>
      <c r="R217" s="155"/>
      <c r="S217" s="155"/>
      <c r="T217" s="155"/>
      <c r="U217" s="155"/>
      <c r="V217" s="155"/>
      <c r="W217" s="155"/>
      <c r="X217" s="157"/>
      <c r="Y217" s="155"/>
      <c r="Z217" s="189"/>
      <c r="AA217" s="155"/>
      <c r="AB217" s="155"/>
      <c r="AC217" s="155"/>
      <c r="AD217" s="155"/>
      <c r="AE217" s="155"/>
      <c r="AF217" s="155"/>
      <c r="AG217" s="155"/>
    </row>
    <row r="218" spans="1:33" ht="24" customHeight="1" x14ac:dyDescent="0.25">
      <c r="A218" s="155"/>
      <c r="B218" s="155"/>
      <c r="C218" s="155"/>
      <c r="D218" s="155"/>
      <c r="E218" s="155"/>
      <c r="F218" s="155"/>
      <c r="G218" s="155"/>
      <c r="H218" s="155"/>
      <c r="I218" s="155"/>
      <c r="J218" s="156"/>
      <c r="K218" s="155"/>
      <c r="L218" s="155"/>
      <c r="M218" s="155"/>
      <c r="N218" s="155"/>
      <c r="O218" s="155"/>
      <c r="P218" s="155"/>
      <c r="Q218" s="155"/>
      <c r="R218" s="155"/>
      <c r="S218" s="155"/>
      <c r="T218" s="155"/>
      <c r="U218" s="155"/>
      <c r="V218" s="155"/>
      <c r="W218" s="155"/>
      <c r="X218" s="157"/>
      <c r="Y218" s="155"/>
      <c r="Z218" s="189"/>
      <c r="AA218" s="155"/>
      <c r="AB218" s="155"/>
      <c r="AC218" s="155"/>
      <c r="AD218" s="155"/>
      <c r="AE218" s="155"/>
      <c r="AF218" s="155"/>
      <c r="AG218" s="155"/>
    </row>
    <row r="219" spans="1:33" ht="24" customHeight="1" x14ac:dyDescent="0.25">
      <c r="A219" s="155"/>
      <c r="B219" s="155"/>
      <c r="C219" s="155"/>
      <c r="D219" s="155"/>
      <c r="E219" s="155"/>
      <c r="F219" s="155"/>
      <c r="G219" s="155"/>
      <c r="H219" s="155"/>
      <c r="I219" s="155"/>
      <c r="J219" s="156"/>
      <c r="K219" s="155"/>
      <c r="L219" s="155"/>
      <c r="M219" s="155"/>
      <c r="N219" s="155"/>
      <c r="O219" s="155"/>
      <c r="P219" s="155"/>
      <c r="Q219" s="155"/>
      <c r="R219" s="155"/>
      <c r="S219" s="155"/>
      <c r="T219" s="155"/>
      <c r="U219" s="155"/>
      <c r="V219" s="155"/>
      <c r="W219" s="155"/>
      <c r="X219" s="157"/>
      <c r="Y219" s="155"/>
      <c r="Z219" s="189"/>
      <c r="AA219" s="155"/>
      <c r="AB219" s="155"/>
      <c r="AC219" s="155"/>
      <c r="AD219" s="155"/>
      <c r="AE219" s="155"/>
      <c r="AF219" s="155"/>
      <c r="AG219" s="155"/>
    </row>
    <row r="220" spans="1:33" ht="24" customHeight="1" x14ac:dyDescent="0.25">
      <c r="A220" s="155"/>
      <c r="B220" s="155"/>
      <c r="C220" s="155"/>
      <c r="D220" s="155"/>
      <c r="E220" s="155"/>
      <c r="F220" s="155"/>
      <c r="G220" s="155"/>
      <c r="H220" s="155"/>
      <c r="I220" s="155"/>
      <c r="J220" s="156"/>
      <c r="K220" s="155"/>
      <c r="L220" s="155"/>
      <c r="M220" s="155"/>
      <c r="N220" s="155"/>
      <c r="O220" s="155"/>
      <c r="P220" s="155"/>
      <c r="Q220" s="155"/>
      <c r="R220" s="155"/>
      <c r="S220" s="155"/>
      <c r="T220" s="155"/>
      <c r="U220" s="155"/>
      <c r="V220" s="155"/>
      <c r="W220" s="155"/>
      <c r="X220" s="157"/>
      <c r="Y220" s="155"/>
      <c r="Z220" s="189"/>
      <c r="AA220" s="155"/>
      <c r="AB220" s="155"/>
      <c r="AC220" s="155"/>
      <c r="AD220" s="155"/>
      <c r="AE220" s="155"/>
      <c r="AF220" s="155"/>
      <c r="AG220" s="155"/>
    </row>
    <row r="221" spans="1:33" ht="24" customHeight="1" x14ac:dyDescent="0.25">
      <c r="A221" s="155"/>
      <c r="B221" s="155"/>
      <c r="C221" s="155"/>
      <c r="D221" s="155"/>
      <c r="E221" s="155"/>
      <c r="F221" s="155"/>
      <c r="G221" s="155"/>
      <c r="H221" s="155"/>
      <c r="I221" s="155"/>
      <c r="J221" s="156"/>
      <c r="K221" s="155"/>
      <c r="L221" s="155"/>
      <c r="M221" s="155"/>
      <c r="N221" s="155"/>
      <c r="O221" s="155"/>
      <c r="P221" s="155"/>
      <c r="Q221" s="155"/>
      <c r="R221" s="155"/>
      <c r="S221" s="155"/>
      <c r="T221" s="155"/>
      <c r="U221" s="155"/>
      <c r="V221" s="155"/>
      <c r="W221" s="155"/>
      <c r="X221" s="157"/>
      <c r="Y221" s="155"/>
      <c r="Z221" s="189"/>
      <c r="AA221" s="155"/>
      <c r="AB221" s="155"/>
      <c r="AC221" s="155"/>
      <c r="AD221" s="155"/>
      <c r="AE221" s="155"/>
      <c r="AF221" s="155"/>
      <c r="AG221" s="155"/>
    </row>
    <row r="222" spans="1:33" ht="24" customHeight="1" x14ac:dyDescent="0.25">
      <c r="A222" s="155"/>
      <c r="B222" s="155"/>
      <c r="C222" s="155"/>
      <c r="D222" s="155"/>
      <c r="E222" s="155"/>
      <c r="F222" s="155"/>
      <c r="G222" s="155"/>
      <c r="H222" s="155"/>
      <c r="I222" s="155"/>
      <c r="J222" s="156"/>
      <c r="K222" s="155"/>
      <c r="L222" s="155"/>
      <c r="M222" s="155"/>
      <c r="N222" s="155"/>
      <c r="O222" s="155"/>
      <c r="P222" s="155"/>
      <c r="Q222" s="155"/>
      <c r="R222" s="155"/>
      <c r="S222" s="155"/>
      <c r="T222" s="155"/>
      <c r="U222" s="155"/>
      <c r="V222" s="155"/>
      <c r="W222" s="155"/>
      <c r="X222" s="157"/>
      <c r="Y222" s="155"/>
      <c r="Z222" s="189"/>
      <c r="AA222" s="155"/>
      <c r="AB222" s="155"/>
      <c r="AC222" s="155"/>
      <c r="AD222" s="155"/>
      <c r="AE222" s="155"/>
      <c r="AF222" s="155"/>
      <c r="AG222" s="155"/>
    </row>
    <row r="223" spans="1:33" ht="24" customHeight="1" x14ac:dyDescent="0.25">
      <c r="A223" s="155"/>
      <c r="B223" s="155"/>
      <c r="C223" s="155"/>
      <c r="D223" s="155"/>
      <c r="E223" s="155"/>
      <c r="F223" s="155"/>
      <c r="G223" s="155"/>
      <c r="H223" s="155"/>
      <c r="I223" s="155"/>
      <c r="J223" s="156"/>
      <c r="K223" s="155"/>
      <c r="L223" s="155"/>
      <c r="M223" s="155"/>
      <c r="N223" s="155"/>
      <c r="O223" s="155"/>
      <c r="P223" s="155"/>
      <c r="Q223" s="155"/>
      <c r="R223" s="155"/>
      <c r="S223" s="155"/>
      <c r="T223" s="155"/>
      <c r="U223" s="155"/>
      <c r="V223" s="155"/>
      <c r="W223" s="155"/>
      <c r="X223" s="157"/>
      <c r="Y223" s="155"/>
      <c r="Z223" s="189"/>
      <c r="AA223" s="155"/>
      <c r="AB223" s="155"/>
      <c r="AC223" s="155"/>
      <c r="AD223" s="155"/>
      <c r="AE223" s="155"/>
      <c r="AF223" s="155"/>
      <c r="AG223" s="155"/>
    </row>
    <row r="224" spans="1:33" ht="24" customHeight="1" x14ac:dyDescent="0.25">
      <c r="A224" s="155"/>
      <c r="B224" s="155"/>
      <c r="C224" s="155"/>
      <c r="D224" s="155"/>
      <c r="E224" s="155"/>
      <c r="F224" s="155"/>
      <c r="G224" s="155"/>
      <c r="H224" s="155"/>
      <c r="I224" s="155"/>
      <c r="J224" s="156"/>
      <c r="K224" s="155"/>
      <c r="L224" s="155"/>
      <c r="M224" s="155"/>
      <c r="N224" s="155"/>
      <c r="O224" s="155"/>
      <c r="P224" s="155"/>
      <c r="Q224" s="155"/>
      <c r="R224" s="155"/>
      <c r="S224" s="155"/>
      <c r="T224" s="155"/>
      <c r="U224" s="155"/>
      <c r="V224" s="155"/>
      <c r="W224" s="155"/>
      <c r="X224" s="157"/>
      <c r="Y224" s="155"/>
      <c r="Z224" s="189"/>
      <c r="AA224" s="155"/>
      <c r="AB224" s="155"/>
      <c r="AC224" s="155"/>
      <c r="AD224" s="155"/>
      <c r="AE224" s="155"/>
      <c r="AF224" s="155"/>
      <c r="AG224" s="155"/>
    </row>
    <row r="225" spans="1:33" ht="24" customHeight="1" x14ac:dyDescent="0.25">
      <c r="A225" s="155"/>
      <c r="B225" s="155"/>
      <c r="C225" s="155"/>
      <c r="D225" s="155"/>
      <c r="E225" s="155"/>
      <c r="F225" s="155"/>
      <c r="G225" s="155"/>
      <c r="H225" s="155"/>
      <c r="I225" s="155"/>
      <c r="J225" s="156"/>
      <c r="K225" s="155"/>
      <c r="L225" s="155"/>
      <c r="M225" s="155"/>
      <c r="N225" s="155"/>
      <c r="O225" s="155"/>
      <c r="P225" s="155"/>
      <c r="Q225" s="155"/>
      <c r="R225" s="155"/>
      <c r="S225" s="155"/>
      <c r="T225" s="155"/>
      <c r="U225" s="155"/>
      <c r="V225" s="155"/>
      <c r="W225" s="155"/>
      <c r="X225" s="157"/>
      <c r="Y225" s="155"/>
      <c r="Z225" s="189"/>
      <c r="AA225" s="155"/>
      <c r="AB225" s="155"/>
      <c r="AC225" s="155"/>
      <c r="AD225" s="155"/>
      <c r="AE225" s="155"/>
      <c r="AF225" s="155"/>
      <c r="AG225" s="155"/>
    </row>
    <row r="226" spans="1:33" ht="24" customHeight="1" x14ac:dyDescent="0.25">
      <c r="A226" s="155"/>
      <c r="B226" s="155"/>
      <c r="C226" s="155"/>
      <c r="D226" s="155"/>
      <c r="E226" s="155"/>
      <c r="F226" s="155"/>
      <c r="G226" s="155"/>
      <c r="H226" s="155"/>
      <c r="I226" s="155"/>
      <c r="J226" s="156"/>
      <c r="K226" s="155"/>
      <c r="L226" s="155"/>
      <c r="M226" s="155"/>
      <c r="N226" s="155"/>
      <c r="O226" s="155"/>
      <c r="P226" s="155"/>
      <c r="Q226" s="155"/>
      <c r="R226" s="155"/>
      <c r="S226" s="155"/>
      <c r="T226" s="155"/>
      <c r="U226" s="155"/>
      <c r="V226" s="155"/>
      <c r="W226" s="155"/>
      <c r="X226" s="157"/>
      <c r="Y226" s="155"/>
      <c r="Z226" s="189"/>
      <c r="AA226" s="155"/>
      <c r="AB226" s="155"/>
      <c r="AC226" s="155"/>
      <c r="AD226" s="155"/>
      <c r="AE226" s="155"/>
      <c r="AF226" s="155"/>
      <c r="AG226" s="155"/>
    </row>
    <row r="227" spans="1:33" ht="24" customHeight="1" x14ac:dyDescent="0.25"/>
    <row r="228" spans="1:33" ht="24" customHeight="1" x14ac:dyDescent="0.25"/>
    <row r="229" spans="1:33" ht="24" customHeight="1" x14ac:dyDescent="0.25"/>
    <row r="230" spans="1:33" ht="24" customHeight="1" x14ac:dyDescent="0.25"/>
    <row r="231" spans="1:33" ht="24" customHeight="1" x14ac:dyDescent="0.25"/>
    <row r="232" spans="1:33" ht="24" customHeight="1" x14ac:dyDescent="0.25"/>
    <row r="233" spans="1:33" ht="24" customHeight="1" x14ac:dyDescent="0.25"/>
    <row r="234" spans="1:33" ht="24" customHeight="1" x14ac:dyDescent="0.25"/>
    <row r="235" spans="1:33" ht="24" customHeight="1" x14ac:dyDescent="0.25"/>
    <row r="236" spans="1:33" ht="24" customHeight="1" x14ac:dyDescent="0.25"/>
    <row r="237" spans="1:33" ht="24" customHeight="1" x14ac:dyDescent="0.25"/>
    <row r="238" spans="1:33" ht="24" customHeight="1" x14ac:dyDescent="0.25"/>
    <row r="239" spans="1:33" ht="24" customHeight="1" x14ac:dyDescent="0.25"/>
    <row r="240" spans="1:33" ht="24" customHeight="1" x14ac:dyDescent="0.25"/>
    <row r="241" ht="24" customHeight="1" x14ac:dyDescent="0.25"/>
    <row r="242" ht="24" customHeight="1" x14ac:dyDescent="0.25"/>
    <row r="243" ht="24" customHeight="1" x14ac:dyDescent="0.25"/>
    <row r="244" ht="24" customHeight="1" x14ac:dyDescent="0.25"/>
    <row r="245" ht="24" customHeight="1" x14ac:dyDescent="0.25"/>
    <row r="246" ht="24" customHeight="1" x14ac:dyDescent="0.25"/>
    <row r="247" ht="24" customHeight="1" x14ac:dyDescent="0.25"/>
    <row r="248" ht="24" customHeight="1" x14ac:dyDescent="0.25"/>
    <row r="249" ht="24" customHeight="1" x14ac:dyDescent="0.25"/>
    <row r="250" ht="24" customHeight="1" x14ac:dyDescent="0.25"/>
    <row r="251" ht="24" customHeight="1" x14ac:dyDescent="0.25"/>
    <row r="252" ht="24" customHeight="1" x14ac:dyDescent="0.25"/>
    <row r="253" ht="24" customHeight="1" x14ac:dyDescent="0.25"/>
    <row r="254" ht="24" customHeight="1" x14ac:dyDescent="0.25"/>
    <row r="255" ht="24" customHeight="1" x14ac:dyDescent="0.25"/>
    <row r="256" ht="24" customHeight="1" x14ac:dyDescent="0.25"/>
    <row r="257" ht="24" customHeight="1" x14ac:dyDescent="0.25"/>
    <row r="258" ht="24" customHeight="1" x14ac:dyDescent="0.25"/>
    <row r="259" ht="24" customHeight="1" x14ac:dyDescent="0.25"/>
    <row r="260" ht="24" customHeight="1" x14ac:dyDescent="0.25"/>
    <row r="261" ht="24" customHeight="1" x14ac:dyDescent="0.25"/>
    <row r="262" ht="24" customHeight="1" x14ac:dyDescent="0.25"/>
    <row r="263" ht="24" customHeight="1" x14ac:dyDescent="0.25"/>
    <row r="264" ht="24" customHeight="1" x14ac:dyDescent="0.25"/>
    <row r="265" ht="24" customHeight="1" x14ac:dyDescent="0.25"/>
    <row r="266" ht="24" customHeight="1" x14ac:dyDescent="0.25"/>
    <row r="267" ht="24" customHeight="1" x14ac:dyDescent="0.25"/>
    <row r="268" ht="24" customHeight="1" x14ac:dyDescent="0.25"/>
    <row r="269" ht="24" customHeight="1" x14ac:dyDescent="0.25"/>
    <row r="270" ht="24" customHeight="1" x14ac:dyDescent="0.25"/>
    <row r="271" ht="24" customHeight="1" x14ac:dyDescent="0.25"/>
    <row r="272" ht="24" customHeight="1" x14ac:dyDescent="0.25"/>
    <row r="273" ht="24" customHeight="1" x14ac:dyDescent="0.25"/>
    <row r="274" ht="24" customHeight="1" x14ac:dyDescent="0.25"/>
    <row r="275" ht="24" customHeight="1" x14ac:dyDescent="0.25"/>
    <row r="276" ht="24" customHeight="1" x14ac:dyDescent="0.25"/>
    <row r="277" ht="24" customHeight="1" x14ac:dyDescent="0.25"/>
    <row r="278" ht="24" customHeight="1" x14ac:dyDescent="0.25"/>
    <row r="279" ht="24" customHeight="1" x14ac:dyDescent="0.25"/>
    <row r="280" ht="24" customHeight="1" x14ac:dyDescent="0.25"/>
    <row r="281" ht="24" customHeight="1" x14ac:dyDescent="0.25"/>
    <row r="282" ht="24" customHeight="1" x14ac:dyDescent="0.25"/>
    <row r="283" ht="24" customHeight="1" x14ac:dyDescent="0.25"/>
    <row r="284" ht="24" customHeight="1" x14ac:dyDescent="0.25"/>
    <row r="285" ht="24" customHeight="1" x14ac:dyDescent="0.25"/>
    <row r="286" ht="24" customHeight="1" x14ac:dyDescent="0.25"/>
    <row r="287" ht="24" customHeight="1" x14ac:dyDescent="0.25"/>
    <row r="288" ht="24" customHeight="1" x14ac:dyDescent="0.25"/>
    <row r="289" ht="24" customHeight="1" x14ac:dyDescent="0.25"/>
    <row r="290" ht="24" customHeight="1" x14ac:dyDescent="0.25"/>
    <row r="291" ht="24" customHeight="1" x14ac:dyDescent="0.25"/>
    <row r="292" ht="24" customHeight="1" x14ac:dyDescent="0.25"/>
    <row r="293" ht="24" customHeight="1" x14ac:dyDescent="0.25"/>
    <row r="294" ht="24" customHeight="1" x14ac:dyDescent="0.25"/>
    <row r="295" ht="24" customHeight="1" x14ac:dyDescent="0.25"/>
    <row r="296" ht="24" customHeight="1" x14ac:dyDescent="0.25"/>
    <row r="297" ht="24" customHeight="1" x14ac:dyDescent="0.25"/>
    <row r="298" ht="24" customHeight="1" x14ac:dyDescent="0.25"/>
    <row r="299" ht="24" customHeight="1" x14ac:dyDescent="0.25"/>
    <row r="300" ht="24" customHeight="1" x14ac:dyDescent="0.25"/>
    <row r="301" ht="24" customHeight="1" x14ac:dyDescent="0.25"/>
    <row r="302" ht="24" customHeight="1" x14ac:dyDescent="0.25"/>
    <row r="303" ht="24" customHeight="1" x14ac:dyDescent="0.25"/>
    <row r="304" ht="24" customHeight="1" x14ac:dyDescent="0.25"/>
    <row r="305" ht="24" customHeight="1" x14ac:dyDescent="0.25"/>
    <row r="306" ht="24" customHeight="1" x14ac:dyDescent="0.25"/>
    <row r="307" ht="24" customHeight="1" x14ac:dyDescent="0.25"/>
    <row r="308" ht="24" customHeight="1" x14ac:dyDescent="0.25"/>
    <row r="309" ht="24" customHeight="1" x14ac:dyDescent="0.25"/>
    <row r="310" ht="24" customHeight="1" x14ac:dyDescent="0.25"/>
    <row r="311" ht="24" customHeight="1" x14ac:dyDescent="0.25"/>
    <row r="312" ht="24" customHeight="1" x14ac:dyDescent="0.25"/>
    <row r="313" ht="24" customHeight="1" x14ac:dyDescent="0.25"/>
    <row r="314" ht="24" customHeight="1" x14ac:dyDescent="0.25"/>
    <row r="315" ht="24" customHeight="1" x14ac:dyDescent="0.25"/>
    <row r="316" ht="24" customHeight="1" x14ac:dyDescent="0.25"/>
    <row r="317" ht="24" customHeight="1" x14ac:dyDescent="0.25"/>
    <row r="318" ht="24" customHeight="1" x14ac:dyDescent="0.25"/>
    <row r="319" ht="24" customHeight="1" x14ac:dyDescent="0.25"/>
    <row r="320" ht="24" customHeight="1" x14ac:dyDescent="0.25"/>
    <row r="321" ht="24" customHeight="1" x14ac:dyDescent="0.25"/>
    <row r="322" ht="24" customHeight="1" x14ac:dyDescent="0.25"/>
    <row r="323" ht="24" customHeight="1" x14ac:dyDescent="0.25"/>
    <row r="324" ht="24" customHeight="1" x14ac:dyDescent="0.25"/>
    <row r="325" ht="24" customHeight="1" x14ac:dyDescent="0.25"/>
    <row r="326" ht="24" customHeight="1" x14ac:dyDescent="0.25"/>
    <row r="327" ht="24" customHeight="1" x14ac:dyDescent="0.25"/>
    <row r="328" ht="24" customHeight="1" x14ac:dyDescent="0.25"/>
    <row r="329" ht="24" customHeight="1" x14ac:dyDescent="0.25"/>
    <row r="330" ht="24" customHeight="1" x14ac:dyDescent="0.25"/>
    <row r="331" ht="24" customHeight="1" x14ac:dyDescent="0.25"/>
    <row r="332" ht="24" customHeight="1" x14ac:dyDescent="0.25"/>
    <row r="333" ht="24" customHeight="1" x14ac:dyDescent="0.25"/>
    <row r="334" ht="24" customHeight="1" x14ac:dyDescent="0.25"/>
    <row r="335" ht="24" customHeight="1" x14ac:dyDescent="0.25"/>
    <row r="336" ht="24" customHeight="1" x14ac:dyDescent="0.25"/>
    <row r="337" ht="24" customHeight="1" x14ac:dyDescent="0.25"/>
    <row r="338" ht="24" customHeight="1" x14ac:dyDescent="0.25"/>
    <row r="339" ht="24" customHeight="1" x14ac:dyDescent="0.25"/>
    <row r="340" ht="24" customHeight="1" x14ac:dyDescent="0.25"/>
    <row r="341" ht="24" customHeight="1" x14ac:dyDescent="0.25"/>
    <row r="342" ht="24" customHeight="1" x14ac:dyDescent="0.25"/>
    <row r="343" ht="24" customHeight="1" x14ac:dyDescent="0.25"/>
    <row r="344" ht="24" customHeight="1" x14ac:dyDescent="0.25"/>
    <row r="345" ht="24" customHeight="1" x14ac:dyDescent="0.25"/>
    <row r="346" ht="24" customHeight="1" x14ac:dyDescent="0.25"/>
    <row r="347" ht="24" customHeight="1" x14ac:dyDescent="0.25"/>
    <row r="348" ht="24" customHeight="1" x14ac:dyDescent="0.25"/>
    <row r="349" ht="24" customHeight="1" x14ac:dyDescent="0.25"/>
    <row r="350" ht="24" customHeight="1" x14ac:dyDescent="0.25"/>
    <row r="351" ht="24" customHeight="1" x14ac:dyDescent="0.25"/>
    <row r="352" ht="24" customHeight="1" x14ac:dyDescent="0.25"/>
    <row r="353" ht="24" customHeight="1" x14ac:dyDescent="0.25"/>
    <row r="354" ht="24" customHeight="1" x14ac:dyDescent="0.25"/>
    <row r="355" ht="24" customHeight="1" x14ac:dyDescent="0.25"/>
    <row r="356" ht="24" customHeight="1" x14ac:dyDescent="0.25"/>
    <row r="357" ht="24" customHeight="1" x14ac:dyDescent="0.25"/>
    <row r="358" ht="24" customHeight="1" x14ac:dyDescent="0.25"/>
    <row r="359" ht="24" customHeight="1" x14ac:dyDescent="0.25"/>
    <row r="360" ht="24" customHeight="1" x14ac:dyDescent="0.25"/>
    <row r="361" ht="24" customHeight="1" x14ac:dyDescent="0.25"/>
    <row r="362" ht="24" customHeight="1" x14ac:dyDescent="0.25"/>
    <row r="363" ht="24" customHeight="1" x14ac:dyDescent="0.25"/>
    <row r="364" ht="24" customHeight="1" x14ac:dyDescent="0.25"/>
    <row r="365" ht="24" customHeight="1" x14ac:dyDescent="0.25"/>
    <row r="366" ht="24" customHeight="1" x14ac:dyDescent="0.25"/>
    <row r="367" ht="24" customHeight="1" x14ac:dyDescent="0.25"/>
    <row r="368" ht="24" customHeight="1" x14ac:dyDescent="0.25"/>
    <row r="369" ht="24" customHeight="1" x14ac:dyDescent="0.25"/>
    <row r="370" ht="24" customHeight="1" x14ac:dyDescent="0.25"/>
    <row r="371" ht="24" customHeight="1" x14ac:dyDescent="0.25"/>
    <row r="372" ht="24" customHeight="1" x14ac:dyDescent="0.25"/>
    <row r="373" ht="24" customHeight="1" x14ac:dyDescent="0.25"/>
    <row r="374" ht="24" customHeight="1" x14ac:dyDescent="0.25"/>
    <row r="375" ht="24" customHeight="1" x14ac:dyDescent="0.25"/>
    <row r="376" ht="24" customHeight="1" x14ac:dyDescent="0.25"/>
    <row r="377" ht="24" customHeight="1" x14ac:dyDescent="0.25"/>
    <row r="378" ht="24" customHeight="1" x14ac:dyDescent="0.25"/>
    <row r="379" ht="24" customHeight="1" x14ac:dyDescent="0.25"/>
    <row r="380" ht="24" customHeight="1" x14ac:dyDescent="0.25"/>
    <row r="381" ht="24" customHeight="1" x14ac:dyDescent="0.25"/>
    <row r="382" ht="24" customHeight="1" x14ac:dyDescent="0.25"/>
    <row r="383" ht="24" customHeight="1" x14ac:dyDescent="0.25"/>
    <row r="384" ht="24" customHeight="1" x14ac:dyDescent="0.25"/>
    <row r="385" ht="24" customHeight="1" x14ac:dyDescent="0.25"/>
    <row r="386" ht="24" customHeight="1" x14ac:dyDescent="0.25"/>
    <row r="387" ht="24" customHeight="1" x14ac:dyDescent="0.25"/>
    <row r="388" ht="24" customHeight="1" x14ac:dyDescent="0.25"/>
    <row r="389" ht="24" customHeight="1" x14ac:dyDescent="0.25"/>
    <row r="390" ht="24" customHeight="1" x14ac:dyDescent="0.25"/>
    <row r="391" ht="24" customHeight="1" x14ac:dyDescent="0.25"/>
    <row r="392" ht="24" customHeight="1" x14ac:dyDescent="0.25"/>
    <row r="393" ht="24" customHeight="1" x14ac:dyDescent="0.25"/>
    <row r="394" ht="24" customHeight="1" x14ac:dyDescent="0.25"/>
    <row r="395" ht="24" customHeight="1" x14ac:dyDescent="0.25"/>
    <row r="396" ht="24" customHeight="1" x14ac:dyDescent="0.25"/>
    <row r="397" ht="24" customHeight="1" x14ac:dyDescent="0.25"/>
    <row r="398" ht="24" customHeight="1" x14ac:dyDescent="0.25"/>
    <row r="399" ht="24" customHeight="1" x14ac:dyDescent="0.25"/>
    <row r="400" ht="24" customHeight="1" x14ac:dyDescent="0.25"/>
    <row r="401" ht="24" customHeight="1" x14ac:dyDescent="0.25"/>
    <row r="402" ht="24" customHeight="1" x14ac:dyDescent="0.25"/>
    <row r="403" ht="24" customHeight="1" x14ac:dyDescent="0.25"/>
    <row r="404" ht="24" customHeight="1" x14ac:dyDescent="0.25"/>
    <row r="405" ht="24" customHeight="1" x14ac:dyDescent="0.25"/>
    <row r="406" ht="24" customHeight="1" x14ac:dyDescent="0.25"/>
    <row r="407" ht="24" customHeight="1" x14ac:dyDescent="0.25"/>
    <row r="408" ht="24" customHeight="1" x14ac:dyDescent="0.25"/>
    <row r="409" ht="24" customHeight="1" x14ac:dyDescent="0.25"/>
    <row r="410" ht="24" customHeight="1" x14ac:dyDescent="0.25"/>
    <row r="411" ht="24" customHeight="1" x14ac:dyDescent="0.25"/>
    <row r="412" ht="24" customHeight="1" x14ac:dyDescent="0.25"/>
    <row r="413" ht="24" customHeight="1" x14ac:dyDescent="0.25"/>
    <row r="414" ht="24" customHeight="1" x14ac:dyDescent="0.25"/>
    <row r="415" ht="24" customHeight="1" x14ac:dyDescent="0.25"/>
    <row r="416" ht="24" customHeight="1" x14ac:dyDescent="0.25"/>
    <row r="417" ht="24" customHeight="1" x14ac:dyDescent="0.25"/>
    <row r="418" ht="24" customHeight="1" x14ac:dyDescent="0.25"/>
    <row r="419" ht="24" customHeight="1" x14ac:dyDescent="0.25"/>
    <row r="420" ht="24" customHeight="1" x14ac:dyDescent="0.25"/>
    <row r="421" ht="24" customHeight="1" x14ac:dyDescent="0.25"/>
    <row r="422" ht="24" customHeight="1" x14ac:dyDescent="0.25"/>
    <row r="423" ht="24" customHeight="1" x14ac:dyDescent="0.25"/>
    <row r="424" ht="24" customHeight="1" x14ac:dyDescent="0.25"/>
    <row r="425" ht="24" customHeight="1" x14ac:dyDescent="0.25"/>
    <row r="426" ht="24" customHeight="1" x14ac:dyDescent="0.25"/>
    <row r="427" ht="24" customHeight="1" x14ac:dyDescent="0.25"/>
    <row r="428" ht="24" customHeight="1" x14ac:dyDescent="0.25"/>
    <row r="429" ht="24" customHeight="1" x14ac:dyDescent="0.25"/>
    <row r="430" ht="24" customHeight="1" x14ac:dyDescent="0.25"/>
    <row r="431" ht="24" customHeight="1" x14ac:dyDescent="0.25"/>
    <row r="432" ht="24" customHeight="1" x14ac:dyDescent="0.25"/>
    <row r="433" ht="24" customHeight="1" x14ac:dyDescent="0.25"/>
    <row r="434" ht="24" customHeight="1" x14ac:dyDescent="0.25"/>
    <row r="435" ht="24" customHeight="1" x14ac:dyDescent="0.25"/>
    <row r="436" ht="24" customHeight="1" x14ac:dyDescent="0.25"/>
    <row r="437" ht="24" customHeight="1" x14ac:dyDescent="0.25"/>
    <row r="438" ht="24" customHeight="1" x14ac:dyDescent="0.25"/>
    <row r="439" ht="24" customHeight="1" x14ac:dyDescent="0.25"/>
    <row r="440" ht="24" customHeight="1" x14ac:dyDescent="0.25"/>
    <row r="441" ht="24" customHeight="1" x14ac:dyDescent="0.25"/>
    <row r="442" ht="24" customHeight="1" x14ac:dyDescent="0.25"/>
    <row r="443" ht="24" customHeight="1" x14ac:dyDescent="0.25"/>
    <row r="444" ht="24" customHeight="1" x14ac:dyDescent="0.25"/>
    <row r="445" ht="24" customHeight="1" x14ac:dyDescent="0.25"/>
    <row r="446" ht="24" customHeight="1" x14ac:dyDescent="0.25"/>
    <row r="447" ht="24" customHeight="1" x14ac:dyDescent="0.25"/>
    <row r="448" ht="24" customHeight="1" x14ac:dyDescent="0.25"/>
    <row r="449" ht="24" customHeight="1" x14ac:dyDescent="0.25"/>
    <row r="450" ht="24" customHeight="1" x14ac:dyDescent="0.25"/>
    <row r="451" ht="24" customHeight="1" x14ac:dyDescent="0.25"/>
    <row r="452" ht="24" customHeight="1" x14ac:dyDescent="0.25"/>
    <row r="453" ht="24" customHeight="1" x14ac:dyDescent="0.25"/>
    <row r="454" ht="24" customHeight="1" x14ac:dyDescent="0.25"/>
    <row r="455" ht="24" customHeight="1" x14ac:dyDescent="0.25"/>
    <row r="456" ht="24" customHeight="1" x14ac:dyDescent="0.25"/>
    <row r="457" ht="24" customHeight="1" x14ac:dyDescent="0.25"/>
    <row r="458" ht="24" customHeight="1" x14ac:dyDescent="0.25"/>
    <row r="459" ht="24" customHeight="1" x14ac:dyDescent="0.25"/>
    <row r="460" ht="24" customHeight="1" x14ac:dyDescent="0.25"/>
    <row r="461" ht="24" customHeight="1" x14ac:dyDescent="0.25"/>
    <row r="462" ht="24" customHeight="1" x14ac:dyDescent="0.25"/>
    <row r="463" ht="24" customHeight="1" x14ac:dyDescent="0.25"/>
    <row r="464" ht="24" customHeight="1" x14ac:dyDescent="0.25"/>
    <row r="465" ht="24" customHeight="1" x14ac:dyDescent="0.25"/>
    <row r="466" ht="24" customHeight="1" x14ac:dyDescent="0.25"/>
    <row r="467" ht="24" customHeight="1" x14ac:dyDescent="0.25"/>
    <row r="468" ht="24" customHeight="1" x14ac:dyDescent="0.25"/>
    <row r="469" ht="24" customHeight="1" x14ac:dyDescent="0.25"/>
    <row r="470" ht="24" customHeight="1" x14ac:dyDescent="0.25"/>
    <row r="471" ht="24" customHeight="1" x14ac:dyDescent="0.25"/>
    <row r="472" ht="24" customHeight="1" x14ac:dyDescent="0.25"/>
    <row r="473" ht="24" customHeight="1" x14ac:dyDescent="0.25"/>
    <row r="474" ht="24" customHeight="1" x14ac:dyDescent="0.25"/>
    <row r="475" ht="24" customHeight="1" x14ac:dyDescent="0.25"/>
    <row r="476" ht="24" customHeight="1" x14ac:dyDescent="0.25"/>
    <row r="477" ht="24" customHeight="1" x14ac:dyDescent="0.25"/>
    <row r="478" ht="24" customHeight="1" x14ac:dyDescent="0.25"/>
    <row r="479" ht="24" customHeight="1" x14ac:dyDescent="0.25"/>
    <row r="480" ht="24" customHeight="1" x14ac:dyDescent="0.25"/>
    <row r="481" ht="24" customHeight="1" x14ac:dyDescent="0.25"/>
    <row r="482" ht="24" customHeight="1" x14ac:dyDescent="0.25"/>
    <row r="483" ht="24" customHeight="1" x14ac:dyDescent="0.25"/>
    <row r="484" ht="24" customHeight="1" x14ac:dyDescent="0.25"/>
    <row r="485" ht="24" customHeight="1" x14ac:dyDescent="0.25"/>
    <row r="486" ht="24" customHeight="1" x14ac:dyDescent="0.25"/>
    <row r="487" ht="24" customHeight="1" x14ac:dyDescent="0.25"/>
    <row r="488" ht="24" customHeight="1" x14ac:dyDescent="0.25"/>
    <row r="489" ht="24" customHeight="1" x14ac:dyDescent="0.25"/>
    <row r="490" ht="24" customHeight="1" x14ac:dyDescent="0.25"/>
    <row r="491" ht="24" customHeight="1" x14ac:dyDescent="0.25"/>
    <row r="492" ht="24" customHeight="1" x14ac:dyDescent="0.25"/>
    <row r="493" ht="24" customHeight="1" x14ac:dyDescent="0.25"/>
    <row r="494" ht="24" customHeight="1" x14ac:dyDescent="0.25"/>
    <row r="495" ht="24" customHeight="1" x14ac:dyDescent="0.25"/>
    <row r="496" ht="24" customHeight="1" x14ac:dyDescent="0.25"/>
    <row r="497" ht="24" customHeight="1" x14ac:dyDescent="0.25"/>
    <row r="498" ht="24" customHeight="1" x14ac:dyDescent="0.25"/>
    <row r="499" ht="24" customHeight="1" x14ac:dyDescent="0.25"/>
    <row r="500" ht="24" customHeight="1" x14ac:dyDescent="0.25"/>
    <row r="501" ht="24" customHeight="1" x14ac:dyDescent="0.25"/>
    <row r="502" ht="24" customHeight="1" x14ac:dyDescent="0.25"/>
    <row r="503" ht="24" customHeight="1" x14ac:dyDescent="0.25"/>
    <row r="504" ht="24" customHeight="1" x14ac:dyDescent="0.25"/>
    <row r="505" ht="24" customHeight="1" x14ac:dyDescent="0.25"/>
    <row r="506" ht="24" customHeight="1" x14ac:dyDescent="0.25"/>
    <row r="507" ht="24" customHeight="1" x14ac:dyDescent="0.25"/>
    <row r="508" ht="24" customHeight="1" x14ac:dyDescent="0.25"/>
    <row r="509" ht="24" customHeight="1" x14ac:dyDescent="0.25"/>
    <row r="510" ht="24" customHeight="1" x14ac:dyDescent="0.25"/>
    <row r="511" ht="24" customHeight="1" x14ac:dyDescent="0.25"/>
    <row r="512" ht="24" customHeight="1" x14ac:dyDescent="0.25"/>
    <row r="513" ht="24" customHeight="1" x14ac:dyDescent="0.25"/>
    <row r="514" ht="24" customHeight="1" x14ac:dyDescent="0.25"/>
    <row r="515" ht="24" customHeight="1" x14ac:dyDescent="0.25"/>
    <row r="516" ht="24" customHeight="1" x14ac:dyDescent="0.25"/>
    <row r="517" ht="24" customHeight="1" x14ac:dyDescent="0.25"/>
    <row r="518" ht="24" customHeight="1" x14ac:dyDescent="0.25"/>
    <row r="519" ht="24" customHeight="1" x14ac:dyDescent="0.25"/>
    <row r="520" ht="24" customHeight="1" x14ac:dyDescent="0.25"/>
    <row r="521" ht="24" customHeight="1" x14ac:dyDescent="0.25"/>
    <row r="522" ht="24" customHeight="1" x14ac:dyDescent="0.25"/>
    <row r="523" ht="24" customHeight="1" x14ac:dyDescent="0.25"/>
    <row r="524" ht="24" customHeight="1" x14ac:dyDescent="0.25"/>
    <row r="525" ht="24" customHeight="1" x14ac:dyDescent="0.25"/>
    <row r="526" ht="24" customHeight="1" x14ac:dyDescent="0.25"/>
    <row r="527" ht="24" customHeight="1" x14ac:dyDescent="0.25"/>
    <row r="528" ht="24" customHeight="1" x14ac:dyDescent="0.25"/>
    <row r="529" ht="24" customHeight="1" x14ac:dyDescent="0.25"/>
    <row r="530" ht="24" customHeight="1" x14ac:dyDescent="0.25"/>
    <row r="531" ht="24" customHeight="1" x14ac:dyDescent="0.25"/>
    <row r="532" ht="24" customHeight="1" x14ac:dyDescent="0.25"/>
    <row r="533" ht="24" customHeight="1" x14ac:dyDescent="0.25"/>
    <row r="534" ht="24" customHeight="1" x14ac:dyDescent="0.25"/>
    <row r="535" ht="24" customHeight="1" x14ac:dyDescent="0.25"/>
    <row r="536" ht="24" customHeight="1" x14ac:dyDescent="0.25"/>
    <row r="537" ht="24" customHeight="1" x14ac:dyDescent="0.25"/>
    <row r="538" ht="24" customHeight="1" x14ac:dyDescent="0.25"/>
    <row r="539" ht="24" customHeight="1" x14ac:dyDescent="0.25"/>
    <row r="540" ht="24" customHeight="1" x14ac:dyDescent="0.25"/>
    <row r="541" ht="24" customHeight="1" x14ac:dyDescent="0.25"/>
    <row r="542" ht="24" customHeight="1" x14ac:dyDescent="0.25"/>
    <row r="543" ht="24" customHeight="1" x14ac:dyDescent="0.25"/>
    <row r="544" ht="24" customHeight="1" x14ac:dyDescent="0.25"/>
    <row r="545" ht="24" customHeight="1" x14ac:dyDescent="0.25"/>
    <row r="546" ht="24" customHeight="1" x14ac:dyDescent="0.25"/>
    <row r="547" ht="24" customHeight="1" x14ac:dyDescent="0.25"/>
    <row r="548" ht="24" customHeight="1" x14ac:dyDescent="0.25"/>
    <row r="549" ht="24" customHeight="1" x14ac:dyDescent="0.25"/>
    <row r="550" ht="24" customHeight="1" x14ac:dyDescent="0.25"/>
    <row r="551" ht="24" customHeight="1" x14ac:dyDescent="0.25"/>
    <row r="552" ht="24" customHeight="1" x14ac:dyDescent="0.25"/>
    <row r="553" ht="24" customHeight="1" x14ac:dyDescent="0.25"/>
    <row r="554" ht="24" customHeight="1" x14ac:dyDescent="0.25"/>
    <row r="555" ht="24" customHeight="1" x14ac:dyDescent="0.25"/>
    <row r="556" ht="24" customHeight="1" x14ac:dyDescent="0.25"/>
    <row r="557" ht="24" customHeight="1" x14ac:dyDescent="0.25"/>
    <row r="558" ht="24" customHeight="1" x14ac:dyDescent="0.25"/>
    <row r="559" ht="24" customHeight="1" x14ac:dyDescent="0.25"/>
    <row r="560" ht="24" customHeight="1" x14ac:dyDescent="0.25"/>
    <row r="561" ht="24" customHeight="1" x14ac:dyDescent="0.25"/>
    <row r="562" ht="24" customHeight="1" x14ac:dyDescent="0.25"/>
    <row r="563" ht="24" customHeight="1" x14ac:dyDescent="0.25"/>
    <row r="564" ht="24" customHeight="1" x14ac:dyDescent="0.25"/>
    <row r="565" ht="24" customHeight="1" x14ac:dyDescent="0.25"/>
    <row r="566" ht="24" customHeight="1" x14ac:dyDescent="0.25"/>
    <row r="567" ht="24" customHeight="1" x14ac:dyDescent="0.25"/>
    <row r="568" ht="24" customHeight="1" x14ac:dyDescent="0.25"/>
    <row r="569" ht="24" customHeight="1" x14ac:dyDescent="0.25"/>
    <row r="570" ht="24" customHeight="1" x14ac:dyDescent="0.25"/>
    <row r="571" ht="24" customHeight="1" x14ac:dyDescent="0.25"/>
    <row r="572" ht="24" customHeight="1" x14ac:dyDescent="0.25"/>
    <row r="573" ht="24" customHeight="1" x14ac:dyDescent="0.25"/>
    <row r="574" ht="24" customHeight="1" x14ac:dyDescent="0.25"/>
    <row r="575" ht="24" customHeight="1" x14ac:dyDescent="0.25"/>
    <row r="576" ht="24" customHeight="1" x14ac:dyDescent="0.25"/>
    <row r="577" ht="24" customHeight="1" x14ac:dyDescent="0.25"/>
    <row r="578" ht="24" customHeight="1" x14ac:dyDescent="0.25"/>
    <row r="579" ht="24" customHeight="1" x14ac:dyDescent="0.25"/>
    <row r="580" ht="24" customHeight="1" x14ac:dyDescent="0.25"/>
    <row r="581" ht="24" customHeight="1" x14ac:dyDescent="0.25"/>
    <row r="582" ht="24" customHeight="1" x14ac:dyDescent="0.25"/>
    <row r="583" ht="24" customHeight="1" x14ac:dyDescent="0.25"/>
    <row r="584" ht="24" customHeight="1" x14ac:dyDescent="0.25"/>
    <row r="585" ht="24" customHeight="1" x14ac:dyDescent="0.25"/>
    <row r="586" ht="24" customHeight="1" x14ac:dyDescent="0.25"/>
    <row r="587" ht="24" customHeight="1" x14ac:dyDescent="0.25"/>
    <row r="588" ht="24" customHeight="1" x14ac:dyDescent="0.25"/>
    <row r="589" ht="24" customHeight="1" x14ac:dyDescent="0.25"/>
    <row r="590" ht="24" customHeight="1" x14ac:dyDescent="0.25"/>
    <row r="591" ht="24" customHeight="1" x14ac:dyDescent="0.25"/>
    <row r="592" ht="24" customHeight="1" x14ac:dyDescent="0.25"/>
    <row r="593" ht="24" customHeight="1" x14ac:dyDescent="0.25"/>
    <row r="594" ht="24" customHeight="1" x14ac:dyDescent="0.25"/>
    <row r="595" ht="24" customHeight="1" x14ac:dyDescent="0.25"/>
    <row r="596" ht="24" customHeight="1" x14ac:dyDescent="0.25"/>
    <row r="597" ht="24" customHeight="1" x14ac:dyDescent="0.25"/>
    <row r="598" ht="24" customHeight="1" x14ac:dyDescent="0.25"/>
    <row r="599" ht="24" customHeight="1" x14ac:dyDescent="0.25"/>
    <row r="600" ht="24" customHeight="1" x14ac:dyDescent="0.25"/>
    <row r="601" ht="24" customHeight="1" x14ac:dyDescent="0.25"/>
    <row r="602" ht="24" customHeight="1" x14ac:dyDescent="0.25"/>
    <row r="603" ht="24" customHeight="1" x14ac:dyDescent="0.25"/>
    <row r="604" ht="24" customHeight="1" x14ac:dyDescent="0.25"/>
    <row r="605" ht="24" customHeight="1" x14ac:dyDescent="0.25"/>
    <row r="606" ht="24" customHeight="1" x14ac:dyDescent="0.25"/>
    <row r="607" ht="24" customHeight="1" x14ac:dyDescent="0.25"/>
    <row r="608" ht="24" customHeight="1" x14ac:dyDescent="0.25"/>
    <row r="609" ht="24" customHeight="1" x14ac:dyDescent="0.25"/>
    <row r="610" ht="24" customHeight="1" x14ac:dyDescent="0.25"/>
    <row r="611" ht="24" customHeight="1" x14ac:dyDescent="0.25"/>
    <row r="612" ht="24" customHeight="1" x14ac:dyDescent="0.25"/>
    <row r="613" ht="24" customHeight="1" x14ac:dyDescent="0.25"/>
    <row r="614" ht="24" customHeight="1" x14ac:dyDescent="0.25"/>
    <row r="615" ht="24" customHeight="1" x14ac:dyDescent="0.25"/>
    <row r="616" ht="24" customHeight="1" x14ac:dyDescent="0.25"/>
    <row r="617" ht="24" customHeight="1" x14ac:dyDescent="0.25"/>
    <row r="618" ht="24" customHeight="1" x14ac:dyDescent="0.25"/>
    <row r="619" ht="24" customHeight="1" x14ac:dyDescent="0.25"/>
    <row r="620" ht="24" customHeight="1" x14ac:dyDescent="0.25"/>
    <row r="621" ht="24" customHeight="1" x14ac:dyDescent="0.25"/>
    <row r="622" ht="24" customHeight="1" x14ac:dyDescent="0.25"/>
    <row r="623" ht="24" customHeight="1" x14ac:dyDescent="0.25"/>
    <row r="624" ht="24" customHeight="1" x14ac:dyDescent="0.25"/>
    <row r="625" ht="24" customHeight="1" x14ac:dyDescent="0.25"/>
    <row r="626" ht="24" customHeight="1" x14ac:dyDescent="0.25"/>
    <row r="627" ht="24" customHeight="1" x14ac:dyDescent="0.25"/>
    <row r="628" ht="24" customHeight="1" x14ac:dyDescent="0.25"/>
    <row r="629" ht="24" customHeight="1" x14ac:dyDescent="0.25"/>
    <row r="630" ht="24" customHeight="1" x14ac:dyDescent="0.25"/>
    <row r="631" ht="24" customHeight="1" x14ac:dyDescent="0.25"/>
    <row r="632" ht="24" customHeight="1" x14ac:dyDescent="0.25"/>
    <row r="633" ht="24" customHeight="1" x14ac:dyDescent="0.25"/>
    <row r="634" ht="24" customHeight="1" x14ac:dyDescent="0.25"/>
    <row r="635" ht="24" customHeight="1" x14ac:dyDescent="0.25"/>
    <row r="636" ht="24" customHeight="1" x14ac:dyDescent="0.25"/>
    <row r="637" ht="24" customHeight="1" x14ac:dyDescent="0.25"/>
    <row r="638" ht="24" customHeight="1" x14ac:dyDescent="0.25"/>
    <row r="639" ht="24" customHeight="1" x14ac:dyDescent="0.25"/>
    <row r="640" ht="24" customHeight="1" x14ac:dyDescent="0.25"/>
    <row r="641" ht="24" customHeight="1" x14ac:dyDescent="0.25"/>
    <row r="642" ht="24" customHeight="1" x14ac:dyDescent="0.25"/>
    <row r="643" ht="24" customHeight="1" x14ac:dyDescent="0.25"/>
    <row r="644" ht="24" customHeight="1" x14ac:dyDescent="0.25"/>
    <row r="645" ht="24" customHeight="1" x14ac:dyDescent="0.25"/>
    <row r="646" ht="24" customHeight="1" x14ac:dyDescent="0.25"/>
    <row r="647" ht="24" customHeight="1" x14ac:dyDescent="0.25"/>
    <row r="648" ht="24" customHeight="1" x14ac:dyDescent="0.25"/>
    <row r="649" ht="24" customHeight="1" x14ac:dyDescent="0.25"/>
    <row r="650" ht="24" customHeight="1" x14ac:dyDescent="0.25"/>
    <row r="651" ht="24" customHeight="1" x14ac:dyDescent="0.25"/>
    <row r="652" ht="24" customHeight="1" x14ac:dyDescent="0.25"/>
    <row r="653" ht="24" customHeight="1" x14ac:dyDescent="0.25"/>
    <row r="654" ht="24" customHeight="1" x14ac:dyDescent="0.25"/>
    <row r="655" ht="24" customHeight="1" x14ac:dyDescent="0.25"/>
    <row r="656" ht="24" customHeight="1" x14ac:dyDescent="0.25"/>
    <row r="657" ht="24" customHeight="1" x14ac:dyDescent="0.25"/>
    <row r="658" ht="24" customHeight="1" x14ac:dyDescent="0.25"/>
    <row r="659" ht="24" customHeight="1" x14ac:dyDescent="0.25"/>
    <row r="660" ht="24" customHeight="1" x14ac:dyDescent="0.25"/>
    <row r="661" ht="24" customHeight="1" x14ac:dyDescent="0.25"/>
    <row r="662" ht="24" customHeight="1" x14ac:dyDescent="0.25"/>
    <row r="663" ht="24" customHeight="1" x14ac:dyDescent="0.25"/>
    <row r="664" ht="24" customHeight="1" x14ac:dyDescent="0.25"/>
    <row r="665" ht="24" customHeight="1" x14ac:dyDescent="0.25"/>
    <row r="666" ht="24" customHeight="1" x14ac:dyDescent="0.25"/>
    <row r="667" ht="24" customHeight="1" x14ac:dyDescent="0.25"/>
    <row r="668" ht="24" customHeight="1" x14ac:dyDescent="0.25"/>
    <row r="669" ht="24" customHeight="1" x14ac:dyDescent="0.25"/>
    <row r="670" ht="24" customHeight="1" x14ac:dyDescent="0.25"/>
    <row r="671" ht="24" customHeight="1" x14ac:dyDescent="0.25"/>
    <row r="672" ht="24" customHeight="1" x14ac:dyDescent="0.25"/>
    <row r="673" ht="24" customHeight="1" x14ac:dyDescent="0.25"/>
    <row r="674" ht="24" customHeight="1" x14ac:dyDescent="0.25"/>
    <row r="675" ht="24" customHeight="1" x14ac:dyDescent="0.25"/>
    <row r="676" ht="24" customHeight="1" x14ac:dyDescent="0.25"/>
    <row r="677" ht="24" customHeight="1" x14ac:dyDescent="0.25"/>
    <row r="678" ht="24" customHeight="1" x14ac:dyDescent="0.25"/>
    <row r="679" ht="24" customHeight="1" x14ac:dyDescent="0.25"/>
    <row r="680" ht="24" customHeight="1" x14ac:dyDescent="0.25"/>
    <row r="681" ht="24" customHeight="1" x14ac:dyDescent="0.25"/>
    <row r="682" ht="24" customHeight="1" x14ac:dyDescent="0.25"/>
    <row r="683" ht="24" customHeight="1" x14ac:dyDescent="0.25"/>
    <row r="684" ht="24" customHeight="1" x14ac:dyDescent="0.25"/>
    <row r="685" ht="24" customHeight="1" x14ac:dyDescent="0.25"/>
    <row r="686" ht="24" customHeight="1" x14ac:dyDescent="0.25"/>
    <row r="687" ht="24" customHeight="1" x14ac:dyDescent="0.25"/>
    <row r="688" ht="24" customHeight="1" x14ac:dyDescent="0.25"/>
    <row r="689" ht="24" customHeight="1" x14ac:dyDescent="0.25"/>
    <row r="690" ht="24" customHeight="1" x14ac:dyDescent="0.25"/>
    <row r="691" ht="24" customHeight="1" x14ac:dyDescent="0.25"/>
    <row r="692" ht="24" customHeight="1" x14ac:dyDescent="0.25"/>
    <row r="693" ht="24" customHeight="1" x14ac:dyDescent="0.25"/>
    <row r="694" ht="24" customHeight="1" x14ac:dyDescent="0.25"/>
    <row r="695" ht="24" customHeight="1" x14ac:dyDescent="0.25"/>
    <row r="696" ht="24" customHeight="1" x14ac:dyDescent="0.25"/>
    <row r="697" ht="24" customHeight="1" x14ac:dyDescent="0.25"/>
    <row r="698" ht="24" customHeight="1" x14ac:dyDescent="0.25"/>
    <row r="699" ht="24" customHeight="1" x14ac:dyDescent="0.25"/>
    <row r="700" ht="24" customHeight="1" x14ac:dyDescent="0.25"/>
    <row r="701" ht="24" customHeight="1" x14ac:dyDescent="0.25"/>
    <row r="702" ht="24" customHeight="1" x14ac:dyDescent="0.25"/>
    <row r="703" ht="24" customHeight="1" x14ac:dyDescent="0.25"/>
    <row r="704" ht="24" customHeight="1" x14ac:dyDescent="0.25"/>
    <row r="705" ht="24" customHeight="1" x14ac:dyDescent="0.25"/>
    <row r="706" ht="24" customHeight="1" x14ac:dyDescent="0.25"/>
    <row r="707" ht="24" customHeight="1" x14ac:dyDescent="0.25"/>
    <row r="708" ht="24" customHeight="1" x14ac:dyDescent="0.25"/>
    <row r="709" ht="24" customHeight="1" x14ac:dyDescent="0.25"/>
    <row r="710" ht="24" customHeight="1" x14ac:dyDescent="0.25"/>
    <row r="711" ht="24" customHeight="1" x14ac:dyDescent="0.25"/>
    <row r="712" ht="24" customHeight="1" x14ac:dyDescent="0.25"/>
    <row r="713" ht="24" customHeight="1" x14ac:dyDescent="0.25"/>
    <row r="714" ht="24" customHeight="1" x14ac:dyDescent="0.25"/>
    <row r="715" ht="24" customHeight="1" x14ac:dyDescent="0.25"/>
    <row r="716" ht="24" customHeight="1" x14ac:dyDescent="0.25"/>
    <row r="717" ht="24" customHeight="1" x14ac:dyDescent="0.25"/>
    <row r="718" ht="24" customHeight="1" x14ac:dyDescent="0.25"/>
    <row r="719" ht="24" customHeight="1" x14ac:dyDescent="0.25"/>
    <row r="720" ht="24" customHeight="1" x14ac:dyDescent="0.25"/>
    <row r="721" ht="24" customHeight="1" x14ac:dyDescent="0.25"/>
    <row r="722" ht="24" customHeight="1" x14ac:dyDescent="0.25"/>
    <row r="723" ht="24" customHeight="1" x14ac:dyDescent="0.25"/>
    <row r="724" ht="24" customHeight="1" x14ac:dyDescent="0.25"/>
    <row r="725" ht="24" customHeight="1" x14ac:dyDescent="0.25"/>
    <row r="726" ht="24" customHeight="1" x14ac:dyDescent="0.25"/>
    <row r="727" ht="24" customHeight="1" x14ac:dyDescent="0.25"/>
    <row r="728" ht="24" customHeight="1" x14ac:dyDescent="0.25"/>
    <row r="729" ht="24" customHeight="1" x14ac:dyDescent="0.25"/>
    <row r="730" ht="24" customHeight="1" x14ac:dyDescent="0.25"/>
    <row r="731" ht="24" customHeight="1" x14ac:dyDescent="0.25"/>
    <row r="732" ht="24" customHeight="1" x14ac:dyDescent="0.25"/>
    <row r="733" ht="24" customHeight="1" x14ac:dyDescent="0.25"/>
    <row r="734" ht="24" customHeight="1" x14ac:dyDescent="0.25"/>
    <row r="735" ht="24" customHeight="1" x14ac:dyDescent="0.25"/>
    <row r="736" ht="24" customHeight="1" x14ac:dyDescent="0.25"/>
    <row r="737" ht="24" customHeight="1" x14ac:dyDescent="0.25"/>
    <row r="738" ht="24" customHeight="1" x14ac:dyDescent="0.25"/>
    <row r="739" ht="24" customHeight="1" x14ac:dyDescent="0.25"/>
    <row r="740" ht="24" customHeight="1" x14ac:dyDescent="0.25"/>
    <row r="741" ht="24" customHeight="1" x14ac:dyDescent="0.25"/>
    <row r="742" ht="24" customHeight="1" x14ac:dyDescent="0.25"/>
    <row r="743" ht="24" customHeight="1" x14ac:dyDescent="0.25"/>
    <row r="744" ht="24" customHeight="1" x14ac:dyDescent="0.25"/>
    <row r="745" ht="24" customHeight="1" x14ac:dyDescent="0.25"/>
    <row r="746" ht="24" customHeight="1" x14ac:dyDescent="0.25"/>
    <row r="747" ht="24" customHeight="1" x14ac:dyDescent="0.25"/>
    <row r="748" ht="24" customHeight="1" x14ac:dyDescent="0.25"/>
    <row r="749" ht="24" customHeight="1" x14ac:dyDescent="0.25"/>
    <row r="750" ht="24" customHeight="1" x14ac:dyDescent="0.25"/>
    <row r="751" ht="24" customHeight="1" x14ac:dyDescent="0.25"/>
    <row r="752" ht="24" customHeight="1" x14ac:dyDescent="0.25"/>
    <row r="753" ht="24" customHeight="1" x14ac:dyDescent="0.25"/>
    <row r="754" ht="24" customHeight="1" x14ac:dyDescent="0.25"/>
    <row r="755" ht="24" customHeight="1" x14ac:dyDescent="0.25"/>
    <row r="756" ht="24" customHeight="1" x14ac:dyDescent="0.25"/>
    <row r="757" ht="24" customHeight="1" x14ac:dyDescent="0.25"/>
    <row r="758" ht="24" customHeight="1" x14ac:dyDescent="0.25"/>
    <row r="759" ht="24" customHeight="1" x14ac:dyDescent="0.25"/>
    <row r="760" ht="24" customHeight="1" x14ac:dyDescent="0.25"/>
    <row r="761" ht="24" customHeight="1" x14ac:dyDescent="0.25"/>
    <row r="762" ht="24" customHeight="1" x14ac:dyDescent="0.25"/>
    <row r="763" ht="24" customHeight="1" x14ac:dyDescent="0.25"/>
    <row r="764" ht="24" customHeight="1" x14ac:dyDescent="0.25"/>
    <row r="765" ht="24" customHeight="1" x14ac:dyDescent="0.25"/>
    <row r="766" ht="24" customHeight="1" x14ac:dyDescent="0.25"/>
    <row r="767" ht="24" customHeight="1" x14ac:dyDescent="0.25"/>
    <row r="768" ht="24" customHeight="1" x14ac:dyDescent="0.25"/>
    <row r="769" ht="24" customHeight="1" x14ac:dyDescent="0.25"/>
    <row r="770" ht="24" customHeight="1" x14ac:dyDescent="0.25"/>
    <row r="771" ht="24" customHeight="1" x14ac:dyDescent="0.25"/>
    <row r="772" ht="24" customHeight="1" x14ac:dyDescent="0.25"/>
    <row r="773" ht="24" customHeight="1" x14ac:dyDescent="0.25"/>
    <row r="774" ht="24" customHeight="1" x14ac:dyDescent="0.25"/>
    <row r="775" ht="24" customHeight="1" x14ac:dyDescent="0.25"/>
    <row r="776" ht="24" customHeight="1" x14ac:dyDescent="0.25"/>
    <row r="777" ht="24" customHeight="1" x14ac:dyDescent="0.25"/>
    <row r="778" ht="24" customHeight="1" x14ac:dyDescent="0.25"/>
    <row r="779" ht="24" customHeight="1" x14ac:dyDescent="0.25"/>
    <row r="780" ht="24" customHeight="1" x14ac:dyDescent="0.25"/>
    <row r="781" ht="24" customHeight="1" x14ac:dyDescent="0.25"/>
    <row r="782" ht="24" customHeight="1" x14ac:dyDescent="0.25"/>
    <row r="783" ht="24" customHeight="1" x14ac:dyDescent="0.25"/>
    <row r="784" ht="24" customHeight="1" x14ac:dyDescent="0.25"/>
    <row r="785" ht="24" customHeight="1" x14ac:dyDescent="0.25"/>
    <row r="786" ht="24" customHeight="1" x14ac:dyDescent="0.25"/>
    <row r="787" ht="24" customHeight="1" x14ac:dyDescent="0.25"/>
    <row r="788" ht="24" customHeight="1" x14ac:dyDescent="0.25"/>
    <row r="789" ht="24" customHeight="1" x14ac:dyDescent="0.25"/>
    <row r="790" ht="24" customHeight="1" x14ac:dyDescent="0.25"/>
    <row r="791" ht="24" customHeight="1" x14ac:dyDescent="0.25"/>
    <row r="792" ht="24" customHeight="1" x14ac:dyDescent="0.25"/>
    <row r="793" ht="24" customHeight="1" x14ac:dyDescent="0.25"/>
    <row r="794" ht="24" customHeight="1" x14ac:dyDescent="0.25"/>
    <row r="795" ht="24" customHeight="1" x14ac:dyDescent="0.25"/>
    <row r="796" ht="24" customHeight="1" x14ac:dyDescent="0.25"/>
    <row r="797" ht="24" customHeight="1" x14ac:dyDescent="0.25"/>
    <row r="798" ht="24" customHeight="1" x14ac:dyDescent="0.25"/>
    <row r="799" ht="24" customHeight="1" x14ac:dyDescent="0.25"/>
    <row r="800" ht="24" customHeight="1" x14ac:dyDescent="0.25"/>
    <row r="801" ht="24" customHeight="1" x14ac:dyDescent="0.25"/>
    <row r="802" ht="24" customHeight="1" x14ac:dyDescent="0.25"/>
    <row r="803" ht="24" customHeight="1" x14ac:dyDescent="0.25"/>
    <row r="804" ht="24" customHeight="1" x14ac:dyDescent="0.25"/>
    <row r="805" ht="24" customHeight="1" x14ac:dyDescent="0.25"/>
    <row r="806" ht="24" customHeight="1" x14ac:dyDescent="0.25"/>
    <row r="807" ht="24" customHeight="1" x14ac:dyDescent="0.25"/>
    <row r="808" ht="24" customHeight="1" x14ac:dyDescent="0.25"/>
    <row r="809" ht="24" customHeight="1" x14ac:dyDescent="0.25"/>
    <row r="810" ht="24" customHeight="1" x14ac:dyDescent="0.25"/>
    <row r="811" ht="24" customHeight="1" x14ac:dyDescent="0.25"/>
    <row r="812" ht="24" customHeight="1" x14ac:dyDescent="0.25"/>
    <row r="813" ht="24" customHeight="1" x14ac:dyDescent="0.25"/>
    <row r="814" ht="24" customHeight="1" x14ac:dyDescent="0.25"/>
    <row r="815" ht="24" customHeight="1" x14ac:dyDescent="0.25"/>
    <row r="816" ht="24" customHeight="1" x14ac:dyDescent="0.25"/>
    <row r="817" ht="24" customHeight="1" x14ac:dyDescent="0.25"/>
    <row r="818" ht="24" customHeight="1" x14ac:dyDescent="0.25"/>
    <row r="819" ht="24" customHeight="1" x14ac:dyDescent="0.25"/>
    <row r="820" ht="24" customHeight="1" x14ac:dyDescent="0.25"/>
    <row r="821" ht="24" customHeight="1" x14ac:dyDescent="0.25"/>
    <row r="822" ht="24" customHeight="1" x14ac:dyDescent="0.25"/>
    <row r="823" ht="24" customHeight="1" x14ac:dyDescent="0.25"/>
    <row r="824" ht="24" customHeight="1" x14ac:dyDescent="0.25"/>
    <row r="825" ht="24" customHeight="1" x14ac:dyDescent="0.25"/>
    <row r="826" ht="24" customHeight="1" x14ac:dyDescent="0.25"/>
    <row r="827" ht="24" customHeight="1" x14ac:dyDescent="0.25"/>
    <row r="828" ht="24" customHeight="1" x14ac:dyDescent="0.25"/>
    <row r="829" ht="24" customHeight="1" x14ac:dyDescent="0.25"/>
    <row r="830" ht="24" customHeight="1" x14ac:dyDescent="0.25"/>
    <row r="831" ht="24" customHeight="1" x14ac:dyDescent="0.25"/>
    <row r="832" ht="24" customHeight="1" x14ac:dyDescent="0.25"/>
    <row r="833" ht="24" customHeight="1" x14ac:dyDescent="0.25"/>
    <row r="834" ht="24" customHeight="1" x14ac:dyDescent="0.25"/>
    <row r="835" ht="24" customHeight="1" x14ac:dyDescent="0.25"/>
    <row r="836" ht="24" customHeight="1" x14ac:dyDescent="0.25"/>
    <row r="837" ht="24" customHeight="1" x14ac:dyDescent="0.25"/>
    <row r="838" ht="24" customHeight="1" x14ac:dyDescent="0.25"/>
    <row r="839" ht="24" customHeight="1" x14ac:dyDescent="0.25"/>
    <row r="840" ht="24" customHeight="1" x14ac:dyDescent="0.25"/>
    <row r="841" ht="24" customHeight="1" x14ac:dyDescent="0.25"/>
    <row r="842" ht="24" customHeight="1" x14ac:dyDescent="0.25"/>
    <row r="843" ht="24" customHeight="1" x14ac:dyDescent="0.25"/>
    <row r="844" ht="24" customHeight="1" x14ac:dyDescent="0.25"/>
    <row r="845" ht="24" customHeight="1" x14ac:dyDescent="0.25"/>
    <row r="846" ht="24" customHeight="1" x14ac:dyDescent="0.25"/>
    <row r="847" ht="24" customHeight="1" x14ac:dyDescent="0.25"/>
    <row r="848" ht="24" customHeight="1" x14ac:dyDescent="0.25"/>
    <row r="849" ht="24" customHeight="1" x14ac:dyDescent="0.25"/>
    <row r="850" ht="24" customHeight="1" x14ac:dyDescent="0.25"/>
    <row r="851" ht="24" customHeight="1" x14ac:dyDescent="0.25"/>
    <row r="852" ht="24" customHeight="1" x14ac:dyDescent="0.25"/>
    <row r="853" ht="24" customHeight="1" x14ac:dyDescent="0.25"/>
    <row r="854" ht="24" customHeight="1" x14ac:dyDescent="0.25"/>
    <row r="855" ht="24" customHeight="1" x14ac:dyDescent="0.25"/>
    <row r="856" ht="24" customHeight="1" x14ac:dyDescent="0.25"/>
    <row r="857" ht="24" customHeight="1" x14ac:dyDescent="0.25"/>
    <row r="858" ht="24" customHeight="1" x14ac:dyDescent="0.25"/>
    <row r="859" ht="24" customHeight="1" x14ac:dyDescent="0.25"/>
    <row r="860" ht="24" customHeight="1" x14ac:dyDescent="0.25"/>
    <row r="861" ht="24" customHeight="1" x14ac:dyDescent="0.25"/>
    <row r="862" ht="24" customHeight="1" x14ac:dyDescent="0.25"/>
    <row r="863" ht="24" customHeight="1" x14ac:dyDescent="0.25"/>
    <row r="864" ht="24" customHeight="1" x14ac:dyDescent="0.25"/>
    <row r="865" ht="24" customHeight="1" x14ac:dyDescent="0.25"/>
    <row r="866" ht="24" customHeight="1" x14ac:dyDescent="0.25"/>
    <row r="867" ht="24" customHeight="1" x14ac:dyDescent="0.25"/>
    <row r="868" ht="24" customHeight="1" x14ac:dyDescent="0.25"/>
    <row r="869" ht="24" customHeight="1" x14ac:dyDescent="0.25"/>
    <row r="870" ht="24" customHeight="1" x14ac:dyDescent="0.25"/>
    <row r="871" ht="24" customHeight="1" x14ac:dyDescent="0.25"/>
    <row r="872" ht="24" customHeight="1" x14ac:dyDescent="0.25"/>
    <row r="873" ht="24" customHeight="1" x14ac:dyDescent="0.25"/>
    <row r="874" ht="24" customHeight="1" x14ac:dyDescent="0.25"/>
    <row r="875" ht="24" customHeight="1" x14ac:dyDescent="0.25"/>
    <row r="876" ht="24" customHeight="1" x14ac:dyDescent="0.25"/>
    <row r="877" ht="24" customHeight="1" x14ac:dyDescent="0.25"/>
    <row r="878" ht="24" customHeight="1" x14ac:dyDescent="0.25"/>
    <row r="879" ht="24" customHeight="1" x14ac:dyDescent="0.25"/>
    <row r="880" ht="24" customHeight="1" x14ac:dyDescent="0.25"/>
    <row r="881" ht="24" customHeight="1" x14ac:dyDescent="0.25"/>
    <row r="882" ht="24" customHeight="1" x14ac:dyDescent="0.25"/>
    <row r="883" ht="24" customHeight="1" x14ac:dyDescent="0.25"/>
    <row r="884" ht="24" customHeight="1" x14ac:dyDescent="0.25"/>
    <row r="885" ht="24" customHeight="1" x14ac:dyDescent="0.25"/>
    <row r="886" ht="24" customHeight="1" x14ac:dyDescent="0.25"/>
    <row r="887" ht="24" customHeight="1" x14ac:dyDescent="0.25"/>
    <row r="888" ht="24" customHeight="1" x14ac:dyDescent="0.25"/>
    <row r="889" ht="24" customHeight="1" x14ac:dyDescent="0.25"/>
    <row r="890" ht="24" customHeight="1" x14ac:dyDescent="0.25"/>
    <row r="891" ht="24" customHeight="1" x14ac:dyDescent="0.25"/>
    <row r="892" ht="24" customHeight="1" x14ac:dyDescent="0.25"/>
    <row r="893" ht="24" customHeight="1" x14ac:dyDescent="0.25"/>
    <row r="894" ht="24" customHeight="1" x14ac:dyDescent="0.25"/>
    <row r="895" ht="24" customHeight="1" x14ac:dyDescent="0.25"/>
    <row r="896" ht="24" customHeight="1" x14ac:dyDescent="0.25"/>
    <row r="897" ht="24" customHeight="1" x14ac:dyDescent="0.25"/>
    <row r="898" ht="24" customHeight="1" x14ac:dyDescent="0.25"/>
    <row r="899" ht="24" customHeight="1" x14ac:dyDescent="0.25"/>
    <row r="900" ht="24" customHeight="1" x14ac:dyDescent="0.25"/>
    <row r="901" ht="24" customHeight="1" x14ac:dyDescent="0.25"/>
    <row r="902" ht="24" customHeight="1" x14ac:dyDescent="0.25"/>
    <row r="903" ht="24" customHeight="1" x14ac:dyDescent="0.25"/>
    <row r="904" ht="24" customHeight="1" x14ac:dyDescent="0.25"/>
    <row r="905" ht="24" customHeight="1" x14ac:dyDescent="0.25"/>
    <row r="906" ht="24" customHeight="1" x14ac:dyDescent="0.25"/>
    <row r="907" ht="24" customHeight="1" x14ac:dyDescent="0.25"/>
    <row r="908" ht="24" customHeight="1" x14ac:dyDescent="0.25"/>
    <row r="909" ht="24" customHeight="1" x14ac:dyDescent="0.25"/>
    <row r="910" ht="24" customHeight="1" x14ac:dyDescent="0.25"/>
    <row r="911" ht="24" customHeight="1" x14ac:dyDescent="0.25"/>
    <row r="912" ht="24" customHeight="1" x14ac:dyDescent="0.25"/>
    <row r="913" ht="24" customHeight="1" x14ac:dyDescent="0.25"/>
    <row r="914" ht="24" customHeight="1" x14ac:dyDescent="0.25"/>
    <row r="915" ht="24" customHeight="1" x14ac:dyDescent="0.25"/>
    <row r="916" ht="24" customHeight="1" x14ac:dyDescent="0.25"/>
    <row r="917" ht="24" customHeight="1" x14ac:dyDescent="0.25"/>
    <row r="918" ht="24" customHeight="1" x14ac:dyDescent="0.25"/>
    <row r="919" ht="24" customHeight="1" x14ac:dyDescent="0.25"/>
    <row r="920" ht="24" customHeight="1" x14ac:dyDescent="0.25"/>
    <row r="921" ht="24" customHeight="1" x14ac:dyDescent="0.25"/>
    <row r="922" ht="24" customHeight="1" x14ac:dyDescent="0.25"/>
    <row r="923" ht="24" customHeight="1" x14ac:dyDescent="0.25"/>
    <row r="924" ht="24" customHeight="1" x14ac:dyDescent="0.25"/>
    <row r="925" ht="24" customHeight="1" x14ac:dyDescent="0.25"/>
    <row r="926" ht="24" customHeight="1" x14ac:dyDescent="0.25"/>
    <row r="927" ht="24" customHeight="1" x14ac:dyDescent="0.25"/>
    <row r="928" ht="24" customHeight="1" x14ac:dyDescent="0.25"/>
    <row r="929" ht="24" customHeight="1" x14ac:dyDescent="0.25"/>
    <row r="930" ht="24" customHeight="1" x14ac:dyDescent="0.25"/>
    <row r="931" ht="24" customHeight="1" x14ac:dyDescent="0.25"/>
    <row r="932" ht="24" customHeight="1" x14ac:dyDescent="0.25"/>
    <row r="933" ht="24" customHeight="1" x14ac:dyDescent="0.25"/>
    <row r="934" ht="24" customHeight="1" x14ac:dyDescent="0.25"/>
    <row r="935" ht="24" customHeight="1" x14ac:dyDescent="0.25"/>
    <row r="936" ht="24" customHeight="1" x14ac:dyDescent="0.25"/>
    <row r="937" ht="24" customHeight="1" x14ac:dyDescent="0.25"/>
    <row r="938" ht="24" customHeight="1" x14ac:dyDescent="0.25"/>
    <row r="939" ht="24" customHeight="1" x14ac:dyDescent="0.25"/>
    <row r="940" ht="24" customHeight="1" x14ac:dyDescent="0.25"/>
    <row r="941" ht="24" customHeight="1" x14ac:dyDescent="0.25"/>
    <row r="942" ht="24" customHeight="1" x14ac:dyDescent="0.25"/>
    <row r="943" ht="24" customHeight="1" x14ac:dyDescent="0.25"/>
    <row r="944" ht="24" customHeight="1" x14ac:dyDescent="0.25"/>
    <row r="945" ht="24" customHeight="1" x14ac:dyDescent="0.25"/>
    <row r="946" ht="24" customHeight="1" x14ac:dyDescent="0.25"/>
    <row r="947" ht="24" customHeight="1" x14ac:dyDescent="0.25"/>
    <row r="948" ht="24" customHeight="1" x14ac:dyDescent="0.25"/>
    <row r="949" ht="24" customHeight="1" x14ac:dyDescent="0.25"/>
    <row r="950" ht="24" customHeight="1" x14ac:dyDescent="0.25"/>
    <row r="951" ht="24" customHeight="1" x14ac:dyDescent="0.25"/>
    <row r="952" ht="24" customHeight="1" x14ac:dyDescent="0.25"/>
    <row r="953" ht="24" customHeight="1" x14ac:dyDescent="0.25"/>
    <row r="954" ht="24" customHeight="1" x14ac:dyDescent="0.25"/>
    <row r="955" ht="24" customHeight="1" x14ac:dyDescent="0.25"/>
    <row r="956" ht="24" customHeight="1" x14ac:dyDescent="0.25"/>
    <row r="957" ht="24" customHeight="1" x14ac:dyDescent="0.25"/>
    <row r="958" ht="24" customHeight="1" x14ac:dyDescent="0.25"/>
    <row r="959" ht="24" customHeight="1" x14ac:dyDescent="0.25"/>
    <row r="960" ht="24" customHeight="1" x14ac:dyDescent="0.25"/>
    <row r="961" ht="24" customHeight="1" x14ac:dyDescent="0.25"/>
    <row r="962" ht="24" customHeight="1" x14ac:dyDescent="0.25"/>
    <row r="963" ht="24" customHeight="1" x14ac:dyDescent="0.25"/>
    <row r="964" ht="24" customHeight="1" x14ac:dyDescent="0.25"/>
    <row r="965" ht="24" customHeight="1" x14ac:dyDescent="0.25"/>
    <row r="966" ht="24" customHeight="1" x14ac:dyDescent="0.25"/>
    <row r="967" ht="24" customHeight="1" x14ac:dyDescent="0.25"/>
    <row r="968" ht="24" customHeight="1" x14ac:dyDescent="0.25"/>
    <row r="969" ht="24" customHeight="1" x14ac:dyDescent="0.25"/>
    <row r="970" ht="24" customHeight="1" x14ac:dyDescent="0.25"/>
    <row r="971" ht="24" customHeight="1" x14ac:dyDescent="0.25"/>
    <row r="972" ht="24" customHeight="1" x14ac:dyDescent="0.25"/>
  </sheetData>
  <mergeCells count="25">
    <mergeCell ref="J2:M2"/>
    <mergeCell ref="C3:C4"/>
    <mergeCell ref="D3:I3"/>
    <mergeCell ref="J3:M3"/>
    <mergeCell ref="D4:I4"/>
    <mergeCell ref="J4:M4"/>
    <mergeCell ref="B2:B26"/>
    <mergeCell ref="C2:I2"/>
    <mergeCell ref="C5:C13"/>
    <mergeCell ref="D9:E9"/>
    <mergeCell ref="D26:G26"/>
    <mergeCell ref="H26:I26"/>
    <mergeCell ref="F9:G9"/>
    <mergeCell ref="H9:I9"/>
    <mergeCell ref="D13:I13"/>
    <mergeCell ref="D14:G14"/>
    <mergeCell ref="H14:I14"/>
    <mergeCell ref="C17:C25"/>
    <mergeCell ref="D21:E21"/>
    <mergeCell ref="F21:G21"/>
    <mergeCell ref="H21:I21"/>
    <mergeCell ref="D25:I25"/>
    <mergeCell ref="C15:C16"/>
    <mergeCell ref="D15:I15"/>
    <mergeCell ref="D16:I16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293" priority="2" stopIfTrue="1">
      <formula>LEN($D4)=14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28B23-4E54-4B69-8D24-F011DCF2A348}">
  <dimension ref="A1:AF976"/>
  <sheetViews>
    <sheetView zoomScale="70" zoomScaleNormal="70" workbookViewId="0">
      <selection sqref="A1:XFD1048576"/>
    </sheetView>
  </sheetViews>
  <sheetFormatPr defaultColWidth="8.7109375" defaultRowHeight="24" customHeight="1" x14ac:dyDescent="0.25"/>
  <cols>
    <col min="1" max="16384" width="8.7109375" style="106"/>
  </cols>
  <sheetData>
    <row r="1" spans="1:32" ht="24" customHeight="1" thickBot="1" x14ac:dyDescent="0.3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</row>
    <row r="2" spans="1:32" ht="24" customHeight="1" thickBot="1" x14ac:dyDescent="0.3">
      <c r="A2" s="105"/>
      <c r="B2" s="347" t="s">
        <v>70</v>
      </c>
      <c r="C2" s="348" t="s">
        <v>71</v>
      </c>
      <c r="D2" s="330"/>
      <c r="E2" s="330"/>
      <c r="F2" s="330"/>
      <c r="G2" s="330"/>
      <c r="H2" s="330"/>
      <c r="I2" s="330"/>
      <c r="J2" s="330"/>
      <c r="K2" s="330"/>
      <c r="L2" s="330"/>
      <c r="M2" s="330"/>
      <c r="N2" s="330"/>
      <c r="O2" s="330"/>
      <c r="P2" s="351" t="s">
        <v>72</v>
      </c>
      <c r="Q2" s="330"/>
      <c r="R2" s="330"/>
      <c r="S2" s="331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ht="24" customHeight="1" thickBot="1" x14ac:dyDescent="0.3">
      <c r="A3" s="105"/>
      <c r="B3" s="339"/>
      <c r="C3" s="354">
        <v>2.0833333333333332E-2</v>
      </c>
      <c r="D3" s="337" t="s">
        <v>3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1"/>
      <c r="P3" s="353" t="s">
        <v>56</v>
      </c>
      <c r="Q3" s="330"/>
      <c r="R3" s="330"/>
      <c r="S3" s="331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ht="24" customHeight="1" thickBot="1" x14ac:dyDescent="0.3">
      <c r="A4" s="105"/>
      <c r="B4" s="339"/>
      <c r="C4" s="335"/>
      <c r="D4" s="337" t="s">
        <v>5</v>
      </c>
      <c r="E4" s="330"/>
      <c r="F4" s="330"/>
      <c r="G4" s="330"/>
      <c r="H4" s="330"/>
      <c r="I4" s="331"/>
      <c r="J4" s="337" t="s">
        <v>6</v>
      </c>
      <c r="K4" s="330"/>
      <c r="L4" s="330"/>
      <c r="M4" s="330"/>
      <c r="N4" s="330"/>
      <c r="O4" s="331"/>
      <c r="P4" s="351" t="str">
        <f>CONCATENATE(COUNT(P6:P13,R6:R13)," VIAGENS")</f>
        <v>16 VIAGENS</v>
      </c>
      <c r="Q4" s="330"/>
      <c r="R4" s="330"/>
      <c r="S4" s="331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ht="24" customHeight="1" thickBot="1" x14ac:dyDescent="0.3">
      <c r="A5" s="105"/>
      <c r="B5" s="339"/>
      <c r="C5" s="338" t="s">
        <v>7</v>
      </c>
      <c r="D5" s="110" t="s">
        <v>8</v>
      </c>
      <c r="E5" s="111" t="s">
        <v>9</v>
      </c>
      <c r="F5" s="133" t="s">
        <v>10</v>
      </c>
      <c r="G5" s="111" t="s">
        <v>11</v>
      </c>
      <c r="H5" s="133" t="s">
        <v>12</v>
      </c>
      <c r="I5" s="111" t="s">
        <v>13</v>
      </c>
      <c r="J5" s="110" t="s">
        <v>8</v>
      </c>
      <c r="K5" s="111" t="s">
        <v>9</v>
      </c>
      <c r="L5" s="133" t="s">
        <v>10</v>
      </c>
      <c r="M5" s="111" t="s">
        <v>11</v>
      </c>
      <c r="N5" s="133" t="s">
        <v>12</v>
      </c>
      <c r="O5" s="111" t="s">
        <v>13</v>
      </c>
      <c r="P5" s="110" t="s">
        <v>14</v>
      </c>
      <c r="Q5" s="111" t="s">
        <v>15</v>
      </c>
      <c r="R5" s="110" t="s">
        <v>14</v>
      </c>
      <c r="S5" s="111" t="s">
        <v>15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ht="24" customHeight="1" x14ac:dyDescent="0.25">
      <c r="A6" s="105"/>
      <c r="B6" s="339"/>
      <c r="C6" s="339"/>
      <c r="D6" s="134">
        <v>0.23611111111111113</v>
      </c>
      <c r="E6" s="135">
        <v>0.2590277777777778</v>
      </c>
      <c r="F6" s="135">
        <v>0.29166666666666669</v>
      </c>
      <c r="G6" s="136">
        <f t="shared" ref="G6:G8" si="0">F6-D6</f>
        <v>5.5555555555555552E-2</v>
      </c>
      <c r="H6" s="137">
        <v>427</v>
      </c>
      <c r="I6" s="138">
        <v>1</v>
      </c>
      <c r="J6" s="134">
        <v>0.2673611111111111</v>
      </c>
      <c r="K6" s="135">
        <v>0.28819444444444448</v>
      </c>
      <c r="L6" s="135">
        <v>0.3215277777777778</v>
      </c>
      <c r="M6" s="136">
        <f t="shared" ref="M6:M7" si="1">L6-J6</f>
        <v>5.4166666666666696E-2</v>
      </c>
      <c r="N6" s="137">
        <v>427</v>
      </c>
      <c r="O6" s="138">
        <v>2</v>
      </c>
      <c r="P6" s="134">
        <v>0.23611111111111113</v>
      </c>
      <c r="Q6" s="118"/>
      <c r="R6" s="135">
        <v>0.57291666666666663</v>
      </c>
      <c r="S6" s="120">
        <f>R6-P13</f>
        <v>4.513888888888884E-2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ht="24" customHeight="1" thickBot="1" x14ac:dyDescent="0.3">
      <c r="A7" s="105"/>
      <c r="B7" s="339"/>
      <c r="C7" s="339"/>
      <c r="D7" s="139">
        <v>0.2986111111111111</v>
      </c>
      <c r="E7" s="140">
        <v>0.32569444444444445</v>
      </c>
      <c r="F7" s="140">
        <v>0.35972222222222222</v>
      </c>
      <c r="G7" s="141">
        <f t="shared" si="0"/>
        <v>6.1111111111111116E-2</v>
      </c>
      <c r="H7" s="142">
        <v>427</v>
      </c>
      <c r="I7" s="143">
        <v>1</v>
      </c>
      <c r="J7" s="139">
        <v>0.33333333333333331</v>
      </c>
      <c r="K7" s="140">
        <v>0.35833333333333334</v>
      </c>
      <c r="L7" s="140">
        <v>0.39374999999999999</v>
      </c>
      <c r="M7" s="141">
        <f t="shared" si="1"/>
        <v>6.0416666666666674E-2</v>
      </c>
      <c r="N7" s="142">
        <v>427</v>
      </c>
      <c r="O7" s="143">
        <v>2</v>
      </c>
      <c r="P7" s="139">
        <v>0.2673611111111111</v>
      </c>
      <c r="Q7" s="121">
        <f t="shared" ref="Q7:Q13" si="2">P7-P6</f>
        <v>3.1249999999999972E-2</v>
      </c>
      <c r="R7" s="140">
        <v>0.61805555555555558</v>
      </c>
      <c r="S7" s="122">
        <f t="shared" ref="S7:S13" si="3">R7-R6</f>
        <v>4.5138888888888951E-2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ht="24" customHeight="1" thickBot="1" x14ac:dyDescent="0.3">
      <c r="A8" s="105"/>
      <c r="B8" s="339"/>
      <c r="C8" s="339"/>
      <c r="D8" s="139">
        <v>0.36805555555555558</v>
      </c>
      <c r="E8" s="140">
        <v>0.39444444444444443</v>
      </c>
      <c r="F8" s="140">
        <v>0.43541666666666662</v>
      </c>
      <c r="G8" s="141">
        <f t="shared" si="0"/>
        <v>6.7361111111111038E-2</v>
      </c>
      <c r="H8" s="142">
        <v>427</v>
      </c>
      <c r="I8" s="143">
        <v>1</v>
      </c>
      <c r="J8" s="344">
        <f>L7</f>
        <v>0.39374999999999999</v>
      </c>
      <c r="K8" s="331"/>
      <c r="L8" s="344">
        <f>J9</f>
        <v>0.4375</v>
      </c>
      <c r="M8" s="331"/>
      <c r="N8" s="355">
        <f>L8-J8</f>
        <v>4.3750000000000011E-2</v>
      </c>
      <c r="O8" s="331"/>
      <c r="P8" s="139">
        <v>0.2986111111111111</v>
      </c>
      <c r="Q8" s="121">
        <f t="shared" si="2"/>
        <v>3.125E-2</v>
      </c>
      <c r="R8" s="140">
        <v>0.65625</v>
      </c>
      <c r="S8" s="122">
        <f t="shared" si="3"/>
        <v>3.819444444444442E-2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ht="24" customHeight="1" thickBot="1" x14ac:dyDescent="0.3">
      <c r="A9" s="105"/>
      <c r="B9" s="339"/>
      <c r="C9" s="339"/>
      <c r="D9" s="344">
        <f>F8</f>
        <v>0.43541666666666662</v>
      </c>
      <c r="E9" s="331"/>
      <c r="F9" s="344">
        <f>D10</f>
        <v>0.4826388888888889</v>
      </c>
      <c r="G9" s="331"/>
      <c r="H9" s="355">
        <f>F9-D9</f>
        <v>4.7222222222222276E-2</v>
      </c>
      <c r="I9" s="331"/>
      <c r="J9" s="139">
        <v>0.4375</v>
      </c>
      <c r="K9" s="140">
        <v>0.46736111111111112</v>
      </c>
      <c r="L9" s="140">
        <v>0.51250000000000007</v>
      </c>
      <c r="M9" s="141">
        <f t="shared" ref="M9:M10" si="4">L9-J9</f>
        <v>7.5000000000000067E-2</v>
      </c>
      <c r="N9" s="142">
        <v>427</v>
      </c>
      <c r="O9" s="143">
        <v>2</v>
      </c>
      <c r="P9" s="139">
        <v>0.33333333333333331</v>
      </c>
      <c r="Q9" s="121">
        <f t="shared" si="2"/>
        <v>3.472222222222221E-2</v>
      </c>
      <c r="R9" s="140">
        <v>0.69444444444444453</v>
      </c>
      <c r="S9" s="122">
        <f t="shared" si="3"/>
        <v>3.8194444444444531E-2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ht="24" customHeight="1" x14ac:dyDescent="0.25">
      <c r="A10" s="105"/>
      <c r="B10" s="339"/>
      <c r="C10" s="339"/>
      <c r="D10" s="139">
        <v>0.4826388888888889</v>
      </c>
      <c r="E10" s="140">
        <v>0.50902777777777775</v>
      </c>
      <c r="F10" s="140">
        <v>0.55069444444444449</v>
      </c>
      <c r="G10" s="141">
        <f>F10-D10</f>
        <v>6.8055555555555591E-2</v>
      </c>
      <c r="H10" s="142">
        <v>427</v>
      </c>
      <c r="I10" s="143">
        <v>1</v>
      </c>
      <c r="J10" s="139">
        <v>0.52777777777777779</v>
      </c>
      <c r="K10" s="140">
        <v>0.55555555555555558</v>
      </c>
      <c r="L10" s="140">
        <v>0.59444444444444444</v>
      </c>
      <c r="M10" s="141">
        <f t="shared" si="4"/>
        <v>6.6666666666666652E-2</v>
      </c>
      <c r="N10" s="142">
        <v>427</v>
      </c>
      <c r="O10" s="143">
        <v>2</v>
      </c>
      <c r="P10" s="139">
        <v>0.36805555555555558</v>
      </c>
      <c r="Q10" s="121">
        <f t="shared" si="2"/>
        <v>3.4722222222222265E-2</v>
      </c>
      <c r="R10" s="140">
        <v>0.73472222222222217</v>
      </c>
      <c r="S10" s="122">
        <f t="shared" si="3"/>
        <v>4.0277777777777635E-2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ht="24" customHeight="1" thickBot="1" x14ac:dyDescent="0.3">
      <c r="A11" s="105"/>
      <c r="B11" s="339"/>
      <c r="C11" s="339"/>
      <c r="D11" s="190"/>
      <c r="E11" s="191"/>
      <c r="F11" s="191"/>
      <c r="G11" s="192"/>
      <c r="H11" s="193"/>
      <c r="I11" s="194"/>
      <c r="J11" s="190"/>
      <c r="K11" s="191"/>
      <c r="L11" s="191"/>
      <c r="M11" s="192"/>
      <c r="N11" s="193"/>
      <c r="O11" s="194"/>
      <c r="P11" s="139">
        <v>0.4375</v>
      </c>
      <c r="Q11" s="121">
        <f t="shared" si="2"/>
        <v>6.944444444444442E-2</v>
      </c>
      <c r="R11" s="140">
        <v>0.77500000000000002</v>
      </c>
      <c r="S11" s="122">
        <f t="shared" si="3"/>
        <v>4.0277777777777857E-2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ht="24" customHeight="1" thickBot="1" x14ac:dyDescent="0.3">
      <c r="A12" s="105"/>
      <c r="B12" s="339"/>
      <c r="C12" s="339"/>
      <c r="D12" s="398" t="s">
        <v>73</v>
      </c>
      <c r="E12" s="330"/>
      <c r="F12" s="330"/>
      <c r="G12" s="330"/>
      <c r="H12" s="330"/>
      <c r="I12" s="331"/>
      <c r="J12" s="398" t="s">
        <v>73</v>
      </c>
      <c r="K12" s="330"/>
      <c r="L12" s="330"/>
      <c r="M12" s="330"/>
      <c r="N12" s="330"/>
      <c r="O12" s="331"/>
      <c r="P12" s="195">
        <v>0.4826388888888889</v>
      </c>
      <c r="Q12" s="121">
        <f t="shared" si="2"/>
        <v>4.5138888888888895E-2</v>
      </c>
      <c r="R12" s="140">
        <v>0.84583333333333333</v>
      </c>
      <c r="S12" s="122">
        <f t="shared" si="3"/>
        <v>7.0833333333333304E-2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ht="24" customHeight="1" thickBot="1" x14ac:dyDescent="0.3">
      <c r="A13" s="105"/>
      <c r="B13" s="339"/>
      <c r="C13" s="123" t="s">
        <v>17</v>
      </c>
      <c r="D13" s="397">
        <f>MAX(E6:F12)-IF(D6="",E6,D6)-MIN(H6:H12)+$C3</f>
        <v>0.28819444444444436</v>
      </c>
      <c r="E13" s="374"/>
      <c r="F13" s="374"/>
      <c r="G13" s="333"/>
      <c r="H13" s="332">
        <f>F8-IF(D6="",E6,D6)+$C3</f>
        <v>0.22013888888888883</v>
      </c>
      <c r="I13" s="333"/>
      <c r="J13" s="397">
        <f>MAX(K6:L12)-IF(J6="",K6,J6)-MIN(N6:N12)+$C3</f>
        <v>0.30416666666666664</v>
      </c>
      <c r="K13" s="374"/>
      <c r="L13" s="374"/>
      <c r="M13" s="333"/>
      <c r="N13" s="332">
        <f>L7-IF(J6="",K6,J6)+$C3</f>
        <v>0.14722222222222223</v>
      </c>
      <c r="O13" s="333"/>
      <c r="P13" s="196">
        <v>0.52777777777777779</v>
      </c>
      <c r="Q13" s="125">
        <f t="shared" si="2"/>
        <v>4.5138888888888895E-2</v>
      </c>
      <c r="R13" s="151">
        <v>0.91319444444444453</v>
      </c>
      <c r="S13" s="152">
        <f t="shared" si="3"/>
        <v>6.7361111111111205E-2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ht="24" customHeight="1" thickBot="1" x14ac:dyDescent="0.3">
      <c r="A14" s="105"/>
      <c r="B14" s="339"/>
      <c r="C14" s="354">
        <v>2.0833333333333332E-2</v>
      </c>
      <c r="D14" s="337" t="s">
        <v>18</v>
      </c>
      <c r="E14" s="330"/>
      <c r="F14" s="330"/>
      <c r="G14" s="330"/>
      <c r="H14" s="330"/>
      <c r="I14" s="330"/>
      <c r="J14" s="330"/>
      <c r="K14" s="330"/>
      <c r="L14" s="330"/>
      <c r="M14" s="330"/>
      <c r="N14" s="330"/>
      <c r="O14" s="331"/>
      <c r="P14" s="144"/>
      <c r="Q14" s="144"/>
      <c r="R14" s="144"/>
      <c r="S14" s="144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</row>
    <row r="15" spans="1:32" ht="24" customHeight="1" thickBot="1" x14ac:dyDescent="0.3">
      <c r="A15" s="105"/>
      <c r="B15" s="339"/>
      <c r="C15" s="335"/>
      <c r="D15" s="337" t="s">
        <v>19</v>
      </c>
      <c r="E15" s="330"/>
      <c r="F15" s="330"/>
      <c r="G15" s="330"/>
      <c r="H15" s="330"/>
      <c r="I15" s="331"/>
      <c r="J15" s="337" t="s">
        <v>20</v>
      </c>
      <c r="K15" s="330"/>
      <c r="L15" s="330"/>
      <c r="M15" s="330"/>
      <c r="N15" s="330"/>
      <c r="O15" s="331"/>
      <c r="P15" s="144"/>
      <c r="Q15" s="144"/>
      <c r="R15" s="144"/>
      <c r="S15" s="144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</row>
    <row r="16" spans="1:32" ht="24" customHeight="1" thickBot="1" x14ac:dyDescent="0.3">
      <c r="A16" s="105"/>
      <c r="B16" s="339"/>
      <c r="C16" s="338" t="s">
        <v>7</v>
      </c>
      <c r="D16" s="110" t="s">
        <v>8</v>
      </c>
      <c r="E16" s="111" t="s">
        <v>9</v>
      </c>
      <c r="F16" s="133" t="s">
        <v>10</v>
      </c>
      <c r="G16" s="111" t="s">
        <v>11</v>
      </c>
      <c r="H16" s="133" t="s">
        <v>12</v>
      </c>
      <c r="I16" s="111" t="s">
        <v>13</v>
      </c>
      <c r="J16" s="110" t="s">
        <v>8</v>
      </c>
      <c r="K16" s="111" t="s">
        <v>9</v>
      </c>
      <c r="L16" s="133" t="s">
        <v>10</v>
      </c>
      <c r="M16" s="111" t="s">
        <v>11</v>
      </c>
      <c r="N16" s="133" t="s">
        <v>12</v>
      </c>
      <c r="O16" s="111" t="s">
        <v>13</v>
      </c>
      <c r="P16" s="144"/>
      <c r="Q16" s="144"/>
      <c r="R16" s="144"/>
      <c r="S16" s="144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</row>
    <row r="17" spans="1:32" ht="24" customHeight="1" x14ac:dyDescent="0.25">
      <c r="A17" s="105"/>
      <c r="B17" s="339"/>
      <c r="C17" s="339"/>
      <c r="D17" s="134">
        <v>0.57291666666666663</v>
      </c>
      <c r="E17" s="135">
        <v>0.59791666666666665</v>
      </c>
      <c r="F17" s="135">
        <v>0.63541666666666663</v>
      </c>
      <c r="G17" s="136">
        <f t="shared" ref="G17:G19" si="5">F17-D17</f>
        <v>6.25E-2</v>
      </c>
      <c r="H17" s="137">
        <v>427</v>
      </c>
      <c r="I17" s="138">
        <v>1</v>
      </c>
      <c r="J17" s="134">
        <v>0.61805555555555558</v>
      </c>
      <c r="K17" s="135">
        <v>0.64374999999999993</v>
      </c>
      <c r="L17" s="135">
        <v>0.68263888888888891</v>
      </c>
      <c r="M17" s="136">
        <f t="shared" ref="M17:M19" si="6">L17-J17</f>
        <v>6.4583333333333326E-2</v>
      </c>
      <c r="N17" s="137">
        <v>427</v>
      </c>
      <c r="O17" s="138">
        <v>2</v>
      </c>
      <c r="P17" s="144"/>
      <c r="Q17" s="144"/>
      <c r="R17" s="144"/>
      <c r="S17" s="144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</row>
    <row r="18" spans="1:32" ht="24" customHeight="1" x14ac:dyDescent="0.25">
      <c r="A18" s="105"/>
      <c r="B18" s="339"/>
      <c r="C18" s="339"/>
      <c r="D18" s="139">
        <v>0.65625</v>
      </c>
      <c r="E18" s="140">
        <v>0.68125000000000002</v>
      </c>
      <c r="F18" s="140">
        <v>0.71597222222222223</v>
      </c>
      <c r="G18" s="141">
        <f t="shared" si="5"/>
        <v>5.9722222222222232E-2</v>
      </c>
      <c r="H18" s="142">
        <v>427</v>
      </c>
      <c r="I18" s="143">
        <v>1</v>
      </c>
      <c r="J18" s="139">
        <v>0.69444444444444453</v>
      </c>
      <c r="K18" s="140">
        <v>0.71944444444444444</v>
      </c>
      <c r="L18" s="140">
        <v>0.75555555555555554</v>
      </c>
      <c r="M18" s="141">
        <f t="shared" si="6"/>
        <v>6.1111111111111005E-2</v>
      </c>
      <c r="N18" s="142">
        <v>427</v>
      </c>
      <c r="O18" s="143">
        <v>2</v>
      </c>
      <c r="P18" s="144"/>
      <c r="Q18" s="144"/>
      <c r="R18" s="144"/>
      <c r="S18" s="144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</row>
    <row r="19" spans="1:32" ht="24" customHeight="1" thickBot="1" x14ac:dyDescent="0.3">
      <c r="A19" s="105"/>
      <c r="B19" s="339"/>
      <c r="C19" s="339"/>
      <c r="D19" s="139">
        <v>0.73472222222222217</v>
      </c>
      <c r="E19" s="140">
        <v>0.7583333333333333</v>
      </c>
      <c r="F19" s="140">
        <v>0.79513888888888884</v>
      </c>
      <c r="G19" s="141">
        <f t="shared" si="5"/>
        <v>6.0416666666666674E-2</v>
      </c>
      <c r="H19" s="142">
        <v>427</v>
      </c>
      <c r="I19" s="143">
        <v>1</v>
      </c>
      <c r="J19" s="139">
        <v>0.77500000000000002</v>
      </c>
      <c r="K19" s="140">
        <v>0.79861111111111116</v>
      </c>
      <c r="L19" s="140">
        <v>0.8340277777777777</v>
      </c>
      <c r="M19" s="141">
        <f t="shared" si="6"/>
        <v>5.9027777777777679E-2</v>
      </c>
      <c r="N19" s="142">
        <v>427</v>
      </c>
      <c r="O19" s="143">
        <v>2</v>
      </c>
      <c r="P19" s="144"/>
      <c r="Q19" s="144"/>
      <c r="R19" s="144"/>
      <c r="S19" s="144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</row>
    <row r="20" spans="1:32" ht="24" customHeight="1" thickBot="1" x14ac:dyDescent="0.3">
      <c r="A20" s="105"/>
      <c r="B20" s="339"/>
      <c r="C20" s="339"/>
      <c r="D20" s="344">
        <f>F19</f>
        <v>0.79513888888888884</v>
      </c>
      <c r="E20" s="331"/>
      <c r="F20" s="344">
        <f>D21</f>
        <v>0.84583333333333333</v>
      </c>
      <c r="G20" s="331"/>
      <c r="H20" s="355">
        <f>F20-D20</f>
        <v>5.0694444444444486E-2</v>
      </c>
      <c r="I20" s="331"/>
      <c r="J20" s="344">
        <f>L19</f>
        <v>0.8340277777777777</v>
      </c>
      <c r="K20" s="331"/>
      <c r="L20" s="344">
        <f>J21</f>
        <v>0.91319444444444453</v>
      </c>
      <c r="M20" s="331"/>
      <c r="N20" s="355">
        <f>L20-J20</f>
        <v>7.9166666666666829E-2</v>
      </c>
      <c r="O20" s="331"/>
      <c r="P20" s="144"/>
      <c r="Q20" s="144"/>
      <c r="R20" s="144"/>
      <c r="S20" s="144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</row>
    <row r="21" spans="1:32" ht="24" customHeight="1" x14ac:dyDescent="0.25">
      <c r="A21" s="105"/>
      <c r="B21" s="339"/>
      <c r="C21" s="339"/>
      <c r="D21" s="139">
        <v>0.84583333333333333</v>
      </c>
      <c r="E21" s="140">
        <v>0.87083333333333324</v>
      </c>
      <c r="F21" s="140">
        <v>0.90208333333333324</v>
      </c>
      <c r="G21" s="141">
        <f>F21-D21</f>
        <v>5.6249999999999911E-2</v>
      </c>
      <c r="H21" s="142">
        <v>427</v>
      </c>
      <c r="I21" s="143">
        <v>1</v>
      </c>
      <c r="J21" s="139">
        <v>0.91319444444444453</v>
      </c>
      <c r="K21" s="140">
        <v>0.93472222222222223</v>
      </c>
      <c r="L21" s="140">
        <v>0.96319444444444446</v>
      </c>
      <c r="M21" s="141">
        <f>L21-J21</f>
        <v>4.9999999999999933E-2</v>
      </c>
      <c r="N21" s="142">
        <v>427</v>
      </c>
      <c r="O21" s="143">
        <v>2</v>
      </c>
      <c r="P21" s="144"/>
      <c r="Q21" s="144"/>
      <c r="R21" s="144"/>
      <c r="S21" s="144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</row>
    <row r="22" spans="1:32" ht="24" customHeight="1" thickBot="1" x14ac:dyDescent="0.3">
      <c r="A22" s="105"/>
      <c r="B22" s="339"/>
      <c r="C22" s="339"/>
      <c r="D22" s="190"/>
      <c r="E22" s="191"/>
      <c r="F22" s="191"/>
      <c r="G22" s="192"/>
      <c r="H22" s="193"/>
      <c r="I22" s="194"/>
      <c r="J22" s="190"/>
      <c r="K22" s="191"/>
      <c r="L22" s="191"/>
      <c r="M22" s="192"/>
      <c r="N22" s="193"/>
      <c r="O22" s="194"/>
      <c r="P22" s="144"/>
      <c r="Q22" s="144"/>
      <c r="R22" s="144"/>
      <c r="S22" s="144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</row>
    <row r="23" spans="1:32" ht="24" customHeight="1" thickBot="1" x14ac:dyDescent="0.3">
      <c r="A23" s="105"/>
      <c r="B23" s="339"/>
      <c r="C23" s="339"/>
      <c r="D23" s="398" t="s">
        <v>73</v>
      </c>
      <c r="E23" s="330"/>
      <c r="F23" s="330"/>
      <c r="G23" s="330"/>
      <c r="H23" s="330"/>
      <c r="I23" s="331"/>
      <c r="J23" s="398" t="s">
        <v>73</v>
      </c>
      <c r="K23" s="330"/>
      <c r="L23" s="330"/>
      <c r="M23" s="330"/>
      <c r="N23" s="330"/>
      <c r="O23" s="331"/>
      <c r="P23" s="144"/>
      <c r="Q23" s="144"/>
      <c r="R23" s="144"/>
      <c r="S23" s="144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</row>
    <row r="24" spans="1:32" ht="24" customHeight="1" thickBot="1" x14ac:dyDescent="0.3">
      <c r="A24" s="105"/>
      <c r="B24" s="335"/>
      <c r="C24" s="123" t="s">
        <v>17</v>
      </c>
      <c r="D24" s="397">
        <f>MAX(E17:F23)-IF(D17="",E17,D17)-MIN(H17:H23)+$C14</f>
        <v>0.29930555555555544</v>
      </c>
      <c r="E24" s="374"/>
      <c r="F24" s="374"/>
      <c r="G24" s="333"/>
      <c r="H24" s="332">
        <f>F19-IF(D17="",E17,D17)</f>
        <v>0.22222222222222221</v>
      </c>
      <c r="I24" s="333"/>
      <c r="J24" s="397">
        <f>MAX(K17:L23)-IF(J17="",K17,J17)-MIN(N17:N23)+$C14</f>
        <v>0.28680555555555537</v>
      </c>
      <c r="K24" s="374"/>
      <c r="L24" s="374"/>
      <c r="M24" s="333"/>
      <c r="N24" s="332">
        <f>L19-IF(J17="",K17,J17)</f>
        <v>0.21597222222222212</v>
      </c>
      <c r="O24" s="333"/>
      <c r="P24" s="144"/>
      <c r="Q24" s="144"/>
      <c r="R24" s="144"/>
      <c r="S24" s="144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</row>
    <row r="25" spans="1:32" ht="24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</row>
    <row r="26" spans="1:32" ht="24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</row>
    <row r="27" spans="1:32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</row>
    <row r="28" spans="1:32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</row>
    <row r="29" spans="1:32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</row>
    <row r="30" spans="1:32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</row>
    <row r="31" spans="1:32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</row>
    <row r="32" spans="1:32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</row>
    <row r="33" spans="1:32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</row>
    <row r="34" spans="1:32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</row>
    <row r="35" spans="1:32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</row>
    <row r="36" spans="1:32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</row>
    <row r="37" spans="1:32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</row>
    <row r="38" spans="1:32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</row>
    <row r="39" spans="1:32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</row>
    <row r="40" spans="1:32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</row>
    <row r="41" spans="1:32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</row>
    <row r="42" spans="1:32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</row>
    <row r="43" spans="1:32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</row>
    <row r="44" spans="1:32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</row>
    <row r="45" spans="1:32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</row>
    <row r="46" spans="1:32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</row>
    <row r="47" spans="1:32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</row>
    <row r="48" spans="1:32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</row>
    <row r="49" spans="1:32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</row>
    <row r="50" spans="1:32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</row>
    <row r="51" spans="1:32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</row>
    <row r="52" spans="1:32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</row>
    <row r="53" spans="1:32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</row>
    <row r="54" spans="1:32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</row>
    <row r="55" spans="1:32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</row>
    <row r="56" spans="1:32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</row>
    <row r="57" spans="1:32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</row>
    <row r="58" spans="1:32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</row>
    <row r="59" spans="1:32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</row>
    <row r="60" spans="1:32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</row>
    <row r="61" spans="1:32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</row>
    <row r="62" spans="1:32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</row>
    <row r="63" spans="1:32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</row>
    <row r="64" spans="1:32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</row>
    <row r="65" spans="1:32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</row>
    <row r="66" spans="1:32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</row>
    <row r="67" spans="1:32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</row>
    <row r="68" spans="1:32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</row>
    <row r="69" spans="1:32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</row>
    <row r="70" spans="1:32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</row>
    <row r="71" spans="1:32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</row>
    <row r="72" spans="1:32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</row>
    <row r="73" spans="1:32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</row>
    <row r="74" spans="1:32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</row>
    <row r="75" spans="1:32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</row>
    <row r="76" spans="1:32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</row>
    <row r="77" spans="1:32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</row>
    <row r="78" spans="1:32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</row>
    <row r="79" spans="1:32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</row>
    <row r="80" spans="1:32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</row>
    <row r="81" spans="1:32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</row>
    <row r="82" spans="1:32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</row>
    <row r="83" spans="1:32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</row>
    <row r="84" spans="1:32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</row>
    <row r="85" spans="1:32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</row>
    <row r="86" spans="1:32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</row>
    <row r="87" spans="1:32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</row>
    <row r="88" spans="1:32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</row>
    <row r="89" spans="1:32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</row>
    <row r="90" spans="1:32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</row>
    <row r="91" spans="1:32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</row>
    <row r="92" spans="1:32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</row>
    <row r="93" spans="1:32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</row>
    <row r="94" spans="1:32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</row>
    <row r="95" spans="1:32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</row>
    <row r="96" spans="1:32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</row>
    <row r="97" spans="1:32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</row>
    <row r="98" spans="1:32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</row>
    <row r="99" spans="1:32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</row>
    <row r="100" spans="1:32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</row>
    <row r="101" spans="1:32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</row>
    <row r="102" spans="1:32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</row>
    <row r="103" spans="1:32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</row>
    <row r="104" spans="1:32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</row>
    <row r="105" spans="1:32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</row>
    <row r="106" spans="1:32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</row>
    <row r="107" spans="1:32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</row>
    <row r="108" spans="1:32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</row>
    <row r="109" spans="1:32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</row>
    <row r="110" spans="1:32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</row>
    <row r="111" spans="1:32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</row>
    <row r="112" spans="1:32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</row>
    <row r="113" spans="1:32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</row>
    <row r="114" spans="1:32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</row>
    <row r="115" spans="1:32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</row>
    <row r="116" spans="1:32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</row>
    <row r="117" spans="1:32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</row>
    <row r="118" spans="1:32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</row>
    <row r="119" spans="1:32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</row>
    <row r="120" spans="1:32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</row>
    <row r="121" spans="1:32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</row>
    <row r="122" spans="1:32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</row>
    <row r="123" spans="1:32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</row>
    <row r="124" spans="1:32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</row>
    <row r="125" spans="1:32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</row>
    <row r="126" spans="1:32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</row>
    <row r="127" spans="1:32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</row>
    <row r="128" spans="1:32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</row>
    <row r="129" spans="1:32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</row>
    <row r="130" spans="1:32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</row>
    <row r="131" spans="1:32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</row>
    <row r="132" spans="1:32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</row>
    <row r="133" spans="1:32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</row>
    <row r="134" spans="1:32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</row>
    <row r="135" spans="1:32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</row>
    <row r="136" spans="1:32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</row>
    <row r="137" spans="1:32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</row>
    <row r="138" spans="1:32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</row>
    <row r="139" spans="1:32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</row>
    <row r="140" spans="1:32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</row>
    <row r="141" spans="1:32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</row>
    <row r="142" spans="1:32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</row>
    <row r="143" spans="1:32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</row>
    <row r="144" spans="1:32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</row>
    <row r="145" spans="1:32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</row>
    <row r="146" spans="1:32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</row>
    <row r="147" spans="1:32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</row>
    <row r="148" spans="1:32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</row>
    <row r="149" spans="1:32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</row>
    <row r="150" spans="1:32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</row>
    <row r="151" spans="1:32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</row>
    <row r="152" spans="1:32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</row>
    <row r="153" spans="1:32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</row>
    <row r="154" spans="1:32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</row>
    <row r="155" spans="1:32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</row>
    <row r="156" spans="1:32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</row>
    <row r="157" spans="1:32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</row>
    <row r="158" spans="1:32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</row>
    <row r="159" spans="1:32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</row>
    <row r="160" spans="1:32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</row>
    <row r="161" spans="1:32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</row>
    <row r="162" spans="1:32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</row>
    <row r="163" spans="1:32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</row>
    <row r="164" spans="1:32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</row>
    <row r="165" spans="1:32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</row>
    <row r="166" spans="1:32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</row>
    <row r="167" spans="1:32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</row>
    <row r="168" spans="1:32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</row>
    <row r="169" spans="1:32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</row>
    <row r="170" spans="1:32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</row>
    <row r="171" spans="1:32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</row>
    <row r="172" spans="1:32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</row>
    <row r="173" spans="1:32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</row>
    <row r="174" spans="1:32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</row>
    <row r="175" spans="1:32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</row>
    <row r="176" spans="1:32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</row>
    <row r="177" spans="1:32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</row>
    <row r="178" spans="1:32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</row>
    <row r="179" spans="1:32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</row>
    <row r="180" spans="1:32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</row>
    <row r="181" spans="1:32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</row>
    <row r="182" spans="1:32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</row>
    <row r="183" spans="1:32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</row>
    <row r="184" spans="1:32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</row>
    <row r="185" spans="1:32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</row>
    <row r="186" spans="1:32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</row>
    <row r="187" spans="1:32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</row>
    <row r="188" spans="1:32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</row>
    <row r="189" spans="1:32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</row>
    <row r="190" spans="1:32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</row>
    <row r="191" spans="1:32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</row>
    <row r="192" spans="1:32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</row>
    <row r="193" spans="1:32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</row>
    <row r="194" spans="1:32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</row>
    <row r="195" spans="1:32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</row>
    <row r="196" spans="1:32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</row>
    <row r="197" spans="1:32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</row>
    <row r="198" spans="1:32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</row>
    <row r="199" spans="1:32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</row>
    <row r="200" spans="1:32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</row>
    <row r="201" spans="1:32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</row>
    <row r="202" spans="1:32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</row>
    <row r="203" spans="1:32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</row>
    <row r="204" spans="1:32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</row>
    <row r="205" spans="1:32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</row>
    <row r="206" spans="1:32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</row>
    <row r="207" spans="1:32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</row>
    <row r="208" spans="1:32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</row>
    <row r="209" spans="1:32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</row>
    <row r="210" spans="1:32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</row>
    <row r="211" spans="1:32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</row>
    <row r="212" spans="1:32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</row>
    <row r="213" spans="1:32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</row>
    <row r="214" spans="1:32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</row>
    <row r="215" spans="1:32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</row>
    <row r="216" spans="1:32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</row>
    <row r="217" spans="1:32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</row>
    <row r="218" spans="1:32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</row>
    <row r="219" spans="1:32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</row>
    <row r="220" spans="1:32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</row>
    <row r="221" spans="1:32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</row>
    <row r="222" spans="1:32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</row>
    <row r="223" spans="1:32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</row>
    <row r="224" spans="1:32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</row>
    <row r="225" spans="1:32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</row>
    <row r="226" spans="1:32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</row>
    <row r="227" spans="1:32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</row>
    <row r="228" spans="1:32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</row>
    <row r="229" spans="1:32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</row>
    <row r="230" spans="1:32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</row>
    <row r="231" spans="1:32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</row>
    <row r="232" spans="1:32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</row>
    <row r="233" spans="1:32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</row>
    <row r="234" spans="1:32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</row>
    <row r="235" spans="1:32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</row>
    <row r="236" spans="1:32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</row>
    <row r="237" spans="1:32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</row>
    <row r="238" spans="1:32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</row>
    <row r="239" spans="1:32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</row>
    <row r="240" spans="1:32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</row>
    <row r="241" spans="1:32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</row>
    <row r="242" spans="1:32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</row>
    <row r="243" spans="1:32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</row>
    <row r="244" spans="1:32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</row>
    <row r="245" spans="1:32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</row>
    <row r="246" spans="1:32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</row>
    <row r="247" spans="1:32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</row>
    <row r="248" spans="1:32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</row>
    <row r="249" spans="1:32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</row>
    <row r="250" spans="1:32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</row>
    <row r="251" spans="1:32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</row>
    <row r="252" spans="1:32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</row>
    <row r="253" spans="1:32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</row>
    <row r="254" spans="1:32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</row>
    <row r="255" spans="1:32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</row>
    <row r="256" spans="1:32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</row>
    <row r="257" spans="1:32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</row>
    <row r="258" spans="1:32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</row>
    <row r="259" spans="1:32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</row>
    <row r="260" spans="1:32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</row>
    <row r="261" spans="1:32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</row>
    <row r="262" spans="1:32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</row>
    <row r="263" spans="1:32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</row>
    <row r="264" spans="1:32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</row>
    <row r="265" spans="1:32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</row>
    <row r="266" spans="1:32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</row>
    <row r="267" spans="1:32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</row>
    <row r="268" spans="1:32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</row>
    <row r="269" spans="1:32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</row>
    <row r="270" spans="1:32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</row>
    <row r="271" spans="1:32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</row>
    <row r="272" spans="1:32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</row>
    <row r="273" spans="1:32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</row>
    <row r="274" spans="1:32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</row>
    <row r="275" spans="1:32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</row>
    <row r="276" spans="1:32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</row>
    <row r="277" spans="1:32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</row>
    <row r="278" spans="1:32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</row>
    <row r="279" spans="1:32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</row>
    <row r="280" spans="1:32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</row>
    <row r="281" spans="1:32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</row>
    <row r="282" spans="1:32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</row>
    <row r="283" spans="1:32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</row>
    <row r="284" spans="1:32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</row>
    <row r="285" spans="1:32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</row>
    <row r="286" spans="1:32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</row>
    <row r="287" spans="1:32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</row>
    <row r="288" spans="1:32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</row>
    <row r="289" spans="1:32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</row>
    <row r="290" spans="1:32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</row>
    <row r="291" spans="1:32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</row>
    <row r="292" spans="1:32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</row>
    <row r="293" spans="1:32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</row>
    <row r="294" spans="1:32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</row>
    <row r="295" spans="1:32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</row>
    <row r="296" spans="1:32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</row>
    <row r="297" spans="1:32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</row>
    <row r="298" spans="1:32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</row>
    <row r="299" spans="1:32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</row>
    <row r="300" spans="1:32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</row>
    <row r="301" spans="1:32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</row>
    <row r="302" spans="1:32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</row>
    <row r="303" spans="1:32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</row>
    <row r="304" spans="1:32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</row>
    <row r="305" spans="1:32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</row>
    <row r="306" spans="1:32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</row>
    <row r="307" spans="1:32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</row>
    <row r="308" spans="1:32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</row>
    <row r="309" spans="1:32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</row>
    <row r="310" spans="1:32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</row>
    <row r="311" spans="1:32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</row>
    <row r="312" spans="1:32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</row>
    <row r="313" spans="1:32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</row>
    <row r="314" spans="1:32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</row>
    <row r="315" spans="1:32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</row>
    <row r="316" spans="1:32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</row>
    <row r="317" spans="1:32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</row>
    <row r="318" spans="1:32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</row>
    <row r="319" spans="1:32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</row>
    <row r="320" spans="1:32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</row>
    <row r="321" spans="1:32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</row>
    <row r="322" spans="1:32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</row>
    <row r="323" spans="1:32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</row>
    <row r="324" spans="1:32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</row>
    <row r="325" spans="1:32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</row>
    <row r="326" spans="1:32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</row>
    <row r="327" spans="1:32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</row>
    <row r="328" spans="1:32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</row>
    <row r="329" spans="1:32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</row>
    <row r="330" spans="1:32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</row>
    <row r="331" spans="1:32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</row>
    <row r="332" spans="1:32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</row>
    <row r="333" spans="1:32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</row>
    <row r="334" spans="1:32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</row>
    <row r="335" spans="1:32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</row>
    <row r="336" spans="1:32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</row>
    <row r="337" spans="1:32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</row>
    <row r="338" spans="1:32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</row>
    <row r="339" spans="1:32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</row>
    <row r="340" spans="1:32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</row>
    <row r="341" spans="1:32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</row>
    <row r="342" spans="1:32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</row>
    <row r="343" spans="1:32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</row>
    <row r="344" spans="1:32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</row>
    <row r="345" spans="1:32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</row>
    <row r="346" spans="1:32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</row>
    <row r="347" spans="1:32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</row>
    <row r="348" spans="1:32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</row>
    <row r="349" spans="1:32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</row>
    <row r="350" spans="1:32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</row>
    <row r="351" spans="1:32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</row>
    <row r="352" spans="1:32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</row>
    <row r="353" spans="1:32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</row>
    <row r="354" spans="1:32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</row>
    <row r="355" spans="1:32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</row>
    <row r="356" spans="1:32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</row>
    <row r="357" spans="1:32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</row>
    <row r="358" spans="1:32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</row>
    <row r="359" spans="1:32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</row>
    <row r="360" spans="1:32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</row>
    <row r="361" spans="1:32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</row>
    <row r="362" spans="1:32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</row>
    <row r="363" spans="1:32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</row>
    <row r="364" spans="1:32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</row>
    <row r="365" spans="1:32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</row>
    <row r="366" spans="1:32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</row>
    <row r="367" spans="1:32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</row>
    <row r="368" spans="1:32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</row>
    <row r="369" spans="1:32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</row>
    <row r="370" spans="1:32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</row>
    <row r="371" spans="1:32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</row>
    <row r="372" spans="1:32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</row>
    <row r="373" spans="1:32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</row>
    <row r="374" spans="1:32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</row>
    <row r="375" spans="1:32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</row>
    <row r="376" spans="1:32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</row>
    <row r="377" spans="1:32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</row>
    <row r="378" spans="1:32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</row>
    <row r="379" spans="1:32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</row>
    <row r="380" spans="1:32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</row>
    <row r="381" spans="1:32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</row>
    <row r="382" spans="1:32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</row>
    <row r="383" spans="1:32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</row>
    <row r="384" spans="1:32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</row>
    <row r="385" spans="1:32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</row>
    <row r="386" spans="1:32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</row>
    <row r="387" spans="1:32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</row>
    <row r="388" spans="1:32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</row>
    <row r="389" spans="1:32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</row>
    <row r="390" spans="1:32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</row>
    <row r="391" spans="1:32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</row>
    <row r="392" spans="1:32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</row>
    <row r="393" spans="1:32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</row>
    <row r="394" spans="1:32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</row>
    <row r="395" spans="1:32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</row>
    <row r="396" spans="1:32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</row>
    <row r="397" spans="1:32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</row>
    <row r="398" spans="1:32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</row>
    <row r="399" spans="1:32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</row>
    <row r="400" spans="1:32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</row>
    <row r="401" spans="1:32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</row>
    <row r="402" spans="1:32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</row>
    <row r="403" spans="1:32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</row>
    <row r="404" spans="1:32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</row>
    <row r="405" spans="1:32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</row>
    <row r="406" spans="1:32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</row>
    <row r="407" spans="1:32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</row>
    <row r="408" spans="1:32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</row>
    <row r="409" spans="1:32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</row>
    <row r="410" spans="1:32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</row>
    <row r="411" spans="1:32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</row>
    <row r="412" spans="1:32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</row>
    <row r="413" spans="1:32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</row>
    <row r="414" spans="1:32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</row>
    <row r="415" spans="1:32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</row>
    <row r="416" spans="1:32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</row>
    <row r="417" spans="1:32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</row>
    <row r="418" spans="1:32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</row>
    <row r="419" spans="1:32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</row>
    <row r="420" spans="1:32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</row>
    <row r="421" spans="1:32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</row>
    <row r="422" spans="1:32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</row>
    <row r="423" spans="1:32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</row>
    <row r="424" spans="1:32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</row>
    <row r="425" spans="1:32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</row>
    <row r="426" spans="1:32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</row>
    <row r="427" spans="1:32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</row>
    <row r="428" spans="1:32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</row>
    <row r="429" spans="1:32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</row>
    <row r="430" spans="1:32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</row>
    <row r="431" spans="1:32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</row>
    <row r="432" spans="1:32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</row>
    <row r="433" spans="1:32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</row>
    <row r="434" spans="1:32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</row>
    <row r="435" spans="1:32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</row>
    <row r="436" spans="1:32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</row>
    <row r="437" spans="1:32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</row>
    <row r="438" spans="1:32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</row>
    <row r="439" spans="1:32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</row>
    <row r="440" spans="1:32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</row>
    <row r="441" spans="1:32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</row>
    <row r="442" spans="1:32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</row>
    <row r="443" spans="1:32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</row>
    <row r="444" spans="1:32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</row>
    <row r="445" spans="1:32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</row>
    <row r="446" spans="1:32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</row>
    <row r="447" spans="1:32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</row>
    <row r="448" spans="1:32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</row>
    <row r="449" spans="1:32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</row>
    <row r="450" spans="1:32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</row>
    <row r="451" spans="1:32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</row>
    <row r="452" spans="1:32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</row>
    <row r="453" spans="1:32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</row>
    <row r="454" spans="1:32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</row>
    <row r="455" spans="1:32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</row>
    <row r="456" spans="1:32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</row>
    <row r="457" spans="1:32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</row>
    <row r="458" spans="1:32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</row>
    <row r="459" spans="1:32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</row>
    <row r="460" spans="1:32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</row>
    <row r="461" spans="1:32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</row>
    <row r="462" spans="1:32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</row>
    <row r="463" spans="1:32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</row>
    <row r="464" spans="1:32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</row>
    <row r="465" spans="1:32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</row>
    <row r="466" spans="1:32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</row>
    <row r="467" spans="1:32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</row>
    <row r="468" spans="1:32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</row>
    <row r="469" spans="1:32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</row>
    <row r="470" spans="1:32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</row>
    <row r="471" spans="1:32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</row>
    <row r="472" spans="1:32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</row>
    <row r="473" spans="1:32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</row>
    <row r="474" spans="1:32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</row>
    <row r="475" spans="1:32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</row>
    <row r="476" spans="1:32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</row>
    <row r="477" spans="1:32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</row>
    <row r="478" spans="1:32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</row>
    <row r="479" spans="1:32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</row>
    <row r="480" spans="1:32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</row>
    <row r="481" spans="1:32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</row>
    <row r="482" spans="1:32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</row>
    <row r="483" spans="1:32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</row>
    <row r="484" spans="1:32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</row>
    <row r="485" spans="1:32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</row>
    <row r="486" spans="1:32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</row>
    <row r="487" spans="1:32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</row>
    <row r="488" spans="1:32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</row>
    <row r="489" spans="1:32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</row>
    <row r="490" spans="1:32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</row>
    <row r="491" spans="1:32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</row>
    <row r="492" spans="1:32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</row>
    <row r="493" spans="1:32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</row>
    <row r="494" spans="1:32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</row>
    <row r="495" spans="1:32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</row>
    <row r="496" spans="1:32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</row>
    <row r="497" spans="1:32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</row>
    <row r="498" spans="1:32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</row>
    <row r="499" spans="1:32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</row>
    <row r="500" spans="1:32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</row>
    <row r="501" spans="1:32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</row>
    <row r="502" spans="1:32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</row>
    <row r="503" spans="1:32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</row>
    <row r="504" spans="1:32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</row>
    <row r="505" spans="1:32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</row>
    <row r="506" spans="1:32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</row>
    <row r="507" spans="1:32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</row>
    <row r="508" spans="1:32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</row>
    <row r="509" spans="1:32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</row>
    <row r="510" spans="1:32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</row>
    <row r="511" spans="1:32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</row>
    <row r="512" spans="1:32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</row>
    <row r="513" spans="1:32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</row>
    <row r="514" spans="1:32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</row>
    <row r="515" spans="1:32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</row>
    <row r="516" spans="1:32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</row>
    <row r="517" spans="1:32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</row>
    <row r="518" spans="1:32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</row>
    <row r="519" spans="1:32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</row>
    <row r="520" spans="1:32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</row>
    <row r="521" spans="1:32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</row>
    <row r="522" spans="1:32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</row>
    <row r="523" spans="1:32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</row>
    <row r="524" spans="1:32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</row>
    <row r="525" spans="1:32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</row>
    <row r="526" spans="1:32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</row>
    <row r="527" spans="1:32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</row>
    <row r="528" spans="1:32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</row>
    <row r="529" spans="1:32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</row>
    <row r="530" spans="1:32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</row>
    <row r="531" spans="1:32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</row>
    <row r="532" spans="1:32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</row>
    <row r="533" spans="1:32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</row>
    <row r="534" spans="1:32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</row>
    <row r="535" spans="1:32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</row>
    <row r="536" spans="1:32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</row>
    <row r="537" spans="1:32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</row>
    <row r="538" spans="1:32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</row>
    <row r="539" spans="1:32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</row>
    <row r="540" spans="1:32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</row>
    <row r="541" spans="1:32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</row>
    <row r="542" spans="1:32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</row>
    <row r="543" spans="1:32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</row>
    <row r="544" spans="1:32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</row>
    <row r="545" spans="1:32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</row>
    <row r="546" spans="1:32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</row>
    <row r="547" spans="1:32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</row>
    <row r="548" spans="1:32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</row>
    <row r="549" spans="1:32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</row>
    <row r="550" spans="1:32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</row>
    <row r="551" spans="1:32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</row>
    <row r="552" spans="1:32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</row>
    <row r="553" spans="1:32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</row>
    <row r="554" spans="1:32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</row>
    <row r="555" spans="1:32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</row>
    <row r="556" spans="1:32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</row>
    <row r="557" spans="1:32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</row>
    <row r="558" spans="1:32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</row>
    <row r="559" spans="1:32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</row>
    <row r="560" spans="1:32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</row>
    <row r="561" spans="1:32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</row>
    <row r="562" spans="1:32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</row>
    <row r="563" spans="1:32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</row>
    <row r="564" spans="1:32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</row>
    <row r="565" spans="1:32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</row>
    <row r="566" spans="1:32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</row>
    <row r="567" spans="1:32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</row>
    <row r="568" spans="1:32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</row>
    <row r="569" spans="1:32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</row>
    <row r="570" spans="1:32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</row>
    <row r="571" spans="1:32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</row>
    <row r="572" spans="1:32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</row>
    <row r="573" spans="1:32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</row>
    <row r="574" spans="1:32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</row>
    <row r="575" spans="1:32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</row>
    <row r="576" spans="1:32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</row>
    <row r="577" spans="1:32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</row>
    <row r="578" spans="1:32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</row>
    <row r="579" spans="1:32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</row>
    <row r="580" spans="1:32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</row>
    <row r="581" spans="1:32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</row>
    <row r="582" spans="1:32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</row>
    <row r="583" spans="1:32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</row>
    <row r="584" spans="1:32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</row>
    <row r="585" spans="1:32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</row>
    <row r="586" spans="1:32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</row>
    <row r="587" spans="1:32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</row>
    <row r="588" spans="1:32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</row>
    <row r="589" spans="1:32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</row>
    <row r="590" spans="1:32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</row>
    <row r="591" spans="1:32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</row>
    <row r="592" spans="1:32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</row>
    <row r="593" spans="1:32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</row>
    <row r="594" spans="1:32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</row>
    <row r="595" spans="1:32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</row>
    <row r="596" spans="1:32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</row>
    <row r="597" spans="1:32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</row>
    <row r="598" spans="1:32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</row>
    <row r="599" spans="1:32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</row>
    <row r="600" spans="1:32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</row>
    <row r="601" spans="1:32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</row>
    <row r="602" spans="1:32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</row>
    <row r="603" spans="1:32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</row>
    <row r="604" spans="1:32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</row>
    <row r="605" spans="1:32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</row>
    <row r="606" spans="1:32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</row>
    <row r="607" spans="1:32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</row>
    <row r="608" spans="1:32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</row>
    <row r="609" spans="1:32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</row>
    <row r="610" spans="1:32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</row>
    <row r="611" spans="1:32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</row>
    <row r="612" spans="1:32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</row>
    <row r="613" spans="1:32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</row>
    <row r="614" spans="1:32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</row>
    <row r="615" spans="1:32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</row>
    <row r="616" spans="1:32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</row>
    <row r="617" spans="1:32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</row>
    <row r="618" spans="1:32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</row>
    <row r="619" spans="1:32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</row>
    <row r="620" spans="1:32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</row>
    <row r="621" spans="1:32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</row>
    <row r="622" spans="1:32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</row>
    <row r="623" spans="1:32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</row>
    <row r="624" spans="1:32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</row>
    <row r="625" spans="1:32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</row>
    <row r="626" spans="1:32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</row>
    <row r="627" spans="1:32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</row>
    <row r="628" spans="1:32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</row>
    <row r="629" spans="1:32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</row>
    <row r="630" spans="1:32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</row>
    <row r="631" spans="1:32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</row>
    <row r="632" spans="1:32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</row>
    <row r="633" spans="1:32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</row>
    <row r="634" spans="1:32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</row>
    <row r="635" spans="1:32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</row>
    <row r="636" spans="1:32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</row>
    <row r="637" spans="1:32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</row>
    <row r="638" spans="1:32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</row>
    <row r="639" spans="1:32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</row>
    <row r="640" spans="1:32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</row>
    <row r="641" spans="1:32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</row>
    <row r="642" spans="1:32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</row>
    <row r="643" spans="1:32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</row>
    <row r="644" spans="1:32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</row>
    <row r="645" spans="1:32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</row>
    <row r="646" spans="1:32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</row>
    <row r="647" spans="1:32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</row>
    <row r="648" spans="1:32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</row>
    <row r="649" spans="1:32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</row>
    <row r="650" spans="1:32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</row>
    <row r="651" spans="1:32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</row>
    <row r="652" spans="1:32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</row>
    <row r="653" spans="1:32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</row>
    <row r="654" spans="1:32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</row>
    <row r="655" spans="1:32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</row>
    <row r="656" spans="1:32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</row>
    <row r="657" spans="1:32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</row>
    <row r="658" spans="1:32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</row>
    <row r="659" spans="1:32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</row>
    <row r="660" spans="1:32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</row>
    <row r="661" spans="1:32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</row>
    <row r="662" spans="1:32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</row>
    <row r="663" spans="1:32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</row>
    <row r="664" spans="1:32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</row>
    <row r="665" spans="1:32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</row>
    <row r="666" spans="1:32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</row>
    <row r="667" spans="1:32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</row>
    <row r="668" spans="1:32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</row>
    <row r="669" spans="1:32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</row>
    <row r="670" spans="1:32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</row>
    <row r="671" spans="1:32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</row>
    <row r="672" spans="1:32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</row>
    <row r="673" spans="1:32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</row>
    <row r="674" spans="1:32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</row>
    <row r="675" spans="1:32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</row>
    <row r="676" spans="1:32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</row>
    <row r="677" spans="1:32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</row>
    <row r="678" spans="1:32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</row>
    <row r="679" spans="1:32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</row>
    <row r="680" spans="1:32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</row>
    <row r="681" spans="1:32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</row>
    <row r="682" spans="1:32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</row>
    <row r="683" spans="1:32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</row>
    <row r="684" spans="1:32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</row>
    <row r="685" spans="1:32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</row>
    <row r="686" spans="1:32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</row>
    <row r="687" spans="1:32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</row>
    <row r="688" spans="1:32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</row>
    <row r="689" spans="1:32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</row>
    <row r="690" spans="1:32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</row>
    <row r="691" spans="1:32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</row>
    <row r="692" spans="1:32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</row>
    <row r="693" spans="1:32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</row>
    <row r="694" spans="1:32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</row>
    <row r="695" spans="1:32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</row>
    <row r="696" spans="1:32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</row>
    <row r="697" spans="1:32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</row>
    <row r="698" spans="1:32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</row>
    <row r="699" spans="1:32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</row>
    <row r="700" spans="1:32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</row>
    <row r="701" spans="1:32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</row>
    <row r="702" spans="1:32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</row>
    <row r="703" spans="1:32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</row>
    <row r="704" spans="1:32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</row>
    <row r="705" spans="1:32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</row>
    <row r="706" spans="1:32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</row>
    <row r="707" spans="1:32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</row>
    <row r="708" spans="1:32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</row>
    <row r="709" spans="1:32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</row>
    <row r="710" spans="1:32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</row>
    <row r="711" spans="1:32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</row>
    <row r="712" spans="1:32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</row>
    <row r="713" spans="1:32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</row>
    <row r="714" spans="1:32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</row>
    <row r="715" spans="1:32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</row>
    <row r="716" spans="1:32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</row>
    <row r="717" spans="1:32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</row>
    <row r="718" spans="1:32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</row>
    <row r="719" spans="1:32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</row>
    <row r="720" spans="1:32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</row>
    <row r="721" spans="1:32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</row>
    <row r="722" spans="1:32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</row>
    <row r="723" spans="1:32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</row>
    <row r="724" spans="1:32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</row>
    <row r="725" spans="1:32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</row>
    <row r="726" spans="1:32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</row>
    <row r="727" spans="1:32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</row>
    <row r="728" spans="1:32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</row>
    <row r="729" spans="1:32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</row>
    <row r="730" spans="1:32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</row>
    <row r="731" spans="1:32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</row>
    <row r="732" spans="1:32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</row>
    <row r="733" spans="1:32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</row>
    <row r="734" spans="1:32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</row>
    <row r="735" spans="1:32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</row>
    <row r="736" spans="1:32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</row>
    <row r="737" spans="1:32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</row>
    <row r="738" spans="1:32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</row>
    <row r="739" spans="1:32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</row>
    <row r="740" spans="1:32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</row>
    <row r="741" spans="1:32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</row>
    <row r="742" spans="1:32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</row>
    <row r="743" spans="1:32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</row>
    <row r="744" spans="1:32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</row>
    <row r="745" spans="1:32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</row>
    <row r="746" spans="1:32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</row>
    <row r="747" spans="1:32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</row>
    <row r="748" spans="1:32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</row>
    <row r="749" spans="1:32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</row>
    <row r="750" spans="1:32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</row>
    <row r="751" spans="1:32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</row>
    <row r="752" spans="1:32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</row>
    <row r="753" spans="1:32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</row>
    <row r="754" spans="1:32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</row>
    <row r="755" spans="1:32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</row>
    <row r="756" spans="1:32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</row>
    <row r="757" spans="1:32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</row>
    <row r="758" spans="1:32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</row>
    <row r="759" spans="1:32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</row>
    <row r="760" spans="1:32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</row>
    <row r="761" spans="1:32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</row>
    <row r="762" spans="1:32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</row>
    <row r="763" spans="1:32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</row>
    <row r="764" spans="1:32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</row>
    <row r="765" spans="1:32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</row>
    <row r="766" spans="1:32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</row>
    <row r="767" spans="1:32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</row>
    <row r="768" spans="1:32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</row>
    <row r="769" spans="1:32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</row>
    <row r="770" spans="1:32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</row>
    <row r="771" spans="1:32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</row>
    <row r="772" spans="1:32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</row>
    <row r="773" spans="1:32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</row>
    <row r="774" spans="1:32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</row>
    <row r="775" spans="1:32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</row>
    <row r="776" spans="1:32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</row>
    <row r="777" spans="1:32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</row>
    <row r="778" spans="1:32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</row>
    <row r="779" spans="1:32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</row>
    <row r="780" spans="1:32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</row>
    <row r="781" spans="1:32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</row>
    <row r="782" spans="1:32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</row>
    <row r="783" spans="1:32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</row>
    <row r="784" spans="1:32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</row>
    <row r="785" spans="1:32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</row>
    <row r="786" spans="1:32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</row>
    <row r="787" spans="1:32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</row>
    <row r="788" spans="1:32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</row>
    <row r="789" spans="1:32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</row>
    <row r="790" spans="1:32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</row>
    <row r="791" spans="1:32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</row>
    <row r="792" spans="1:32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</row>
    <row r="793" spans="1:32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</row>
    <row r="794" spans="1:32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</row>
    <row r="795" spans="1:32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</row>
    <row r="796" spans="1:32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</row>
    <row r="797" spans="1:32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</row>
    <row r="798" spans="1:32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</row>
    <row r="799" spans="1:32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</row>
    <row r="800" spans="1:32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</row>
    <row r="801" spans="1:32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</row>
    <row r="802" spans="1:32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</row>
    <row r="803" spans="1:32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</row>
    <row r="804" spans="1:32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</row>
    <row r="805" spans="1:32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</row>
    <row r="806" spans="1:32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</row>
    <row r="807" spans="1:32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</row>
    <row r="808" spans="1:32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</row>
    <row r="809" spans="1:32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</row>
    <row r="810" spans="1:32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</row>
    <row r="811" spans="1:32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</row>
    <row r="812" spans="1:32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</row>
    <row r="813" spans="1:32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</row>
    <row r="814" spans="1:32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</row>
    <row r="815" spans="1:32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</row>
    <row r="816" spans="1:32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</row>
    <row r="817" spans="1:32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</row>
    <row r="818" spans="1:32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</row>
    <row r="819" spans="1:32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</row>
    <row r="820" spans="1:32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</row>
    <row r="821" spans="1:32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</row>
    <row r="822" spans="1:32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</row>
    <row r="823" spans="1:32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</row>
    <row r="824" spans="1:32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</row>
    <row r="825" spans="1:32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</row>
    <row r="826" spans="1:32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</row>
    <row r="827" spans="1:32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</row>
    <row r="828" spans="1:32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</row>
    <row r="829" spans="1:32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</row>
    <row r="830" spans="1:32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</row>
    <row r="831" spans="1:32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</row>
    <row r="832" spans="1:32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</row>
    <row r="833" spans="1:32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</row>
    <row r="834" spans="1:32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</row>
    <row r="835" spans="1:32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</row>
    <row r="836" spans="1:32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</row>
    <row r="837" spans="1:32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</row>
    <row r="838" spans="1:32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</row>
    <row r="839" spans="1:32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</row>
    <row r="840" spans="1:32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</row>
    <row r="841" spans="1:32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</row>
    <row r="842" spans="1:32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</row>
    <row r="843" spans="1:32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</row>
    <row r="844" spans="1:32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</row>
    <row r="845" spans="1:32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</row>
    <row r="846" spans="1:32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</row>
    <row r="847" spans="1:32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</row>
    <row r="848" spans="1:32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</row>
    <row r="849" spans="1:32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</row>
    <row r="850" spans="1:32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</row>
    <row r="851" spans="1:32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</row>
    <row r="852" spans="1:32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</row>
    <row r="853" spans="1:32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</row>
    <row r="854" spans="1:32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</row>
    <row r="855" spans="1:32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</row>
    <row r="856" spans="1:32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</row>
    <row r="857" spans="1:32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</row>
    <row r="858" spans="1:32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</row>
    <row r="859" spans="1:32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</row>
    <row r="860" spans="1:32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</row>
    <row r="861" spans="1:32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</row>
    <row r="862" spans="1:32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</row>
    <row r="863" spans="1:32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</row>
    <row r="864" spans="1:32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</row>
    <row r="865" spans="1:32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</row>
    <row r="866" spans="1:32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</row>
    <row r="867" spans="1:32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</row>
    <row r="868" spans="1:32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</row>
    <row r="869" spans="1:32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</row>
    <row r="870" spans="1:32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</row>
    <row r="871" spans="1:32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</row>
    <row r="872" spans="1:32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</row>
    <row r="873" spans="1:32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</row>
    <row r="874" spans="1:32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</row>
    <row r="875" spans="1:32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</row>
    <row r="876" spans="1:32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</row>
    <row r="877" spans="1:32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</row>
    <row r="878" spans="1:32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</row>
    <row r="879" spans="1:32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</row>
    <row r="880" spans="1:32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</row>
    <row r="881" spans="1:32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</row>
    <row r="882" spans="1:32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</row>
    <row r="883" spans="1:32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</row>
    <row r="884" spans="1:32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</row>
    <row r="885" spans="1:32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</row>
    <row r="886" spans="1:32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</row>
    <row r="887" spans="1:32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</row>
    <row r="888" spans="1:32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</row>
    <row r="889" spans="1:32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</row>
    <row r="890" spans="1:32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</row>
    <row r="891" spans="1:32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</row>
    <row r="892" spans="1:32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</row>
    <row r="893" spans="1:32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</row>
    <row r="894" spans="1:32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</row>
    <row r="895" spans="1:32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</row>
    <row r="896" spans="1:32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</row>
    <row r="897" spans="1:32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</row>
    <row r="898" spans="1:32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</row>
    <row r="899" spans="1:32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</row>
    <row r="900" spans="1:32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</row>
    <row r="901" spans="1:32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</row>
    <row r="902" spans="1:32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</row>
    <row r="903" spans="1:32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</row>
    <row r="904" spans="1:32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</row>
    <row r="905" spans="1:32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</row>
    <row r="906" spans="1:32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</row>
    <row r="907" spans="1:32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</row>
    <row r="908" spans="1:32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</row>
    <row r="909" spans="1:32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</row>
    <row r="910" spans="1:32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</row>
    <row r="911" spans="1:32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</row>
    <row r="912" spans="1:32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</row>
    <row r="913" spans="1:32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</row>
    <row r="914" spans="1:32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</row>
    <row r="915" spans="1:32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</row>
    <row r="916" spans="1:32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</row>
    <row r="917" spans="1:32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</row>
    <row r="918" spans="1:32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</row>
    <row r="919" spans="1:32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</row>
    <row r="920" spans="1:32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</row>
    <row r="921" spans="1:32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</row>
    <row r="922" spans="1:32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</row>
    <row r="923" spans="1:32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</row>
    <row r="924" spans="1:32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</row>
    <row r="925" spans="1:32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</row>
    <row r="926" spans="1:32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</row>
    <row r="927" spans="1:32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</row>
    <row r="928" spans="1:32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</row>
    <row r="929" spans="1:32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</row>
    <row r="930" spans="1:32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</row>
    <row r="931" spans="1:32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</row>
    <row r="932" spans="1:32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</row>
    <row r="933" spans="1:32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</row>
    <row r="934" spans="1:32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</row>
    <row r="935" spans="1:32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</row>
    <row r="936" spans="1:32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</row>
    <row r="937" spans="1:32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</row>
    <row r="938" spans="1:32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</row>
    <row r="939" spans="1:32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</row>
    <row r="940" spans="1:32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</row>
    <row r="941" spans="1:32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</row>
    <row r="942" spans="1:32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</row>
    <row r="943" spans="1:32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</row>
    <row r="944" spans="1:32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</row>
    <row r="945" spans="1:32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</row>
    <row r="946" spans="1:32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</row>
    <row r="947" spans="1:32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</row>
    <row r="948" spans="1:32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</row>
    <row r="949" spans="1:32" ht="24" customHeight="1" x14ac:dyDescent="0.25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</row>
    <row r="950" spans="1:32" ht="24" customHeight="1" x14ac:dyDescent="0.25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</row>
    <row r="951" spans="1:32" ht="24" customHeight="1" x14ac:dyDescent="0.25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</row>
    <row r="952" spans="1:32" ht="24" customHeight="1" x14ac:dyDescent="0.25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</row>
    <row r="953" spans="1:32" ht="24" customHeight="1" x14ac:dyDescent="0.25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</row>
    <row r="954" spans="1:32" ht="24" customHeight="1" x14ac:dyDescent="0.25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</row>
    <row r="955" spans="1:32" ht="24" customHeight="1" x14ac:dyDescent="0.25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</row>
    <row r="956" spans="1:32" ht="24" customHeight="1" x14ac:dyDescent="0.25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</row>
    <row r="957" spans="1:32" ht="24" customHeight="1" x14ac:dyDescent="0.25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</row>
    <row r="958" spans="1:32" ht="24" customHeight="1" x14ac:dyDescent="0.25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</row>
    <row r="959" spans="1:32" ht="24" customHeight="1" x14ac:dyDescent="0.25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</row>
    <row r="960" spans="1:32" ht="24" customHeight="1" x14ac:dyDescent="0.25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</row>
    <row r="961" spans="1:32" ht="24" customHeight="1" x14ac:dyDescent="0.25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</row>
    <row r="962" spans="1:32" ht="24" customHeight="1" x14ac:dyDescent="0.25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</row>
    <row r="963" spans="1:32" ht="24" customHeight="1" x14ac:dyDescent="0.25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</row>
    <row r="964" spans="1:32" ht="24" customHeight="1" x14ac:dyDescent="0.25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</row>
    <row r="965" spans="1:32" ht="24" customHeight="1" x14ac:dyDescent="0.25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</row>
    <row r="966" spans="1:32" ht="24" customHeight="1" x14ac:dyDescent="0.25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</row>
    <row r="967" spans="1:32" ht="24" customHeight="1" x14ac:dyDescent="0.25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</row>
    <row r="968" spans="1:32" ht="24" customHeight="1" x14ac:dyDescent="0.25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</row>
    <row r="969" spans="1:32" ht="24" customHeight="1" x14ac:dyDescent="0.25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</row>
    <row r="970" spans="1:32" ht="24" customHeight="1" x14ac:dyDescent="0.25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</row>
    <row r="971" spans="1:32" ht="24" customHeight="1" x14ac:dyDescent="0.25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</row>
    <row r="972" spans="1:32" ht="24" customHeight="1" x14ac:dyDescent="0.25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</row>
    <row r="973" spans="1:32" ht="24" customHeight="1" x14ac:dyDescent="0.25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</row>
    <row r="974" spans="1:32" ht="24" customHeight="1" x14ac:dyDescent="0.25">
      <c r="A974" s="105"/>
      <c r="B974" s="105"/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</row>
    <row r="975" spans="1:32" ht="24" customHeight="1" x14ac:dyDescent="0.25">
      <c r="A975" s="105"/>
      <c r="B975" s="105"/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</row>
    <row r="976" spans="1:32" ht="24" customHeight="1" x14ac:dyDescent="0.25">
      <c r="A976" s="105"/>
      <c r="B976" s="105"/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</row>
  </sheetData>
  <mergeCells count="39">
    <mergeCell ref="B2:B24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J8:K8"/>
    <mergeCell ref="L8:M8"/>
    <mergeCell ref="N8:O8"/>
    <mergeCell ref="D9:E9"/>
    <mergeCell ref="F9:G9"/>
    <mergeCell ref="H9:I9"/>
    <mergeCell ref="J23:O23"/>
    <mergeCell ref="D12:I12"/>
    <mergeCell ref="J12:O12"/>
    <mergeCell ref="D13:G13"/>
    <mergeCell ref="H13:I13"/>
    <mergeCell ref="J13:M13"/>
    <mergeCell ref="N13:O13"/>
    <mergeCell ref="D24:G24"/>
    <mergeCell ref="H24:I24"/>
    <mergeCell ref="J24:M24"/>
    <mergeCell ref="N24:O24"/>
    <mergeCell ref="C14:C15"/>
    <mergeCell ref="D14:O14"/>
    <mergeCell ref="D15:I15"/>
    <mergeCell ref="J15:O15"/>
    <mergeCell ref="C16:C23"/>
    <mergeCell ref="D20:E20"/>
    <mergeCell ref="F20:G20"/>
    <mergeCell ref="H20:I20"/>
    <mergeCell ref="J20:K20"/>
    <mergeCell ref="L20:M20"/>
    <mergeCell ref="N20:O20"/>
    <mergeCell ref="D23:I23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71A1-62A0-4047-88F7-D3D63FD63E0E}">
  <dimension ref="A1:AL953"/>
  <sheetViews>
    <sheetView zoomScale="70" zoomScaleNormal="70" workbookViewId="0">
      <selection sqref="A1:XFD1048576"/>
    </sheetView>
  </sheetViews>
  <sheetFormatPr defaultColWidth="8.7109375" defaultRowHeight="24" customHeight="1" x14ac:dyDescent="0.25"/>
  <cols>
    <col min="1" max="16384" width="8.7109375" style="106"/>
  </cols>
  <sheetData>
    <row r="1" spans="1:38" ht="24" customHeight="1" thickBot="1" x14ac:dyDescent="0.3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44"/>
      <c r="AC1" s="105"/>
      <c r="AD1" s="105"/>
      <c r="AE1" s="105"/>
      <c r="AF1" s="105"/>
      <c r="AG1" s="105"/>
      <c r="AH1" s="105"/>
      <c r="AI1" s="105"/>
      <c r="AJ1" s="105"/>
      <c r="AK1" s="105"/>
      <c r="AL1" s="105"/>
    </row>
    <row r="2" spans="1:38" ht="24" customHeight="1" thickBot="1" x14ac:dyDescent="0.4">
      <c r="A2" s="105"/>
      <c r="B2" s="347" t="s">
        <v>74</v>
      </c>
      <c r="C2" s="348" t="s">
        <v>75</v>
      </c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50"/>
      <c r="V2" s="351" t="s">
        <v>76</v>
      </c>
      <c r="W2" s="330"/>
      <c r="X2" s="330"/>
      <c r="Y2" s="331"/>
      <c r="Z2" s="105"/>
      <c r="AA2" s="105"/>
      <c r="AB2" s="1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</row>
    <row r="3" spans="1:38" ht="24" customHeight="1" thickBot="1" x14ac:dyDescent="0.3">
      <c r="A3" s="105"/>
      <c r="B3" s="339"/>
      <c r="C3" s="354">
        <v>2.0833333333333332E-2</v>
      </c>
      <c r="D3" s="337" t="s">
        <v>3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1"/>
      <c r="V3" s="353" t="s">
        <v>51</v>
      </c>
      <c r="W3" s="330"/>
      <c r="X3" s="330"/>
      <c r="Y3" s="331"/>
      <c r="Z3" s="105"/>
      <c r="AA3" s="105"/>
      <c r="AB3" s="1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</row>
    <row r="4" spans="1:38" ht="24" customHeight="1" thickBot="1" x14ac:dyDescent="0.3">
      <c r="A4" s="105"/>
      <c r="B4" s="339"/>
      <c r="C4" s="399"/>
      <c r="D4" s="337" t="s">
        <v>5</v>
      </c>
      <c r="E4" s="330"/>
      <c r="F4" s="330"/>
      <c r="G4" s="330"/>
      <c r="H4" s="330"/>
      <c r="I4" s="331"/>
      <c r="J4" s="337" t="s">
        <v>6</v>
      </c>
      <c r="K4" s="330"/>
      <c r="L4" s="330"/>
      <c r="M4" s="330"/>
      <c r="N4" s="330"/>
      <c r="O4" s="331"/>
      <c r="P4" s="337" t="s">
        <v>28</v>
      </c>
      <c r="Q4" s="330"/>
      <c r="R4" s="330"/>
      <c r="S4" s="330"/>
      <c r="T4" s="330"/>
      <c r="U4" s="331"/>
      <c r="V4" s="351" t="str">
        <f>CONCATENATE(COUNT(V6:V15,X6:X15)," VIAGENS")</f>
        <v>20 VIAGENS</v>
      </c>
      <c r="W4" s="330"/>
      <c r="X4" s="330"/>
      <c r="Y4" s="331"/>
      <c r="Z4" s="105"/>
      <c r="AA4" s="105"/>
      <c r="AB4" s="1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</row>
    <row r="5" spans="1:38" ht="24" customHeight="1" thickBot="1" x14ac:dyDescent="0.3">
      <c r="A5" s="105"/>
      <c r="B5" s="339"/>
      <c r="C5" s="377" t="s">
        <v>7</v>
      </c>
      <c r="D5" s="108" t="s">
        <v>8</v>
      </c>
      <c r="E5" s="109" t="s">
        <v>9</v>
      </c>
      <c r="F5" s="107" t="s">
        <v>10</v>
      </c>
      <c r="G5" s="109" t="s">
        <v>11</v>
      </c>
      <c r="H5" s="107" t="s">
        <v>12</v>
      </c>
      <c r="I5" s="109" t="s">
        <v>13</v>
      </c>
      <c r="J5" s="108" t="s">
        <v>8</v>
      </c>
      <c r="K5" s="109" t="s">
        <v>9</v>
      </c>
      <c r="L5" s="107" t="s">
        <v>10</v>
      </c>
      <c r="M5" s="109" t="s">
        <v>11</v>
      </c>
      <c r="N5" s="107" t="s">
        <v>12</v>
      </c>
      <c r="O5" s="109" t="s">
        <v>13</v>
      </c>
      <c r="P5" s="108" t="s">
        <v>8</v>
      </c>
      <c r="Q5" s="109" t="s">
        <v>9</v>
      </c>
      <c r="R5" s="107" t="s">
        <v>10</v>
      </c>
      <c r="S5" s="109" t="s">
        <v>11</v>
      </c>
      <c r="T5" s="107" t="s">
        <v>12</v>
      </c>
      <c r="U5" s="109" t="s">
        <v>13</v>
      </c>
      <c r="V5" s="110" t="s">
        <v>14</v>
      </c>
      <c r="W5" s="111" t="s">
        <v>15</v>
      </c>
      <c r="X5" s="110" t="s">
        <v>14</v>
      </c>
      <c r="Y5" s="111" t="s">
        <v>15</v>
      </c>
      <c r="Z5" s="105"/>
      <c r="AA5" s="105"/>
      <c r="AB5" s="144"/>
      <c r="AC5" s="105"/>
      <c r="AD5" s="105"/>
      <c r="AE5" s="105"/>
      <c r="AF5" s="105"/>
      <c r="AG5" s="105"/>
      <c r="AH5" s="105"/>
      <c r="AI5" s="105"/>
      <c r="AJ5" s="105"/>
      <c r="AK5" s="105"/>
      <c r="AL5" s="105"/>
    </row>
    <row r="6" spans="1:38" ht="24" customHeight="1" x14ac:dyDescent="0.25">
      <c r="A6" s="105"/>
      <c r="B6" s="339"/>
      <c r="C6" s="359"/>
      <c r="D6" s="112">
        <v>0.20833333333333329</v>
      </c>
      <c r="E6" s="113">
        <v>0.23749999999999999</v>
      </c>
      <c r="F6" s="113">
        <v>0.26874999999999999</v>
      </c>
      <c r="G6" s="114">
        <f>F6-D6</f>
        <v>6.0416666666666702E-2</v>
      </c>
      <c r="H6" s="115">
        <v>452</v>
      </c>
      <c r="I6" s="116">
        <v>1</v>
      </c>
      <c r="J6" s="112">
        <v>0.2326388888888889</v>
      </c>
      <c r="K6" s="113">
        <v>0.26111111111111113</v>
      </c>
      <c r="L6" s="113">
        <v>0.29444444444444451</v>
      </c>
      <c r="M6" s="114">
        <f t="shared" ref="M6:M7" si="0">L6-J6</f>
        <v>6.1805555555555614E-2</v>
      </c>
      <c r="N6" s="115">
        <v>452</v>
      </c>
      <c r="O6" s="116">
        <v>2</v>
      </c>
      <c r="P6" s="112">
        <v>0.25694444444444442</v>
      </c>
      <c r="Q6" s="113">
        <v>0.29097222222222219</v>
      </c>
      <c r="R6" s="113">
        <v>0.3263888888888889</v>
      </c>
      <c r="S6" s="114">
        <f t="shared" ref="S6:S7" si="1">R6-P6</f>
        <v>6.9444444444444475E-2</v>
      </c>
      <c r="T6" s="115">
        <v>452</v>
      </c>
      <c r="U6" s="116">
        <v>3</v>
      </c>
      <c r="V6" s="117">
        <v>0.20833333333333329</v>
      </c>
      <c r="W6" s="118"/>
      <c r="X6" s="119">
        <v>0.52916666666666667</v>
      </c>
      <c r="Y6" s="120">
        <f>X6-V15</f>
        <v>2.777777777777779E-2</v>
      </c>
      <c r="Z6" s="105"/>
      <c r="AA6" s="105"/>
      <c r="AB6" s="144"/>
      <c r="AC6" s="105"/>
      <c r="AD6" s="105"/>
      <c r="AE6" s="105"/>
      <c r="AF6" s="105"/>
      <c r="AG6" s="105"/>
      <c r="AH6" s="105"/>
      <c r="AI6" s="105"/>
      <c r="AJ6" s="105"/>
      <c r="AK6" s="105"/>
      <c r="AL6" s="105"/>
    </row>
    <row r="7" spans="1:38" ht="24" customHeight="1" thickBot="1" x14ac:dyDescent="0.3">
      <c r="A7" s="105"/>
      <c r="B7" s="339"/>
      <c r="C7" s="359"/>
      <c r="D7" s="112">
        <v>0.28472222222222221</v>
      </c>
      <c r="E7" s="113">
        <v>0.31597222222222221</v>
      </c>
      <c r="F7" s="113">
        <v>0.35555555555555562</v>
      </c>
      <c r="G7" s="114">
        <f>F7-D7</f>
        <v>7.0833333333333415E-2</v>
      </c>
      <c r="H7" s="115">
        <v>452</v>
      </c>
      <c r="I7" s="116">
        <v>1</v>
      </c>
      <c r="J7" s="112">
        <v>0.3125</v>
      </c>
      <c r="K7" s="113">
        <v>0.34652777777777782</v>
      </c>
      <c r="L7" s="113">
        <v>0.38680555555555562</v>
      </c>
      <c r="M7" s="114">
        <f t="shared" si="0"/>
        <v>7.4305555555555625E-2</v>
      </c>
      <c r="N7" s="115">
        <v>452</v>
      </c>
      <c r="O7" s="116">
        <v>2</v>
      </c>
      <c r="P7" s="112">
        <v>0.34722222222222221</v>
      </c>
      <c r="Q7" s="113">
        <v>0.38124999999999998</v>
      </c>
      <c r="R7" s="113">
        <v>0.42430555555555549</v>
      </c>
      <c r="S7" s="114">
        <f t="shared" si="1"/>
        <v>7.7083333333333282E-2</v>
      </c>
      <c r="T7" s="115">
        <v>452</v>
      </c>
      <c r="U7" s="116">
        <v>3</v>
      </c>
      <c r="V7" s="112">
        <v>0.2326388888888889</v>
      </c>
      <c r="W7" s="121">
        <f t="shared" ref="W7:W15" si="2">V7-V6</f>
        <v>2.4305555555555608E-2</v>
      </c>
      <c r="X7" s="113">
        <v>0.55833333333333335</v>
      </c>
      <c r="Y7" s="122">
        <f t="shared" ref="Y7:Y15" si="3">X7-X6</f>
        <v>2.9166666666666674E-2</v>
      </c>
      <c r="Z7" s="105"/>
      <c r="AA7" s="105"/>
      <c r="AB7" s="144"/>
      <c r="AC7" s="105"/>
      <c r="AD7" s="105"/>
      <c r="AE7" s="105"/>
      <c r="AF7" s="105"/>
      <c r="AG7" s="105"/>
      <c r="AH7" s="105"/>
      <c r="AI7" s="105"/>
      <c r="AJ7" s="105"/>
      <c r="AK7" s="105"/>
      <c r="AL7" s="105"/>
    </row>
    <row r="8" spans="1:38" ht="24" customHeight="1" thickBot="1" x14ac:dyDescent="0.3">
      <c r="A8" s="105"/>
      <c r="B8" s="339"/>
      <c r="C8" s="359"/>
      <c r="D8" s="344">
        <f>IF(F7="",E7,F7)</f>
        <v>0.35555555555555562</v>
      </c>
      <c r="E8" s="331"/>
      <c r="F8" s="344">
        <f>IF(D9="",E9,D9)</f>
        <v>0.40416666666666667</v>
      </c>
      <c r="G8" s="331"/>
      <c r="H8" s="355">
        <f>F8-D8</f>
        <v>4.8611111111111049E-2</v>
      </c>
      <c r="I8" s="331"/>
      <c r="J8" s="344">
        <f>IF(L7="",K7,L7)</f>
        <v>0.38680555555555562</v>
      </c>
      <c r="K8" s="331"/>
      <c r="L8" s="344">
        <f>IF(J9="",K9,J9)</f>
        <v>0.43888888888888888</v>
      </c>
      <c r="M8" s="331"/>
      <c r="N8" s="355">
        <f>L8-J8</f>
        <v>5.2083333333333259E-2</v>
      </c>
      <c r="O8" s="331"/>
      <c r="P8" s="344">
        <f>IF(R7="",Q7,R7)</f>
        <v>0.42430555555555549</v>
      </c>
      <c r="Q8" s="331"/>
      <c r="R8" s="344">
        <f>IF(P9="",Q9,P9)</f>
        <v>0.47361111111111109</v>
      </c>
      <c r="S8" s="331"/>
      <c r="T8" s="355">
        <f>R8-P8</f>
        <v>4.9305555555555602E-2</v>
      </c>
      <c r="U8" s="330"/>
      <c r="V8" s="112">
        <v>0.25694444444444442</v>
      </c>
      <c r="W8" s="121">
        <f t="shared" si="2"/>
        <v>2.4305555555555525E-2</v>
      </c>
      <c r="X8" s="113">
        <v>0.59375</v>
      </c>
      <c r="Y8" s="122">
        <f t="shared" si="3"/>
        <v>3.5416666666666652E-2</v>
      </c>
      <c r="Z8" s="105"/>
      <c r="AA8" s="105"/>
      <c r="AB8" s="144"/>
      <c r="AC8" s="105"/>
      <c r="AD8" s="105"/>
      <c r="AE8" s="105"/>
      <c r="AF8" s="105"/>
      <c r="AG8" s="105"/>
      <c r="AH8" s="105"/>
      <c r="AI8" s="105"/>
      <c r="AJ8" s="105"/>
      <c r="AK8" s="105"/>
      <c r="AL8" s="105"/>
    </row>
    <row r="9" spans="1:38" ht="24" customHeight="1" x14ac:dyDescent="0.25">
      <c r="A9" s="105"/>
      <c r="B9" s="339"/>
      <c r="C9" s="359"/>
      <c r="D9" s="112">
        <v>0.40416666666666667</v>
      </c>
      <c r="E9" s="113">
        <v>0.44027777777777782</v>
      </c>
      <c r="F9" s="113">
        <v>0.48541666666666672</v>
      </c>
      <c r="G9" s="114">
        <f t="shared" ref="G9:G10" si="4">F9-D9</f>
        <v>8.1250000000000044E-2</v>
      </c>
      <c r="H9" s="115">
        <v>452</v>
      </c>
      <c r="I9" s="116">
        <v>1</v>
      </c>
      <c r="J9" s="112">
        <v>0.43888888888888888</v>
      </c>
      <c r="K9" s="113">
        <v>0.46944444444444439</v>
      </c>
      <c r="L9" s="113">
        <v>0.52013888888888893</v>
      </c>
      <c r="M9" s="114">
        <f t="shared" ref="M9:M10" si="5">L9-J9</f>
        <v>8.1250000000000044E-2</v>
      </c>
      <c r="N9" s="115">
        <v>452</v>
      </c>
      <c r="O9" s="116">
        <v>2</v>
      </c>
      <c r="P9" s="112">
        <v>0.47361111111111109</v>
      </c>
      <c r="Q9" s="113">
        <v>0.50624999999999998</v>
      </c>
      <c r="R9" s="113">
        <v>0.55138888888888893</v>
      </c>
      <c r="S9" s="114">
        <f t="shared" ref="S9:S10" si="6">R9-P9</f>
        <v>7.7777777777777835E-2</v>
      </c>
      <c r="T9" s="115">
        <v>452</v>
      </c>
      <c r="U9" s="116">
        <v>3</v>
      </c>
      <c r="V9" s="112">
        <v>0.28472222222222221</v>
      </c>
      <c r="W9" s="121">
        <f t="shared" si="2"/>
        <v>2.777777777777779E-2</v>
      </c>
      <c r="X9" s="113">
        <v>0.63541666666666663</v>
      </c>
      <c r="Y9" s="122">
        <f t="shared" si="3"/>
        <v>4.166666666666663E-2</v>
      </c>
      <c r="Z9" s="105"/>
      <c r="AA9" s="105"/>
      <c r="AB9" s="144"/>
      <c r="AC9" s="105"/>
      <c r="AD9" s="105"/>
      <c r="AE9" s="105"/>
      <c r="AF9" s="105"/>
      <c r="AG9" s="105"/>
      <c r="AH9" s="105"/>
      <c r="AI9" s="105"/>
      <c r="AJ9" s="105"/>
      <c r="AK9" s="105"/>
      <c r="AL9" s="105"/>
    </row>
    <row r="10" spans="1:38" ht="24" customHeight="1" x14ac:dyDescent="0.25">
      <c r="A10" s="105"/>
      <c r="B10" s="339"/>
      <c r="C10" s="359"/>
      <c r="D10" s="112">
        <v>0.50138888888888888</v>
      </c>
      <c r="E10" s="113">
        <v>0.53194444444444444</v>
      </c>
      <c r="F10" s="113">
        <v>0.58333333333333337</v>
      </c>
      <c r="G10" s="114">
        <f t="shared" si="4"/>
        <v>8.1944444444444486E-2</v>
      </c>
      <c r="H10" s="115">
        <v>452</v>
      </c>
      <c r="I10" s="116">
        <v>1</v>
      </c>
      <c r="J10" s="112">
        <v>0.52916666666666667</v>
      </c>
      <c r="K10" s="113">
        <v>0.55972222222222223</v>
      </c>
      <c r="L10" s="113">
        <v>0.6069444444444444</v>
      </c>
      <c r="M10" s="114">
        <f t="shared" si="5"/>
        <v>7.7777777777777724E-2</v>
      </c>
      <c r="N10" s="115">
        <v>452</v>
      </c>
      <c r="O10" s="116">
        <v>2</v>
      </c>
      <c r="P10" s="112">
        <v>0.55833333333333335</v>
      </c>
      <c r="Q10" s="113">
        <v>0.58819444444444446</v>
      </c>
      <c r="R10" s="113">
        <v>0.62986111111111109</v>
      </c>
      <c r="S10" s="114">
        <f t="shared" si="6"/>
        <v>7.1527777777777746E-2</v>
      </c>
      <c r="T10" s="115">
        <v>452</v>
      </c>
      <c r="U10" s="116">
        <v>3</v>
      </c>
      <c r="V10" s="112">
        <v>0.3125</v>
      </c>
      <c r="W10" s="121">
        <f t="shared" si="2"/>
        <v>2.777777777777779E-2</v>
      </c>
      <c r="X10" s="113">
        <v>0.67361111111111116</v>
      </c>
      <c r="Y10" s="122">
        <f t="shared" si="3"/>
        <v>3.8194444444444531E-2</v>
      </c>
      <c r="Z10" s="105"/>
      <c r="AA10" s="105"/>
      <c r="AB10" s="144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</row>
    <row r="11" spans="1:38" ht="24" customHeight="1" thickBot="1" x14ac:dyDescent="0.3">
      <c r="A11" s="105"/>
      <c r="B11" s="339"/>
      <c r="C11" s="359"/>
      <c r="D11" s="112"/>
      <c r="E11" s="113"/>
      <c r="F11" s="113"/>
      <c r="G11" s="114"/>
      <c r="H11" s="115"/>
      <c r="I11" s="116"/>
      <c r="J11" s="112"/>
      <c r="K11" s="113"/>
      <c r="L11" s="113"/>
      <c r="M11" s="114"/>
      <c r="N11" s="115"/>
      <c r="O11" s="116"/>
      <c r="P11" s="112"/>
      <c r="Q11" s="113"/>
      <c r="R11" s="113"/>
      <c r="S11" s="114"/>
      <c r="T11" s="115"/>
      <c r="U11" s="116"/>
      <c r="V11" s="112">
        <v>0.34722222222222221</v>
      </c>
      <c r="W11" s="121">
        <f t="shared" si="2"/>
        <v>3.472222222222221E-2</v>
      </c>
      <c r="X11" s="113">
        <v>0.71527777777777779</v>
      </c>
      <c r="Y11" s="122">
        <f t="shared" si="3"/>
        <v>4.166666666666663E-2</v>
      </c>
      <c r="Z11" s="105"/>
      <c r="AA11" s="105"/>
      <c r="AB11" s="144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</row>
    <row r="12" spans="1:38" ht="24" customHeight="1" thickBot="1" x14ac:dyDescent="0.3">
      <c r="A12" s="105"/>
      <c r="B12" s="339"/>
      <c r="C12" s="360"/>
      <c r="D12" s="351" t="s">
        <v>77</v>
      </c>
      <c r="E12" s="330"/>
      <c r="F12" s="330"/>
      <c r="G12" s="330"/>
      <c r="H12" s="330"/>
      <c r="I12" s="331"/>
      <c r="J12" s="351" t="s">
        <v>77</v>
      </c>
      <c r="K12" s="330"/>
      <c r="L12" s="330"/>
      <c r="M12" s="330"/>
      <c r="N12" s="330"/>
      <c r="O12" s="331"/>
      <c r="P12" s="351" t="s">
        <v>77</v>
      </c>
      <c r="Q12" s="330"/>
      <c r="R12" s="330"/>
      <c r="S12" s="330"/>
      <c r="T12" s="330"/>
      <c r="U12" s="331"/>
      <c r="V12" s="112">
        <v>0.40416666666666667</v>
      </c>
      <c r="W12" s="121">
        <f t="shared" si="2"/>
        <v>5.6944444444444464E-2</v>
      </c>
      <c r="X12" s="113">
        <v>0.75694444444444442</v>
      </c>
      <c r="Y12" s="122">
        <f t="shared" si="3"/>
        <v>4.166666666666663E-2</v>
      </c>
      <c r="Z12" s="105"/>
      <c r="AA12" s="105"/>
      <c r="AB12" s="144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</row>
    <row r="13" spans="1:38" ht="24" customHeight="1" thickBot="1" x14ac:dyDescent="0.3">
      <c r="A13" s="105"/>
      <c r="B13" s="339"/>
      <c r="C13" s="123" t="s">
        <v>17</v>
      </c>
      <c r="D13" s="329">
        <f>MAX(E6:F11)-IF(D6="",E6,D6)-MIN(H6:H11)+$C3</f>
        <v>0.34722222222222238</v>
      </c>
      <c r="E13" s="330"/>
      <c r="F13" s="330"/>
      <c r="G13" s="331"/>
      <c r="H13" s="346">
        <f ca="1">OFFSET(H5,MATCH(MIN(H6:H11),H6:H11,0),-4)-IF(D6="",E6,D6)+$C3</f>
        <v>0.16805555555555568</v>
      </c>
      <c r="I13" s="331"/>
      <c r="J13" s="329">
        <f>MAX(K6:L11)-IF(J6="",K6,J6)-MIN(N6:N11)+$C3</f>
        <v>0.34305555555555556</v>
      </c>
      <c r="K13" s="330"/>
      <c r="L13" s="330"/>
      <c r="M13" s="331"/>
      <c r="N13" s="346">
        <f ca="1">OFFSET(N5,MATCH(MIN(N6:N11),N6:N11,0),-4)-IF(J6="",K6,J6)+$C3</f>
        <v>0.17500000000000007</v>
      </c>
      <c r="O13" s="331"/>
      <c r="P13" s="329">
        <f>MAX(Q6:R11)-IF(P6="",Q6,P6)-MIN(T6:T11)+$C3*2</f>
        <v>0.36527777777777776</v>
      </c>
      <c r="Q13" s="330"/>
      <c r="R13" s="330"/>
      <c r="S13" s="331"/>
      <c r="T13" s="346">
        <f ca="1">OFFSET(T5,MATCH(MIN(T6:T11),T6:T11,0),-4)-IF(P6="",Q6,P6)+$C3</f>
        <v>0.18819444444444441</v>
      </c>
      <c r="U13" s="330"/>
      <c r="V13" s="112">
        <v>0.43888888888888888</v>
      </c>
      <c r="W13" s="121">
        <f t="shared" si="2"/>
        <v>3.472222222222221E-2</v>
      </c>
      <c r="X13" s="113">
        <v>0.79861111111111116</v>
      </c>
      <c r="Y13" s="122">
        <f t="shared" si="3"/>
        <v>4.1666666666666741E-2</v>
      </c>
      <c r="Z13" s="105"/>
      <c r="AA13" s="105"/>
      <c r="AB13" s="144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</row>
    <row r="14" spans="1:38" ht="24" customHeight="1" thickBot="1" x14ac:dyDescent="0.3">
      <c r="A14" s="105"/>
      <c r="B14" s="339"/>
      <c r="C14" s="354">
        <v>2.0833333333333332E-2</v>
      </c>
      <c r="D14" s="337" t="s">
        <v>18</v>
      </c>
      <c r="E14" s="330"/>
      <c r="F14" s="330"/>
      <c r="G14" s="330"/>
      <c r="H14" s="330"/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112">
        <v>0.47361111111111109</v>
      </c>
      <c r="W14" s="121">
        <f t="shared" si="2"/>
        <v>3.472222222222221E-2</v>
      </c>
      <c r="X14" s="113">
        <v>0.875</v>
      </c>
      <c r="Y14" s="122">
        <f t="shared" si="3"/>
        <v>7.638888888888884E-2</v>
      </c>
      <c r="Z14" s="105"/>
      <c r="AA14" s="105"/>
      <c r="AB14" s="144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</row>
    <row r="15" spans="1:38" ht="24" customHeight="1" thickBot="1" x14ac:dyDescent="0.3">
      <c r="A15" s="105"/>
      <c r="B15" s="339"/>
      <c r="C15" s="399"/>
      <c r="D15" s="337" t="s">
        <v>19</v>
      </c>
      <c r="E15" s="330"/>
      <c r="F15" s="330"/>
      <c r="G15" s="330"/>
      <c r="H15" s="330"/>
      <c r="I15" s="331"/>
      <c r="J15" s="337" t="s">
        <v>20</v>
      </c>
      <c r="K15" s="330"/>
      <c r="L15" s="330"/>
      <c r="M15" s="330"/>
      <c r="N15" s="330"/>
      <c r="O15" s="331"/>
      <c r="P15" s="371"/>
      <c r="Q15" s="341"/>
      <c r="R15" s="341"/>
      <c r="S15" s="341"/>
      <c r="T15" s="341"/>
      <c r="U15" s="343"/>
      <c r="V15" s="124">
        <v>0.50138888888888888</v>
      </c>
      <c r="W15" s="125">
        <f t="shared" si="2"/>
        <v>2.777777777777779E-2</v>
      </c>
      <c r="X15" s="197">
        <v>0.91666666666666663</v>
      </c>
      <c r="Y15" s="152">
        <f t="shared" si="3"/>
        <v>4.166666666666663E-2</v>
      </c>
      <c r="Z15" s="105"/>
      <c r="AA15" s="105"/>
      <c r="AB15" s="144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</row>
    <row r="16" spans="1:38" ht="24" customHeight="1" thickBot="1" x14ac:dyDescent="0.3">
      <c r="A16" s="105"/>
      <c r="B16" s="339"/>
      <c r="C16" s="338" t="s">
        <v>7</v>
      </c>
      <c r="D16" s="108" t="s">
        <v>8</v>
      </c>
      <c r="E16" s="109" t="s">
        <v>9</v>
      </c>
      <c r="F16" s="107" t="s">
        <v>10</v>
      </c>
      <c r="G16" s="109" t="s">
        <v>11</v>
      </c>
      <c r="H16" s="107" t="s">
        <v>12</v>
      </c>
      <c r="I16" s="109" t="s">
        <v>13</v>
      </c>
      <c r="J16" s="107" t="s">
        <v>8</v>
      </c>
      <c r="K16" s="109" t="s">
        <v>9</v>
      </c>
      <c r="L16" s="107" t="s">
        <v>10</v>
      </c>
      <c r="M16" s="109" t="s">
        <v>11</v>
      </c>
      <c r="N16" s="107" t="s">
        <v>12</v>
      </c>
      <c r="O16" s="109" t="s">
        <v>13</v>
      </c>
      <c r="P16" s="359"/>
      <c r="Q16" s="372"/>
      <c r="R16" s="372"/>
      <c r="S16" s="372"/>
      <c r="T16" s="372"/>
      <c r="U16" s="373"/>
      <c r="V16" s="105"/>
      <c r="W16" s="105"/>
      <c r="X16" s="128"/>
      <c r="Y16" s="128"/>
      <c r="Z16" s="105"/>
      <c r="AA16" s="105"/>
      <c r="AB16" s="144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</row>
    <row r="17" spans="1:38" ht="24" customHeight="1" x14ac:dyDescent="0.25">
      <c r="A17" s="105"/>
      <c r="B17" s="339"/>
      <c r="C17" s="339"/>
      <c r="D17" s="117">
        <v>0.59375</v>
      </c>
      <c r="E17" s="119">
        <v>0.625</v>
      </c>
      <c r="F17" s="119">
        <v>0.66666666666666663</v>
      </c>
      <c r="G17" s="114">
        <f t="shared" ref="G17:G19" si="7">F17-D17</f>
        <v>7.291666666666663E-2</v>
      </c>
      <c r="H17" s="130">
        <v>452</v>
      </c>
      <c r="I17" s="131">
        <v>1</v>
      </c>
      <c r="J17" s="117">
        <v>0.63541666666666663</v>
      </c>
      <c r="K17" s="119">
        <v>0.66736111111111107</v>
      </c>
      <c r="L17" s="119">
        <v>0.70833333333333337</v>
      </c>
      <c r="M17" s="114">
        <f t="shared" ref="M17:M19" si="8">L17-J17</f>
        <v>7.2916666666666741E-2</v>
      </c>
      <c r="N17" s="130">
        <v>452</v>
      </c>
      <c r="O17" s="131">
        <v>2</v>
      </c>
      <c r="P17" s="359"/>
      <c r="Q17" s="372"/>
      <c r="R17" s="372"/>
      <c r="S17" s="372"/>
      <c r="T17" s="372"/>
      <c r="U17" s="373"/>
      <c r="V17" s="105"/>
      <c r="W17" s="105"/>
      <c r="X17" s="128"/>
      <c r="Y17" s="128"/>
      <c r="Z17" s="105"/>
      <c r="AA17" s="105"/>
      <c r="AB17" s="144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</row>
    <row r="18" spans="1:38" ht="24" customHeight="1" x14ac:dyDescent="0.25">
      <c r="A18" s="105"/>
      <c r="B18" s="339"/>
      <c r="C18" s="339"/>
      <c r="D18" s="112">
        <v>0.67361111111111116</v>
      </c>
      <c r="E18" s="113">
        <v>0.70486111111111116</v>
      </c>
      <c r="F18" s="113">
        <v>0.74444444444444446</v>
      </c>
      <c r="G18" s="114">
        <f t="shared" si="7"/>
        <v>7.0833333333333304E-2</v>
      </c>
      <c r="H18" s="115">
        <v>452</v>
      </c>
      <c r="I18" s="132">
        <v>1</v>
      </c>
      <c r="J18" s="112">
        <v>0.71527777777777779</v>
      </c>
      <c r="K18" s="113">
        <v>0.74791666666666667</v>
      </c>
      <c r="L18" s="113">
        <v>0.78680555555555554</v>
      </c>
      <c r="M18" s="114">
        <f t="shared" si="8"/>
        <v>7.1527777777777746E-2</v>
      </c>
      <c r="N18" s="115">
        <v>452</v>
      </c>
      <c r="O18" s="132">
        <v>2</v>
      </c>
      <c r="P18" s="359"/>
      <c r="Q18" s="372"/>
      <c r="R18" s="372"/>
      <c r="S18" s="372"/>
      <c r="T18" s="372"/>
      <c r="U18" s="373"/>
      <c r="V18" s="105"/>
      <c r="W18" s="105"/>
      <c r="X18" s="128"/>
      <c r="Y18" s="128"/>
      <c r="Z18" s="105"/>
      <c r="AA18" s="105"/>
      <c r="AB18" s="144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</row>
    <row r="19" spans="1:38" ht="24" customHeight="1" thickBot="1" x14ac:dyDescent="0.3">
      <c r="A19" s="105"/>
      <c r="B19" s="339"/>
      <c r="C19" s="339"/>
      <c r="D19" s="112">
        <v>0.75694444444444442</v>
      </c>
      <c r="E19" s="113">
        <v>0.78819444444444442</v>
      </c>
      <c r="F19" s="113">
        <v>0.82708333333333328</v>
      </c>
      <c r="G19" s="114">
        <f t="shared" si="7"/>
        <v>7.0138888888888862E-2</v>
      </c>
      <c r="H19" s="115">
        <v>452</v>
      </c>
      <c r="I19" s="132">
        <v>1</v>
      </c>
      <c r="J19" s="112">
        <v>0.79861111111111116</v>
      </c>
      <c r="K19" s="113">
        <v>0.8305555555555556</v>
      </c>
      <c r="L19" s="113">
        <v>0.86736111111111114</v>
      </c>
      <c r="M19" s="114">
        <f t="shared" si="8"/>
        <v>6.8749999999999978E-2</v>
      </c>
      <c r="N19" s="115">
        <v>452</v>
      </c>
      <c r="O19" s="132">
        <v>2</v>
      </c>
      <c r="P19" s="359"/>
      <c r="Q19" s="372"/>
      <c r="R19" s="372"/>
      <c r="S19" s="372"/>
      <c r="T19" s="372"/>
      <c r="U19" s="373"/>
      <c r="V19" s="105"/>
      <c r="W19" s="105"/>
      <c r="X19" s="128"/>
      <c r="Y19" s="128"/>
      <c r="Z19" s="105"/>
      <c r="AA19" s="105"/>
      <c r="AB19" s="144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</row>
    <row r="20" spans="1:38" ht="24" customHeight="1" thickBot="1" x14ac:dyDescent="0.3">
      <c r="A20" s="105"/>
      <c r="B20" s="339"/>
      <c r="C20" s="339"/>
      <c r="D20" s="344">
        <f>IF(F19="",E19,F19)</f>
        <v>0.82708333333333328</v>
      </c>
      <c r="E20" s="331"/>
      <c r="F20" s="344">
        <f>IF(D21="",E21,D21)</f>
        <v>0.875</v>
      </c>
      <c r="G20" s="331"/>
      <c r="H20" s="355">
        <f>F20-D20</f>
        <v>4.7916666666666718E-2</v>
      </c>
      <c r="I20" s="331"/>
      <c r="J20" s="344">
        <f>IF(L19="",K19,L19)</f>
        <v>0.86736111111111114</v>
      </c>
      <c r="K20" s="331"/>
      <c r="L20" s="344">
        <f>IF(J21="",K21,J21)</f>
        <v>0.91666666666666663</v>
      </c>
      <c r="M20" s="331"/>
      <c r="N20" s="355">
        <f>L20-J20</f>
        <v>4.9305555555555491E-2</v>
      </c>
      <c r="O20" s="331"/>
      <c r="P20" s="359"/>
      <c r="Q20" s="372"/>
      <c r="R20" s="372"/>
      <c r="S20" s="372"/>
      <c r="T20" s="372"/>
      <c r="U20" s="373"/>
      <c r="V20" s="105"/>
      <c r="W20" s="105"/>
      <c r="X20" s="128"/>
      <c r="Y20" s="128"/>
      <c r="Z20" s="105"/>
      <c r="AA20" s="105"/>
      <c r="AB20" s="144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</row>
    <row r="21" spans="1:38" ht="24" customHeight="1" thickBot="1" x14ac:dyDescent="0.3">
      <c r="A21" s="105"/>
      <c r="B21" s="339"/>
      <c r="C21" s="339"/>
      <c r="D21" s="112">
        <v>0.875</v>
      </c>
      <c r="E21" s="113">
        <v>0.90208333333333335</v>
      </c>
      <c r="F21" s="113">
        <v>0.93194444444444446</v>
      </c>
      <c r="G21" s="114">
        <f>F21-D21</f>
        <v>5.6944444444444464E-2</v>
      </c>
      <c r="H21" s="115">
        <v>452</v>
      </c>
      <c r="I21" s="132">
        <v>1</v>
      </c>
      <c r="J21" s="112">
        <v>0.91666666666666663</v>
      </c>
      <c r="K21" s="113">
        <v>0.94166666666666665</v>
      </c>
      <c r="L21" s="113">
        <v>0.97499999999999998</v>
      </c>
      <c r="M21" s="114">
        <f>L21-J21</f>
        <v>5.8333333333333348E-2</v>
      </c>
      <c r="N21" s="115">
        <v>452</v>
      </c>
      <c r="O21" s="132">
        <v>2</v>
      </c>
      <c r="P21" s="359"/>
      <c r="Q21" s="372"/>
      <c r="R21" s="372"/>
      <c r="S21" s="372"/>
      <c r="T21" s="372"/>
      <c r="U21" s="373"/>
      <c r="V21" s="105"/>
      <c r="W21" s="105"/>
      <c r="X21" s="128"/>
      <c r="Y21" s="128"/>
      <c r="Z21" s="105"/>
      <c r="AA21" s="105"/>
      <c r="AB21" s="144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</row>
    <row r="22" spans="1:38" ht="24" customHeight="1" thickBot="1" x14ac:dyDescent="0.3">
      <c r="A22" s="105"/>
      <c r="B22" s="339"/>
      <c r="C22" s="335"/>
      <c r="D22" s="351" t="s">
        <v>77</v>
      </c>
      <c r="E22" s="330"/>
      <c r="F22" s="330"/>
      <c r="G22" s="330"/>
      <c r="H22" s="330"/>
      <c r="I22" s="331"/>
      <c r="J22" s="351" t="s">
        <v>77</v>
      </c>
      <c r="K22" s="330"/>
      <c r="L22" s="330"/>
      <c r="M22" s="330"/>
      <c r="N22" s="330"/>
      <c r="O22" s="331"/>
      <c r="P22" s="359"/>
      <c r="Q22" s="372"/>
      <c r="R22" s="372"/>
      <c r="S22" s="372"/>
      <c r="T22" s="372"/>
      <c r="U22" s="373"/>
      <c r="V22" s="154"/>
      <c r="W22" s="154"/>
      <c r="X22" s="154"/>
      <c r="Y22" s="154"/>
      <c r="Z22" s="105"/>
      <c r="AA22" s="105"/>
      <c r="AB22" s="144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</row>
    <row r="23" spans="1:38" ht="24" customHeight="1" thickBot="1" x14ac:dyDescent="0.3">
      <c r="A23" s="105"/>
      <c r="B23" s="335"/>
      <c r="C23" s="123" t="s">
        <v>17</v>
      </c>
      <c r="D23" s="329">
        <f>MAX(E17:F21)-IF(D17="",E17,D17)-MIN(H17:H21)+$C14</f>
        <v>0.31111111111111106</v>
      </c>
      <c r="E23" s="330"/>
      <c r="F23" s="330"/>
      <c r="G23" s="331"/>
      <c r="H23" s="332">
        <f ca="1">OFFSET(H16,MATCH(MIN(H17:H21),H17:H21,0),-4)-IF(D17="",E17,D17)</f>
        <v>0.23333333333333328</v>
      </c>
      <c r="I23" s="333"/>
      <c r="J23" s="329">
        <f>MAX(K17:L21)-IF(J17="",K17,J17)-MIN(N17:N21)+$C14</f>
        <v>0.31111111111111117</v>
      </c>
      <c r="K23" s="330"/>
      <c r="L23" s="330"/>
      <c r="M23" s="331"/>
      <c r="N23" s="332">
        <f ca="1">OFFSET(N16,MATCH(MIN(N17:N21),N17:N21,0),-4)-IF(J17="",K17,J17)</f>
        <v>0.23194444444444451</v>
      </c>
      <c r="O23" s="333"/>
      <c r="P23" s="360"/>
      <c r="Q23" s="374"/>
      <c r="R23" s="374"/>
      <c r="S23" s="374"/>
      <c r="T23" s="374"/>
      <c r="U23" s="333"/>
      <c r="V23" s="105"/>
      <c r="W23" s="105"/>
      <c r="X23" s="105"/>
      <c r="Y23" s="105"/>
      <c r="Z23" s="105"/>
      <c r="AA23" s="105"/>
      <c r="AB23" s="144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</row>
    <row r="24" spans="1:38" ht="24" customHeight="1" x14ac:dyDescent="0.25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44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</row>
    <row r="25" spans="1:38" ht="24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44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</row>
    <row r="26" spans="1:38" ht="24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44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</row>
    <row r="27" spans="1:38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44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</row>
    <row r="28" spans="1:38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44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</row>
    <row r="29" spans="1:38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44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</row>
    <row r="30" spans="1:38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44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</row>
    <row r="31" spans="1:38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44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</row>
    <row r="32" spans="1:38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44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</row>
    <row r="33" spans="1:38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44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</row>
    <row r="34" spans="1:38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44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</row>
    <row r="35" spans="1:38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44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</row>
    <row r="36" spans="1:38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44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</row>
    <row r="37" spans="1:38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44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</row>
    <row r="38" spans="1:38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44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</row>
    <row r="39" spans="1:38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44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</row>
    <row r="40" spans="1:38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44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</row>
    <row r="41" spans="1:38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44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</row>
    <row r="42" spans="1:38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44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</row>
    <row r="43" spans="1:38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44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</row>
    <row r="44" spans="1:38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44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</row>
    <row r="45" spans="1:38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44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</row>
    <row r="46" spans="1:38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44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</row>
    <row r="47" spans="1:38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44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</row>
    <row r="48" spans="1:38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44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</row>
    <row r="49" spans="1:38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44"/>
      <c r="AC49" s="105"/>
      <c r="AD49" s="105"/>
      <c r="AE49" s="105"/>
      <c r="AF49" s="105"/>
      <c r="AG49" s="105"/>
      <c r="AH49" s="105"/>
      <c r="AI49" s="105"/>
      <c r="AJ49" s="105"/>
      <c r="AK49" s="105"/>
      <c r="AL49" s="105"/>
    </row>
    <row r="50" spans="1:38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44"/>
      <c r="AC50" s="105"/>
      <c r="AD50" s="105"/>
      <c r="AE50" s="105"/>
      <c r="AF50" s="105"/>
      <c r="AG50" s="105"/>
      <c r="AH50" s="105"/>
      <c r="AI50" s="105"/>
      <c r="AJ50" s="105"/>
      <c r="AK50" s="105"/>
      <c r="AL50" s="105"/>
    </row>
    <row r="51" spans="1:38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44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</row>
    <row r="52" spans="1:38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44"/>
      <c r="AC52" s="105"/>
      <c r="AD52" s="105"/>
      <c r="AE52" s="105"/>
      <c r="AF52" s="105"/>
      <c r="AG52" s="105"/>
      <c r="AH52" s="105"/>
      <c r="AI52" s="105"/>
      <c r="AJ52" s="105"/>
      <c r="AK52" s="105"/>
      <c r="AL52" s="105"/>
    </row>
    <row r="53" spans="1:38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44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</row>
    <row r="54" spans="1:38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44"/>
      <c r="AC54" s="105"/>
      <c r="AD54" s="105"/>
      <c r="AE54" s="105"/>
      <c r="AF54" s="105"/>
      <c r="AG54" s="105"/>
      <c r="AH54" s="105"/>
      <c r="AI54" s="105"/>
      <c r="AJ54" s="105"/>
      <c r="AK54" s="105"/>
      <c r="AL54" s="105"/>
    </row>
    <row r="55" spans="1:38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44"/>
      <c r="AC55" s="105"/>
      <c r="AD55" s="105"/>
      <c r="AE55" s="105"/>
      <c r="AF55" s="105"/>
      <c r="AG55" s="105"/>
      <c r="AH55" s="105"/>
      <c r="AI55" s="105"/>
      <c r="AJ55" s="105"/>
      <c r="AK55" s="105"/>
      <c r="AL55" s="105"/>
    </row>
    <row r="56" spans="1:38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44"/>
      <c r="AC56" s="105"/>
      <c r="AD56" s="105"/>
      <c r="AE56" s="105"/>
      <c r="AF56" s="105"/>
      <c r="AG56" s="105"/>
      <c r="AH56" s="105"/>
      <c r="AI56" s="105"/>
      <c r="AJ56" s="105"/>
      <c r="AK56" s="105"/>
      <c r="AL56" s="105"/>
    </row>
    <row r="57" spans="1:38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44"/>
      <c r="AC57" s="105"/>
      <c r="AD57" s="105"/>
      <c r="AE57" s="105"/>
      <c r="AF57" s="105"/>
      <c r="AG57" s="105"/>
      <c r="AH57" s="105"/>
      <c r="AI57" s="105"/>
      <c r="AJ57" s="105"/>
      <c r="AK57" s="105"/>
      <c r="AL57" s="105"/>
    </row>
    <row r="58" spans="1:38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44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</row>
    <row r="59" spans="1:38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44"/>
      <c r="AC59" s="105"/>
      <c r="AD59" s="105"/>
      <c r="AE59" s="105"/>
      <c r="AF59" s="105"/>
      <c r="AG59" s="105"/>
      <c r="AH59" s="105"/>
      <c r="AI59" s="105"/>
      <c r="AJ59" s="105"/>
      <c r="AK59" s="105"/>
      <c r="AL59" s="105"/>
    </row>
    <row r="60" spans="1:38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44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</row>
    <row r="61" spans="1:38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44"/>
      <c r="AC61" s="105"/>
      <c r="AD61" s="105"/>
      <c r="AE61" s="105"/>
      <c r="AF61" s="105"/>
      <c r="AG61" s="105"/>
      <c r="AH61" s="105"/>
      <c r="AI61" s="105"/>
      <c r="AJ61" s="105"/>
      <c r="AK61" s="105"/>
      <c r="AL61" s="105"/>
    </row>
    <row r="62" spans="1:38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44"/>
      <c r="AC62" s="105"/>
      <c r="AD62" s="105"/>
      <c r="AE62" s="105"/>
      <c r="AF62" s="105"/>
      <c r="AG62" s="105"/>
      <c r="AH62" s="105"/>
      <c r="AI62" s="105"/>
      <c r="AJ62" s="105"/>
      <c r="AK62" s="105"/>
      <c r="AL62" s="105"/>
    </row>
    <row r="63" spans="1:38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44"/>
      <c r="AC63" s="105"/>
      <c r="AD63" s="105"/>
      <c r="AE63" s="105"/>
      <c r="AF63" s="105"/>
      <c r="AG63" s="105"/>
      <c r="AH63" s="105"/>
      <c r="AI63" s="105"/>
      <c r="AJ63" s="105"/>
      <c r="AK63" s="105"/>
      <c r="AL63" s="105"/>
    </row>
    <row r="64" spans="1:38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44"/>
      <c r="AC64" s="105"/>
      <c r="AD64" s="105"/>
      <c r="AE64" s="105"/>
      <c r="AF64" s="105"/>
      <c r="AG64" s="105"/>
      <c r="AH64" s="105"/>
      <c r="AI64" s="105"/>
      <c r="AJ64" s="105"/>
      <c r="AK64" s="105"/>
      <c r="AL64" s="105"/>
    </row>
    <row r="65" spans="1:38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44"/>
      <c r="AC65" s="105"/>
      <c r="AD65" s="105"/>
      <c r="AE65" s="105"/>
      <c r="AF65" s="105"/>
      <c r="AG65" s="105"/>
      <c r="AH65" s="105"/>
      <c r="AI65" s="105"/>
      <c r="AJ65" s="105"/>
      <c r="AK65" s="105"/>
      <c r="AL65" s="105"/>
    </row>
    <row r="66" spans="1:38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44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</row>
    <row r="67" spans="1:38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44"/>
      <c r="AC67" s="105"/>
      <c r="AD67" s="105"/>
      <c r="AE67" s="105"/>
      <c r="AF67" s="105"/>
      <c r="AG67" s="105"/>
      <c r="AH67" s="105"/>
      <c r="AI67" s="105"/>
      <c r="AJ67" s="105"/>
      <c r="AK67" s="105"/>
      <c r="AL67" s="105"/>
    </row>
    <row r="68" spans="1:38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44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</row>
    <row r="69" spans="1:38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44"/>
      <c r="AC69" s="105"/>
      <c r="AD69" s="105"/>
      <c r="AE69" s="105"/>
      <c r="AF69" s="105"/>
      <c r="AG69" s="105"/>
      <c r="AH69" s="105"/>
      <c r="AI69" s="105"/>
      <c r="AJ69" s="105"/>
      <c r="AK69" s="105"/>
      <c r="AL69" s="105"/>
    </row>
    <row r="70" spans="1:38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44"/>
      <c r="AC70" s="105"/>
      <c r="AD70" s="105"/>
      <c r="AE70" s="105"/>
      <c r="AF70" s="105"/>
      <c r="AG70" s="105"/>
      <c r="AH70" s="105"/>
      <c r="AI70" s="105"/>
      <c r="AJ70" s="105"/>
      <c r="AK70" s="105"/>
      <c r="AL70" s="105"/>
    </row>
    <row r="71" spans="1:38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44"/>
      <c r="AC71" s="105"/>
      <c r="AD71" s="105"/>
      <c r="AE71" s="105"/>
      <c r="AF71" s="105"/>
      <c r="AG71" s="105"/>
      <c r="AH71" s="105"/>
      <c r="AI71" s="105"/>
      <c r="AJ71" s="105"/>
      <c r="AK71" s="105"/>
      <c r="AL71" s="105"/>
    </row>
    <row r="72" spans="1:38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44"/>
      <c r="AC72" s="105"/>
      <c r="AD72" s="105"/>
      <c r="AE72" s="105"/>
      <c r="AF72" s="105"/>
      <c r="AG72" s="105"/>
      <c r="AH72" s="105"/>
      <c r="AI72" s="105"/>
      <c r="AJ72" s="105"/>
      <c r="AK72" s="105"/>
      <c r="AL72" s="105"/>
    </row>
    <row r="73" spans="1:38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44"/>
      <c r="AC73" s="105"/>
      <c r="AD73" s="105"/>
      <c r="AE73" s="105"/>
      <c r="AF73" s="105"/>
      <c r="AG73" s="105"/>
      <c r="AH73" s="105"/>
      <c r="AI73" s="105"/>
      <c r="AJ73" s="105"/>
      <c r="AK73" s="105"/>
      <c r="AL73" s="105"/>
    </row>
    <row r="74" spans="1:38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44"/>
      <c r="AC74" s="105"/>
      <c r="AD74" s="105"/>
      <c r="AE74" s="105"/>
      <c r="AF74" s="105"/>
      <c r="AG74" s="105"/>
      <c r="AH74" s="105"/>
      <c r="AI74" s="105"/>
      <c r="AJ74" s="105"/>
      <c r="AK74" s="105"/>
      <c r="AL74" s="105"/>
    </row>
    <row r="75" spans="1:38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44"/>
      <c r="AC75" s="105"/>
      <c r="AD75" s="105"/>
      <c r="AE75" s="105"/>
      <c r="AF75" s="105"/>
      <c r="AG75" s="105"/>
      <c r="AH75" s="105"/>
      <c r="AI75" s="105"/>
      <c r="AJ75" s="105"/>
      <c r="AK75" s="105"/>
      <c r="AL75" s="105"/>
    </row>
    <row r="76" spans="1:38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44"/>
      <c r="AC76" s="105"/>
      <c r="AD76" s="105"/>
      <c r="AE76" s="105"/>
      <c r="AF76" s="105"/>
      <c r="AG76" s="105"/>
      <c r="AH76" s="105"/>
      <c r="AI76" s="105"/>
      <c r="AJ76" s="105"/>
      <c r="AK76" s="105"/>
      <c r="AL76" s="105"/>
    </row>
    <row r="77" spans="1:38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44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</row>
    <row r="78" spans="1:38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44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</row>
    <row r="79" spans="1:38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44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</row>
    <row r="80" spans="1:38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44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</row>
    <row r="81" spans="1:38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44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</row>
    <row r="82" spans="1:38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44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</row>
    <row r="83" spans="1:38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44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</row>
    <row r="84" spans="1:38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44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</row>
    <row r="85" spans="1:38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44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</row>
    <row r="86" spans="1:38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44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</row>
    <row r="87" spans="1:38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44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</row>
    <row r="88" spans="1:38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44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</row>
    <row r="89" spans="1:38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44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</row>
    <row r="90" spans="1:38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44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</row>
    <row r="91" spans="1:38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44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</row>
    <row r="92" spans="1:38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44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</row>
    <row r="93" spans="1:38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44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</row>
    <row r="94" spans="1:38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44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</row>
    <row r="95" spans="1:38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44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</row>
    <row r="96" spans="1:38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44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</row>
    <row r="97" spans="1:38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44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</row>
    <row r="98" spans="1:38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44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</row>
    <row r="99" spans="1:38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44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</row>
    <row r="100" spans="1:38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44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</row>
    <row r="101" spans="1:38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44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</row>
    <row r="102" spans="1:38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44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</row>
    <row r="103" spans="1:38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44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</row>
    <row r="104" spans="1:38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44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</row>
    <row r="105" spans="1:38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44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</row>
    <row r="106" spans="1:38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44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</row>
    <row r="107" spans="1:38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44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</row>
    <row r="108" spans="1:38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44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</row>
    <row r="109" spans="1:38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44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</row>
    <row r="110" spans="1:38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44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</row>
    <row r="111" spans="1:38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44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</row>
    <row r="112" spans="1:38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44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</row>
    <row r="113" spans="1:38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44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</row>
    <row r="114" spans="1:38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44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</row>
    <row r="115" spans="1:38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44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</row>
    <row r="116" spans="1:38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44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</row>
    <row r="117" spans="1:38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44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</row>
    <row r="118" spans="1:38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44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</row>
    <row r="119" spans="1:38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44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</row>
    <row r="120" spans="1:38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44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</row>
    <row r="121" spans="1:38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44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</row>
    <row r="122" spans="1:38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44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</row>
    <row r="123" spans="1:38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44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</row>
    <row r="124" spans="1:38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44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</row>
    <row r="125" spans="1:38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44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</row>
    <row r="126" spans="1:38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4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</row>
    <row r="127" spans="1:38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44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</row>
    <row r="128" spans="1:38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44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</row>
    <row r="129" spans="1:38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44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</row>
    <row r="130" spans="1:38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44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</row>
    <row r="131" spans="1:38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44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</row>
    <row r="132" spans="1:38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44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</row>
    <row r="133" spans="1:38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44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</row>
    <row r="134" spans="1:38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44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</row>
    <row r="135" spans="1:38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44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</row>
    <row r="136" spans="1:38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44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</row>
    <row r="137" spans="1:38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44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</row>
    <row r="138" spans="1:38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44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</row>
    <row r="139" spans="1:38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44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</row>
    <row r="140" spans="1:38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44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</row>
    <row r="141" spans="1:38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44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</row>
    <row r="142" spans="1:38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44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</row>
    <row r="143" spans="1:38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44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</row>
    <row r="144" spans="1:38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44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</row>
    <row r="145" spans="1:38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44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</row>
    <row r="146" spans="1:38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44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</row>
    <row r="147" spans="1:38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4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</row>
    <row r="148" spans="1:38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44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</row>
    <row r="149" spans="1:38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44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</row>
    <row r="150" spans="1:38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44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</row>
    <row r="151" spans="1:38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44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</row>
    <row r="152" spans="1:38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44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</row>
    <row r="153" spans="1:38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44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</row>
    <row r="154" spans="1:38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44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</row>
    <row r="155" spans="1:38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44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</row>
    <row r="156" spans="1:38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44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</row>
    <row r="157" spans="1:38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44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</row>
    <row r="158" spans="1:38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44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</row>
    <row r="159" spans="1:38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44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</row>
    <row r="160" spans="1:38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44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</row>
    <row r="161" spans="1:38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44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</row>
    <row r="162" spans="1:38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44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</row>
    <row r="163" spans="1:38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44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</row>
    <row r="164" spans="1:38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44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</row>
    <row r="165" spans="1:38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44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</row>
    <row r="166" spans="1:38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44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</row>
    <row r="167" spans="1:38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44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</row>
    <row r="168" spans="1:38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44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</row>
    <row r="169" spans="1:38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44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</row>
    <row r="170" spans="1:38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44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</row>
    <row r="171" spans="1:38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44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</row>
    <row r="172" spans="1:38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44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</row>
    <row r="173" spans="1:38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44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</row>
    <row r="174" spans="1:38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44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</row>
    <row r="175" spans="1:38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44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</row>
    <row r="176" spans="1:38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44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</row>
    <row r="177" spans="1:38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44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</row>
    <row r="178" spans="1:38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44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</row>
    <row r="179" spans="1:38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44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</row>
    <row r="180" spans="1:38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44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</row>
    <row r="181" spans="1:38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44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</row>
    <row r="182" spans="1:38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44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</row>
    <row r="183" spans="1:38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44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</row>
    <row r="184" spans="1:38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44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</row>
    <row r="185" spans="1:38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44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</row>
    <row r="186" spans="1:38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44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</row>
    <row r="187" spans="1:38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44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</row>
    <row r="188" spans="1:38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44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</row>
    <row r="189" spans="1:38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44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</row>
    <row r="190" spans="1:38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44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</row>
    <row r="191" spans="1:38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44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</row>
    <row r="192" spans="1:38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44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</row>
    <row r="193" spans="1:38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44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</row>
    <row r="194" spans="1:38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44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</row>
    <row r="195" spans="1:38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44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</row>
    <row r="196" spans="1:38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44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</row>
    <row r="197" spans="1:38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44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</row>
    <row r="198" spans="1:38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44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</row>
    <row r="199" spans="1:38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44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</row>
    <row r="200" spans="1:38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44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</row>
    <row r="201" spans="1:38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44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</row>
    <row r="202" spans="1:38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44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</row>
    <row r="203" spans="1:38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44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</row>
    <row r="204" spans="1:38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44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</row>
    <row r="205" spans="1:38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44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</row>
    <row r="206" spans="1:38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44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</row>
    <row r="207" spans="1:38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44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</row>
    <row r="208" spans="1:38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44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</row>
    <row r="209" spans="1:38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44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</row>
    <row r="210" spans="1:38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44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</row>
    <row r="211" spans="1:38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44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</row>
    <row r="212" spans="1:38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44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</row>
    <row r="213" spans="1:38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44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</row>
    <row r="214" spans="1:38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44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</row>
    <row r="215" spans="1:38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44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</row>
    <row r="216" spans="1:38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44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</row>
    <row r="217" spans="1:38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44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</row>
    <row r="218" spans="1:38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44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</row>
    <row r="219" spans="1:38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44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</row>
    <row r="220" spans="1:38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44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</row>
    <row r="221" spans="1:38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44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</row>
    <row r="222" spans="1:38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44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</row>
    <row r="223" spans="1:38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44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</row>
    <row r="224" spans="1:38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44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</row>
    <row r="225" spans="1:38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44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</row>
    <row r="226" spans="1:38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44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</row>
    <row r="227" spans="1:38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44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</row>
    <row r="228" spans="1:38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44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</row>
    <row r="229" spans="1:38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44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</row>
    <row r="230" spans="1:38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44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</row>
    <row r="231" spans="1:38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44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</row>
    <row r="232" spans="1:38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44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</row>
    <row r="233" spans="1:38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44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</row>
    <row r="234" spans="1:38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44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</row>
    <row r="235" spans="1:38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44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</row>
    <row r="236" spans="1:38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44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</row>
    <row r="237" spans="1:38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44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</row>
    <row r="238" spans="1:38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44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</row>
    <row r="239" spans="1:38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44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</row>
    <row r="240" spans="1:38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44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</row>
    <row r="241" spans="1:38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44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</row>
    <row r="242" spans="1:38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44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</row>
    <row r="243" spans="1:38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44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</row>
    <row r="244" spans="1:38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44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</row>
    <row r="245" spans="1:38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44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</row>
    <row r="246" spans="1:38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44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</row>
    <row r="247" spans="1:38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44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</row>
    <row r="248" spans="1:38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44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</row>
    <row r="249" spans="1:38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44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</row>
    <row r="250" spans="1:38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44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</row>
    <row r="251" spans="1:38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44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</row>
    <row r="252" spans="1:38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44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</row>
    <row r="253" spans="1:38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44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</row>
    <row r="254" spans="1:38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44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</row>
    <row r="255" spans="1:38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44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</row>
    <row r="256" spans="1:38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44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</row>
    <row r="257" spans="1:38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44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</row>
    <row r="258" spans="1:38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44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</row>
    <row r="259" spans="1:38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44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</row>
    <row r="260" spans="1:38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44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</row>
    <row r="261" spans="1:38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44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</row>
    <row r="262" spans="1:38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44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</row>
    <row r="263" spans="1:38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44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</row>
    <row r="264" spans="1:38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44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</row>
    <row r="265" spans="1:38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44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</row>
    <row r="266" spans="1:38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44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</row>
    <row r="267" spans="1:38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44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</row>
    <row r="268" spans="1:38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44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</row>
    <row r="269" spans="1:38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44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</row>
    <row r="270" spans="1:38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44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</row>
    <row r="271" spans="1:38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44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</row>
    <row r="272" spans="1:38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44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</row>
    <row r="273" spans="1:38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44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</row>
    <row r="274" spans="1:38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44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</row>
    <row r="275" spans="1:38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44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</row>
    <row r="276" spans="1:38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44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</row>
    <row r="277" spans="1:38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44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</row>
    <row r="278" spans="1:38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44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</row>
    <row r="279" spans="1:38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44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</row>
    <row r="280" spans="1:38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44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</row>
    <row r="281" spans="1:38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44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</row>
    <row r="282" spans="1:38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44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</row>
    <row r="283" spans="1:38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4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</row>
    <row r="284" spans="1:38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44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</row>
    <row r="285" spans="1:38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44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</row>
    <row r="286" spans="1:38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44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</row>
    <row r="287" spans="1:38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44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</row>
    <row r="288" spans="1:38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44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</row>
    <row r="289" spans="1:38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44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</row>
    <row r="290" spans="1:38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44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</row>
    <row r="291" spans="1:38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44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</row>
    <row r="292" spans="1:38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44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</row>
    <row r="293" spans="1:38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44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</row>
    <row r="294" spans="1:38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44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</row>
    <row r="295" spans="1:38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44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</row>
    <row r="296" spans="1:38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44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</row>
    <row r="297" spans="1:38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44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</row>
    <row r="298" spans="1:38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44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</row>
    <row r="299" spans="1:38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44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</row>
    <row r="300" spans="1:38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44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</row>
    <row r="301" spans="1:38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44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</row>
    <row r="302" spans="1:38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44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</row>
    <row r="303" spans="1:38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44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</row>
    <row r="304" spans="1:38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44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</row>
    <row r="305" spans="1:38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44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</row>
    <row r="306" spans="1:38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44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</row>
    <row r="307" spans="1:38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44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</row>
    <row r="308" spans="1:38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44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</row>
    <row r="309" spans="1:38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44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</row>
    <row r="310" spans="1:38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44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</row>
    <row r="311" spans="1:38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44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</row>
    <row r="312" spans="1:38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44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</row>
    <row r="313" spans="1:38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44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</row>
    <row r="314" spans="1:38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44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</row>
    <row r="315" spans="1:38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44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</row>
    <row r="316" spans="1:38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44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</row>
    <row r="317" spans="1:38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44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</row>
    <row r="318" spans="1:38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44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</row>
    <row r="319" spans="1:38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44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</row>
    <row r="320" spans="1:38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44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</row>
    <row r="321" spans="1:38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44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</row>
    <row r="322" spans="1:38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44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</row>
    <row r="323" spans="1:38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44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</row>
    <row r="324" spans="1:38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44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</row>
    <row r="325" spans="1:38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44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</row>
    <row r="326" spans="1:38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44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</row>
    <row r="327" spans="1:38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44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</row>
    <row r="328" spans="1:38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44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</row>
    <row r="329" spans="1:38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44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</row>
    <row r="330" spans="1:38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44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</row>
    <row r="331" spans="1:38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44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</row>
    <row r="332" spans="1:38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44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</row>
    <row r="333" spans="1:38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44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</row>
    <row r="334" spans="1:38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44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</row>
    <row r="335" spans="1:38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44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</row>
    <row r="336" spans="1:38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44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</row>
    <row r="337" spans="1:38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44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</row>
    <row r="338" spans="1:38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44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</row>
    <row r="339" spans="1:38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44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</row>
    <row r="340" spans="1:38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44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</row>
    <row r="341" spans="1:38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44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</row>
    <row r="342" spans="1:38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44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</row>
    <row r="343" spans="1:38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44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</row>
    <row r="344" spans="1:38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44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</row>
    <row r="345" spans="1:38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44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</row>
    <row r="346" spans="1:38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44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</row>
    <row r="347" spans="1:38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44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</row>
    <row r="348" spans="1:38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44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</row>
    <row r="349" spans="1:38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44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</row>
    <row r="350" spans="1:38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44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</row>
    <row r="351" spans="1:38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44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</row>
    <row r="352" spans="1:38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44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</row>
    <row r="353" spans="1:38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44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</row>
    <row r="354" spans="1:38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44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</row>
    <row r="355" spans="1:38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44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</row>
    <row r="356" spans="1:38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44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</row>
    <row r="357" spans="1:38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44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</row>
    <row r="358" spans="1:38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44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</row>
    <row r="359" spans="1:38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44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</row>
    <row r="360" spans="1:38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44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</row>
    <row r="361" spans="1:38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44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</row>
    <row r="362" spans="1:38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44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</row>
    <row r="363" spans="1:38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44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</row>
    <row r="364" spans="1:38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44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</row>
    <row r="365" spans="1:38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44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</row>
    <row r="366" spans="1:38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44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</row>
    <row r="367" spans="1:38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44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</row>
    <row r="368" spans="1:38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44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</row>
    <row r="369" spans="1:38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44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</row>
    <row r="370" spans="1:38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44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</row>
    <row r="371" spans="1:38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44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</row>
    <row r="372" spans="1:38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44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</row>
    <row r="373" spans="1:38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44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</row>
    <row r="374" spans="1:38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44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</row>
    <row r="375" spans="1:38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44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</row>
    <row r="376" spans="1:38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44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</row>
    <row r="377" spans="1:38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44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</row>
    <row r="378" spans="1:38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44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</row>
    <row r="379" spans="1:38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44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</row>
    <row r="380" spans="1:38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44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</row>
    <row r="381" spans="1:38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44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</row>
    <row r="382" spans="1:38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44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</row>
    <row r="383" spans="1:38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44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</row>
    <row r="384" spans="1:38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44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</row>
    <row r="385" spans="1:38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44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</row>
    <row r="386" spans="1:38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44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</row>
    <row r="387" spans="1:38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44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</row>
    <row r="388" spans="1:38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44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</row>
    <row r="389" spans="1:38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44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</row>
    <row r="390" spans="1:38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44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</row>
    <row r="391" spans="1:38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44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</row>
    <row r="392" spans="1:38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44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</row>
    <row r="393" spans="1:38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44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</row>
    <row r="394" spans="1:38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44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</row>
    <row r="395" spans="1:38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44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</row>
    <row r="396" spans="1:38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44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</row>
    <row r="397" spans="1:38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44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</row>
    <row r="398" spans="1:38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44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</row>
    <row r="399" spans="1:38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44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</row>
    <row r="400" spans="1:38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44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</row>
    <row r="401" spans="1:38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44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</row>
    <row r="402" spans="1:38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44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</row>
    <row r="403" spans="1:38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44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</row>
    <row r="404" spans="1:38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44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</row>
    <row r="405" spans="1:38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44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</row>
    <row r="406" spans="1:38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44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</row>
    <row r="407" spans="1:38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44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</row>
    <row r="408" spans="1:38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44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</row>
    <row r="409" spans="1:38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44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</row>
    <row r="410" spans="1:38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44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</row>
    <row r="411" spans="1:38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44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</row>
    <row r="412" spans="1:38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44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</row>
    <row r="413" spans="1:38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44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</row>
    <row r="414" spans="1:38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44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</row>
    <row r="415" spans="1:38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44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</row>
    <row r="416" spans="1:38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44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</row>
    <row r="417" spans="1:38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44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</row>
    <row r="418" spans="1:38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44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</row>
    <row r="419" spans="1:38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44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</row>
    <row r="420" spans="1:38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44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</row>
    <row r="421" spans="1:38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44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</row>
    <row r="422" spans="1:38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44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</row>
    <row r="423" spans="1:38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44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</row>
    <row r="424" spans="1:38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44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</row>
    <row r="425" spans="1:38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44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</row>
    <row r="426" spans="1:38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44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</row>
    <row r="427" spans="1:38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44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</row>
    <row r="428" spans="1:38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44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</row>
    <row r="429" spans="1:38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44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</row>
    <row r="430" spans="1:38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44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</row>
    <row r="431" spans="1:38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44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</row>
    <row r="432" spans="1:38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44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</row>
    <row r="433" spans="1:38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44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</row>
    <row r="434" spans="1:38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44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</row>
    <row r="435" spans="1:38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44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</row>
    <row r="436" spans="1:38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44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</row>
    <row r="437" spans="1:38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44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</row>
    <row r="438" spans="1:38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44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</row>
    <row r="439" spans="1:38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44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</row>
    <row r="440" spans="1:38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44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</row>
    <row r="441" spans="1:38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44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</row>
    <row r="442" spans="1:38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44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</row>
    <row r="443" spans="1:38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44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</row>
    <row r="444" spans="1:38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44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</row>
    <row r="445" spans="1:38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44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</row>
    <row r="446" spans="1:38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44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</row>
    <row r="447" spans="1:38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44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</row>
    <row r="448" spans="1:38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44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</row>
    <row r="449" spans="1:38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44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</row>
    <row r="450" spans="1:38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44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</row>
    <row r="451" spans="1:38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44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</row>
    <row r="452" spans="1:38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44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</row>
    <row r="453" spans="1:38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44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</row>
    <row r="454" spans="1:38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44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</row>
    <row r="455" spans="1:38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44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</row>
    <row r="456" spans="1:38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44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</row>
    <row r="457" spans="1:38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44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</row>
    <row r="458" spans="1:38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44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</row>
    <row r="459" spans="1:38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44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</row>
    <row r="460" spans="1:38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44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</row>
    <row r="461" spans="1:38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44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</row>
    <row r="462" spans="1:38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44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</row>
    <row r="463" spans="1:38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44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</row>
    <row r="464" spans="1:38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44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</row>
    <row r="465" spans="1:38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44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</row>
    <row r="466" spans="1:38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44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</row>
    <row r="467" spans="1:38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44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</row>
    <row r="468" spans="1:38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44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</row>
    <row r="469" spans="1:38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44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</row>
    <row r="470" spans="1:38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44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</row>
    <row r="471" spans="1:38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44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</row>
    <row r="472" spans="1:38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44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</row>
    <row r="473" spans="1:38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44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</row>
    <row r="474" spans="1:38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44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</row>
    <row r="475" spans="1:38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44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</row>
    <row r="476" spans="1:38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44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</row>
    <row r="477" spans="1:38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44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</row>
    <row r="478" spans="1:38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44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</row>
    <row r="479" spans="1:38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44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</row>
    <row r="480" spans="1:38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44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</row>
    <row r="481" spans="1:38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44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</row>
    <row r="482" spans="1:38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44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</row>
    <row r="483" spans="1:38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44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</row>
    <row r="484" spans="1:38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44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</row>
    <row r="485" spans="1:38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44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</row>
    <row r="486" spans="1:38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44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</row>
    <row r="487" spans="1:38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44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</row>
    <row r="488" spans="1:38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44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</row>
    <row r="489" spans="1:38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44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</row>
    <row r="490" spans="1:38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44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</row>
    <row r="491" spans="1:38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44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</row>
    <row r="492" spans="1:38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44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</row>
    <row r="493" spans="1:38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44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</row>
    <row r="494" spans="1:38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44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</row>
    <row r="495" spans="1:38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44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</row>
    <row r="496" spans="1:38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44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</row>
    <row r="497" spans="1:38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44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</row>
    <row r="498" spans="1:38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44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</row>
    <row r="499" spans="1:38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44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</row>
    <row r="500" spans="1:38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44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</row>
    <row r="501" spans="1:38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44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</row>
    <row r="502" spans="1:38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44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</row>
    <row r="503" spans="1:38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44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</row>
    <row r="504" spans="1:38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44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</row>
    <row r="505" spans="1:38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44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</row>
    <row r="506" spans="1:38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44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</row>
    <row r="507" spans="1:38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44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</row>
    <row r="508" spans="1:38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44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</row>
    <row r="509" spans="1:38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44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</row>
    <row r="510" spans="1:38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44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</row>
    <row r="511" spans="1:38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44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</row>
    <row r="512" spans="1:38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44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</row>
    <row r="513" spans="1:38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44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</row>
    <row r="514" spans="1:38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44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</row>
    <row r="515" spans="1:38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44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</row>
    <row r="516" spans="1:38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44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</row>
    <row r="517" spans="1:38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44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</row>
    <row r="518" spans="1:38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44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</row>
    <row r="519" spans="1:38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44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</row>
    <row r="520" spans="1:38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44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</row>
    <row r="521" spans="1:38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44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</row>
    <row r="522" spans="1:38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44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</row>
    <row r="523" spans="1:38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44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</row>
    <row r="524" spans="1:38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44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</row>
    <row r="525" spans="1:38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44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</row>
    <row r="526" spans="1:38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44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</row>
    <row r="527" spans="1:38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44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</row>
    <row r="528" spans="1:38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44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</row>
    <row r="529" spans="1:38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44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</row>
    <row r="530" spans="1:38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44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</row>
    <row r="531" spans="1:38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44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</row>
    <row r="532" spans="1:38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44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</row>
    <row r="533" spans="1:38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44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</row>
    <row r="534" spans="1:38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44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</row>
    <row r="535" spans="1:38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44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</row>
    <row r="536" spans="1:38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44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</row>
    <row r="537" spans="1:38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44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</row>
    <row r="538" spans="1:38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44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</row>
    <row r="539" spans="1:38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44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</row>
    <row r="540" spans="1:38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44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</row>
    <row r="541" spans="1:38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44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</row>
    <row r="542" spans="1:38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44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</row>
    <row r="543" spans="1:38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44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</row>
    <row r="544" spans="1:38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44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</row>
    <row r="545" spans="1:38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44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</row>
    <row r="546" spans="1:38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44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</row>
    <row r="547" spans="1:38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44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</row>
    <row r="548" spans="1:38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44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</row>
    <row r="549" spans="1:38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44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</row>
    <row r="550" spans="1:38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44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</row>
    <row r="551" spans="1:38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44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</row>
    <row r="552" spans="1:38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44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</row>
    <row r="553" spans="1:38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44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</row>
    <row r="554" spans="1:38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44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</row>
    <row r="555" spans="1:38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44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</row>
    <row r="556" spans="1:38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44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</row>
    <row r="557" spans="1:38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44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</row>
    <row r="558" spans="1:38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44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</row>
    <row r="559" spans="1:38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44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</row>
    <row r="560" spans="1:38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44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</row>
    <row r="561" spans="1:38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44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</row>
    <row r="562" spans="1:38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44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</row>
    <row r="563" spans="1:38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44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</row>
    <row r="564" spans="1:38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44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</row>
    <row r="565" spans="1:38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44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</row>
    <row r="566" spans="1:38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44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</row>
    <row r="567" spans="1:38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44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</row>
    <row r="568" spans="1:38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44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</row>
    <row r="569" spans="1:38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44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</row>
    <row r="570" spans="1:38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44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</row>
    <row r="571" spans="1:38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44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</row>
    <row r="572" spans="1:38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44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</row>
    <row r="573" spans="1:38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44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</row>
    <row r="574" spans="1:38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44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</row>
    <row r="575" spans="1:38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44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</row>
    <row r="576" spans="1:38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44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</row>
    <row r="577" spans="1:38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44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</row>
    <row r="578" spans="1:38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44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</row>
    <row r="579" spans="1:38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44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</row>
    <row r="580" spans="1:38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44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</row>
    <row r="581" spans="1:38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44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</row>
    <row r="582" spans="1:38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44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</row>
    <row r="583" spans="1:38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44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</row>
    <row r="584" spans="1:38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44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</row>
    <row r="585" spans="1:38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44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</row>
    <row r="586" spans="1:38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44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</row>
    <row r="587" spans="1:38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44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</row>
    <row r="588" spans="1:38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44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</row>
    <row r="589" spans="1:38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44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</row>
    <row r="590" spans="1:38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44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</row>
    <row r="591" spans="1:38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44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</row>
    <row r="592" spans="1:38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44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</row>
    <row r="593" spans="1:38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44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</row>
    <row r="594" spans="1:38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44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</row>
    <row r="595" spans="1:38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44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</row>
    <row r="596" spans="1:38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44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</row>
    <row r="597" spans="1:38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44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</row>
    <row r="598" spans="1:38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44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</row>
    <row r="599" spans="1:38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44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</row>
    <row r="600" spans="1:38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44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</row>
    <row r="601" spans="1:38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44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</row>
    <row r="602" spans="1:38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44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</row>
    <row r="603" spans="1:38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44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</row>
    <row r="604" spans="1:38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44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</row>
    <row r="605" spans="1:38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44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</row>
    <row r="606" spans="1:38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44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</row>
    <row r="607" spans="1:38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44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</row>
    <row r="608" spans="1:38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44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</row>
    <row r="609" spans="1:38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44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</row>
    <row r="610" spans="1:38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44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</row>
    <row r="611" spans="1:38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44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</row>
    <row r="612" spans="1:38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44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</row>
    <row r="613" spans="1:38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44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</row>
    <row r="614" spans="1:38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44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</row>
    <row r="615" spans="1:38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44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</row>
    <row r="616" spans="1:38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44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</row>
    <row r="617" spans="1:38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44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</row>
    <row r="618" spans="1:38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44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</row>
    <row r="619" spans="1:38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44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</row>
    <row r="620" spans="1:38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44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</row>
    <row r="621" spans="1:38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44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</row>
    <row r="622" spans="1:38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44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</row>
    <row r="623" spans="1:38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44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</row>
    <row r="624" spans="1:38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44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</row>
    <row r="625" spans="1:38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44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</row>
    <row r="626" spans="1:38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44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</row>
    <row r="627" spans="1:38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44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</row>
    <row r="628" spans="1:38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44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</row>
    <row r="629" spans="1:38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44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</row>
    <row r="630" spans="1:38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44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</row>
    <row r="631" spans="1:38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44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</row>
    <row r="632" spans="1:38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44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</row>
    <row r="633" spans="1:38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44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</row>
    <row r="634" spans="1:38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44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</row>
    <row r="635" spans="1:38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44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</row>
    <row r="636" spans="1:38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44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</row>
    <row r="637" spans="1:38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44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</row>
    <row r="638" spans="1:38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44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</row>
    <row r="639" spans="1:38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44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</row>
    <row r="640" spans="1:38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44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</row>
    <row r="641" spans="1:38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44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</row>
    <row r="642" spans="1:38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44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</row>
    <row r="643" spans="1:38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44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</row>
    <row r="644" spans="1:38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44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</row>
    <row r="645" spans="1:38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44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</row>
    <row r="646" spans="1:38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44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</row>
    <row r="647" spans="1:38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44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</row>
    <row r="648" spans="1:38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44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</row>
    <row r="649" spans="1:38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44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</row>
    <row r="650" spans="1:38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44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</row>
    <row r="651" spans="1:38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44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</row>
    <row r="652" spans="1:38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44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</row>
    <row r="653" spans="1:38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44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</row>
    <row r="654" spans="1:38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4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</row>
    <row r="655" spans="1:38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44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</row>
    <row r="656" spans="1:38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44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</row>
    <row r="657" spans="1:38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44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</row>
    <row r="658" spans="1:38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44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</row>
    <row r="659" spans="1:38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44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</row>
    <row r="660" spans="1:38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44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</row>
    <row r="661" spans="1:38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44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</row>
    <row r="662" spans="1:38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44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</row>
    <row r="663" spans="1:38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44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</row>
    <row r="664" spans="1:38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44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</row>
    <row r="665" spans="1:38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44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</row>
    <row r="666" spans="1:38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44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</row>
    <row r="667" spans="1:38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44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</row>
    <row r="668" spans="1:38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44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</row>
    <row r="669" spans="1:38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44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</row>
    <row r="670" spans="1:38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44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</row>
    <row r="671" spans="1:38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44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</row>
    <row r="672" spans="1:38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44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</row>
    <row r="673" spans="1:38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44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</row>
    <row r="674" spans="1:38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44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</row>
    <row r="675" spans="1:38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44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</row>
    <row r="676" spans="1:38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44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</row>
    <row r="677" spans="1:38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44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</row>
    <row r="678" spans="1:38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44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</row>
    <row r="679" spans="1:38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44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</row>
    <row r="680" spans="1:38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44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</row>
    <row r="681" spans="1:38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44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</row>
    <row r="682" spans="1:38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44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</row>
    <row r="683" spans="1:38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44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</row>
    <row r="684" spans="1:38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44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</row>
    <row r="685" spans="1:38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44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</row>
    <row r="686" spans="1:38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44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</row>
    <row r="687" spans="1:38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44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</row>
    <row r="688" spans="1:38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44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</row>
    <row r="689" spans="1:38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44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</row>
    <row r="690" spans="1:38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44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</row>
    <row r="691" spans="1:38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44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</row>
    <row r="692" spans="1:38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44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</row>
    <row r="693" spans="1:38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44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</row>
    <row r="694" spans="1:38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44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</row>
    <row r="695" spans="1:38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44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</row>
    <row r="696" spans="1:38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44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</row>
    <row r="697" spans="1:38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44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</row>
    <row r="698" spans="1:38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44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</row>
    <row r="699" spans="1:38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44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</row>
    <row r="700" spans="1:38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44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</row>
    <row r="701" spans="1:38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44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</row>
    <row r="702" spans="1:38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44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</row>
    <row r="703" spans="1:38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44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</row>
    <row r="704" spans="1:38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44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</row>
    <row r="705" spans="1:38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44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</row>
    <row r="706" spans="1:38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44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</row>
    <row r="707" spans="1:38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44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</row>
    <row r="708" spans="1:38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44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</row>
    <row r="709" spans="1:38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44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</row>
    <row r="710" spans="1:38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44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</row>
    <row r="711" spans="1:38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44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</row>
    <row r="712" spans="1:38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44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</row>
    <row r="713" spans="1:38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44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</row>
    <row r="714" spans="1:38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44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</row>
    <row r="715" spans="1:38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44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</row>
    <row r="716" spans="1:38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44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</row>
    <row r="717" spans="1:38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44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</row>
    <row r="718" spans="1:38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44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</row>
    <row r="719" spans="1:38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44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</row>
    <row r="720" spans="1:38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44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</row>
    <row r="721" spans="1:38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44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</row>
    <row r="722" spans="1:38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44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</row>
    <row r="723" spans="1:38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44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</row>
    <row r="724" spans="1:38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44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</row>
    <row r="725" spans="1:38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44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</row>
    <row r="726" spans="1:38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44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</row>
    <row r="727" spans="1:38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44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</row>
    <row r="728" spans="1:38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44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</row>
    <row r="729" spans="1:38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44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</row>
    <row r="730" spans="1:38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44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</row>
    <row r="731" spans="1:38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44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</row>
    <row r="732" spans="1:38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44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</row>
    <row r="733" spans="1:38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44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</row>
    <row r="734" spans="1:38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44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</row>
    <row r="735" spans="1:38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44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</row>
    <row r="736" spans="1:38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44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</row>
    <row r="737" spans="1:38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44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</row>
    <row r="738" spans="1:38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44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</row>
    <row r="739" spans="1:38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44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</row>
    <row r="740" spans="1:38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44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</row>
    <row r="741" spans="1:38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44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</row>
    <row r="742" spans="1:38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44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</row>
    <row r="743" spans="1:38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44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</row>
    <row r="744" spans="1:38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44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</row>
    <row r="745" spans="1:38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44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</row>
    <row r="746" spans="1:38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44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</row>
    <row r="747" spans="1:38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44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</row>
    <row r="748" spans="1:38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44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</row>
    <row r="749" spans="1:38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44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</row>
    <row r="750" spans="1:38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44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</row>
    <row r="751" spans="1:38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44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</row>
    <row r="752" spans="1:38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44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</row>
    <row r="753" spans="1:38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44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</row>
    <row r="754" spans="1:38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44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</row>
    <row r="755" spans="1:38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44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</row>
    <row r="756" spans="1:38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44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</row>
    <row r="757" spans="1:38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44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</row>
    <row r="758" spans="1:38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44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</row>
    <row r="759" spans="1:38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44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</row>
    <row r="760" spans="1:38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44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</row>
    <row r="761" spans="1:38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44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</row>
    <row r="762" spans="1:38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44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</row>
    <row r="763" spans="1:38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44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</row>
    <row r="764" spans="1:38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44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</row>
    <row r="765" spans="1:38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44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</row>
    <row r="766" spans="1:38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44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</row>
    <row r="767" spans="1:38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44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</row>
    <row r="768" spans="1:38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44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</row>
    <row r="769" spans="1:38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44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</row>
    <row r="770" spans="1:38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44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</row>
    <row r="771" spans="1:38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44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</row>
    <row r="772" spans="1:38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44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</row>
    <row r="773" spans="1:38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44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</row>
    <row r="774" spans="1:38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44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</row>
    <row r="775" spans="1:38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44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</row>
    <row r="776" spans="1:38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44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</row>
    <row r="777" spans="1:38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44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</row>
    <row r="778" spans="1:38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44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</row>
    <row r="779" spans="1:38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44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</row>
    <row r="780" spans="1:38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44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</row>
    <row r="781" spans="1:38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44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</row>
    <row r="782" spans="1:38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44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</row>
    <row r="783" spans="1:38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44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</row>
    <row r="784" spans="1:38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44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</row>
    <row r="785" spans="1:38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44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</row>
    <row r="786" spans="1:38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44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</row>
    <row r="787" spans="1:38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44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</row>
    <row r="788" spans="1:38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44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</row>
    <row r="789" spans="1:38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44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</row>
    <row r="790" spans="1:38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44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</row>
    <row r="791" spans="1:38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44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</row>
    <row r="792" spans="1:38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44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</row>
    <row r="793" spans="1:38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44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</row>
    <row r="794" spans="1:38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44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</row>
    <row r="795" spans="1:38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44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</row>
    <row r="796" spans="1:38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44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</row>
    <row r="797" spans="1:38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44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</row>
    <row r="798" spans="1:38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44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</row>
    <row r="799" spans="1:38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44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</row>
    <row r="800" spans="1:38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44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</row>
    <row r="801" spans="1:38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44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</row>
    <row r="802" spans="1:38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44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</row>
    <row r="803" spans="1:38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44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</row>
    <row r="804" spans="1:38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44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</row>
    <row r="805" spans="1:38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44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</row>
    <row r="806" spans="1:38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44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</row>
    <row r="807" spans="1:38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44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</row>
    <row r="808" spans="1:38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44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</row>
    <row r="809" spans="1:38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44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</row>
    <row r="810" spans="1:38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44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</row>
    <row r="811" spans="1:38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44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</row>
    <row r="812" spans="1:38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44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</row>
    <row r="813" spans="1:38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44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</row>
    <row r="814" spans="1:38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44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</row>
    <row r="815" spans="1:38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44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</row>
    <row r="816" spans="1:38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44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</row>
    <row r="817" spans="1:38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44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</row>
    <row r="818" spans="1:38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44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</row>
    <row r="819" spans="1:38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44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</row>
    <row r="820" spans="1:38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44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</row>
    <row r="821" spans="1:38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44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</row>
    <row r="822" spans="1:38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44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</row>
    <row r="823" spans="1:38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44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</row>
    <row r="824" spans="1:38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44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</row>
    <row r="825" spans="1:38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44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</row>
    <row r="826" spans="1:38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44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</row>
    <row r="827" spans="1:38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44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</row>
    <row r="828" spans="1:38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44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</row>
    <row r="829" spans="1:38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44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</row>
    <row r="830" spans="1:38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44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</row>
    <row r="831" spans="1:38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44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</row>
    <row r="832" spans="1:38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44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</row>
    <row r="833" spans="1:38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44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</row>
    <row r="834" spans="1:38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44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</row>
    <row r="835" spans="1:38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44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</row>
    <row r="836" spans="1:38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44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</row>
    <row r="837" spans="1:38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44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</row>
    <row r="838" spans="1:38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44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</row>
    <row r="839" spans="1:38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44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</row>
    <row r="840" spans="1:38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44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</row>
    <row r="841" spans="1:38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44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</row>
    <row r="842" spans="1:38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44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</row>
    <row r="843" spans="1:38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44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</row>
    <row r="844" spans="1:38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44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</row>
    <row r="845" spans="1:38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44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</row>
    <row r="846" spans="1:38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44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</row>
    <row r="847" spans="1:38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44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</row>
    <row r="848" spans="1:38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44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</row>
    <row r="849" spans="1:38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44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</row>
    <row r="850" spans="1:38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44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</row>
    <row r="851" spans="1:38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44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</row>
    <row r="852" spans="1:38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44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</row>
    <row r="853" spans="1:38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44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</row>
    <row r="854" spans="1:38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44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</row>
    <row r="855" spans="1:38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44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</row>
    <row r="856" spans="1:38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44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</row>
    <row r="857" spans="1:38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44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</row>
    <row r="858" spans="1:38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44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</row>
    <row r="859" spans="1:38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44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</row>
    <row r="860" spans="1:38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44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</row>
    <row r="861" spans="1:38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44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</row>
    <row r="862" spans="1:38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44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</row>
    <row r="863" spans="1:38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44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</row>
    <row r="864" spans="1:38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44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</row>
    <row r="865" spans="1:38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44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</row>
    <row r="866" spans="1:38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44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</row>
    <row r="867" spans="1:38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44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</row>
    <row r="868" spans="1:38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44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</row>
    <row r="869" spans="1:38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44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</row>
    <row r="870" spans="1:38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44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</row>
    <row r="871" spans="1:38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44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</row>
    <row r="872" spans="1:38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44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</row>
    <row r="873" spans="1:38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44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</row>
    <row r="874" spans="1:38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44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</row>
    <row r="875" spans="1:38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44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</row>
    <row r="876" spans="1:38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44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</row>
    <row r="877" spans="1:38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44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</row>
    <row r="878" spans="1:38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44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</row>
    <row r="879" spans="1:38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44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</row>
    <row r="880" spans="1:38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44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</row>
    <row r="881" spans="1:38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44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</row>
    <row r="882" spans="1:38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44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</row>
    <row r="883" spans="1:38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44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</row>
    <row r="884" spans="1:38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44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</row>
    <row r="885" spans="1:38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44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</row>
    <row r="886" spans="1:38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44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</row>
    <row r="887" spans="1:38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44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</row>
    <row r="888" spans="1:38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44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</row>
    <row r="889" spans="1:38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44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</row>
    <row r="890" spans="1:38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44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</row>
    <row r="891" spans="1:38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44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</row>
    <row r="892" spans="1:38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44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</row>
    <row r="893" spans="1:38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44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</row>
    <row r="894" spans="1:38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44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</row>
    <row r="895" spans="1:38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44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</row>
    <row r="896" spans="1:38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44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</row>
    <row r="897" spans="1:38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44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</row>
    <row r="898" spans="1:38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44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</row>
    <row r="899" spans="1:38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44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</row>
    <row r="900" spans="1:38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44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</row>
    <row r="901" spans="1:38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44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</row>
    <row r="902" spans="1:38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44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</row>
    <row r="903" spans="1:38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44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</row>
    <row r="904" spans="1:38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44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</row>
    <row r="905" spans="1:38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44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</row>
    <row r="906" spans="1:38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44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</row>
    <row r="907" spans="1:38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44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</row>
    <row r="908" spans="1:38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44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</row>
    <row r="909" spans="1:38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44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</row>
    <row r="910" spans="1:38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44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</row>
    <row r="911" spans="1:38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44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</row>
    <row r="912" spans="1:38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44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</row>
    <row r="913" spans="1:38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44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</row>
    <row r="914" spans="1:38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44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</row>
    <row r="915" spans="1:38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44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</row>
    <row r="916" spans="1:38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44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</row>
    <row r="917" spans="1:38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44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</row>
    <row r="918" spans="1:38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44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</row>
    <row r="919" spans="1:38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44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</row>
    <row r="920" spans="1:38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44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</row>
    <row r="921" spans="1:38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44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</row>
    <row r="922" spans="1:38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44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</row>
    <row r="923" spans="1:38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44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</row>
    <row r="924" spans="1:38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44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</row>
    <row r="925" spans="1:38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44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</row>
    <row r="926" spans="1:38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44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</row>
    <row r="927" spans="1:38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44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</row>
    <row r="928" spans="1:38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44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</row>
    <row r="929" spans="1:38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44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</row>
    <row r="930" spans="1:38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44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</row>
    <row r="931" spans="1:38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44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</row>
    <row r="932" spans="1:38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44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</row>
    <row r="933" spans="1:38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44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</row>
    <row r="934" spans="1:38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44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</row>
    <row r="935" spans="1:38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44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</row>
    <row r="936" spans="1:38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44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</row>
    <row r="937" spans="1:38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44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</row>
    <row r="938" spans="1:38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44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</row>
    <row r="939" spans="1:38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44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</row>
    <row r="940" spans="1:38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44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</row>
    <row r="941" spans="1:38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44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</row>
    <row r="942" spans="1:38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44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</row>
    <row r="943" spans="1:38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44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</row>
    <row r="944" spans="1:38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44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</row>
    <row r="945" spans="1:38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44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</row>
    <row r="946" spans="1:38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44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</row>
    <row r="947" spans="1:38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44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</row>
    <row r="948" spans="1:38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  <c r="AA948" s="105"/>
      <c r="AB948" s="144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</row>
    <row r="949" spans="1:38" ht="24" customHeight="1" x14ac:dyDescent="0.25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  <c r="AA949" s="105"/>
      <c r="AB949" s="144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</row>
    <row r="950" spans="1:38" ht="24" customHeight="1" x14ac:dyDescent="0.25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  <c r="AA950" s="105"/>
      <c r="AB950" s="144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</row>
    <row r="951" spans="1:38" ht="24" customHeight="1" x14ac:dyDescent="0.25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  <c r="AA951" s="105"/>
      <c r="AB951" s="144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</row>
    <row r="952" spans="1:38" ht="24" customHeight="1" x14ac:dyDescent="0.25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  <c r="AA952" s="105"/>
      <c r="AB952" s="144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</row>
    <row r="953" spans="1:38" ht="24" customHeight="1" x14ac:dyDescent="0.25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  <c r="AA953" s="105"/>
      <c r="AB953" s="144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</row>
  </sheetData>
  <mergeCells count="47">
    <mergeCell ref="B2:B23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2:I12"/>
    <mergeCell ref="J12:O12"/>
    <mergeCell ref="P12:U12"/>
    <mergeCell ref="C5:C12"/>
    <mergeCell ref="D8:E8"/>
    <mergeCell ref="F8:G8"/>
    <mergeCell ref="T13:U13"/>
    <mergeCell ref="N8:O8"/>
    <mergeCell ref="P8:Q8"/>
    <mergeCell ref="R8:S8"/>
    <mergeCell ref="T8:U8"/>
    <mergeCell ref="N13:O13"/>
    <mergeCell ref="P13:S13"/>
    <mergeCell ref="H8:I8"/>
    <mergeCell ref="J8:K8"/>
    <mergeCell ref="L8:M8"/>
    <mergeCell ref="D23:G23"/>
    <mergeCell ref="H23:I23"/>
    <mergeCell ref="D13:G13"/>
    <mergeCell ref="H13:I13"/>
    <mergeCell ref="J13:M13"/>
    <mergeCell ref="J23:M23"/>
    <mergeCell ref="N23:O23"/>
    <mergeCell ref="C14:C15"/>
    <mergeCell ref="D14:U14"/>
    <mergeCell ref="D15:I15"/>
    <mergeCell ref="J15:O15"/>
    <mergeCell ref="P15:U23"/>
    <mergeCell ref="C16:C22"/>
    <mergeCell ref="D20:E20"/>
    <mergeCell ref="F20:G20"/>
    <mergeCell ref="H20:I20"/>
    <mergeCell ref="J20:K20"/>
    <mergeCell ref="L20:M20"/>
    <mergeCell ref="N20:O20"/>
    <mergeCell ref="D22:I22"/>
    <mergeCell ref="J22:O22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2">
    <cfRule type="containsText" dxfId="292" priority="2" operator="containsText" text="VEGA">
      <formula>NOT(ISERROR(SEARCH(("VEGA"),(D12))))</formula>
    </cfRule>
    <cfRule type="containsText" dxfId="291" priority="3" operator="containsText" text="LÍDER">
      <formula>NOT(ISERROR(SEARCH(("LÍDER"),(D12))))</formula>
    </cfRule>
    <cfRule type="containsText" dxfId="290" priority="4" operator="containsText" text="GLOBAL">
      <formula>NOT(ISERROR(SEARCH(("GLOBAL"),(D12))))</formula>
    </cfRule>
    <cfRule type="containsText" dxfId="289" priority="5" operator="containsText" text="COROADO">
      <formula>NOT(ISERROR(SEARCH(("COROADO"),(D12))))</formula>
    </cfRule>
    <cfRule type="containsText" dxfId="288" priority="6" operator="containsText" text="VIA VERDE">
      <formula>NOT(ISERROR(SEARCH(("VIA VERDE"),(D12))))</formula>
    </cfRule>
    <cfRule type="containsText" dxfId="287" priority="7" operator="containsText" text="INTEGRAÇÃO">
      <formula>NOT(ISERROR(SEARCH(("INTEGRAÇÃO"),(D12))))</formula>
    </cfRule>
    <cfRule type="containsText" dxfId="286" priority="8" operator="containsText" text="SÃO PEDRO">
      <formula>NOT(ISERROR(SEARCH(("SÃO PEDRO"),(D12))))</formula>
    </cfRule>
  </conditionalFormatting>
  <conditionalFormatting sqref="D22 J22">
    <cfRule type="containsText" dxfId="285" priority="9" operator="containsText" text="VEGA">
      <formula>NOT(ISERROR(SEARCH(("VEGA"),(D22))))</formula>
    </cfRule>
    <cfRule type="containsText" dxfId="284" priority="10" operator="containsText" text="LÍDER">
      <formula>NOT(ISERROR(SEARCH(("LÍDER"),(D22))))</formula>
    </cfRule>
    <cfRule type="containsText" dxfId="283" priority="11" operator="containsText" text="GLOBAL">
      <formula>NOT(ISERROR(SEARCH(("GLOBAL"),(D22))))</formula>
    </cfRule>
    <cfRule type="containsText" dxfId="282" priority="12" operator="containsText" text="COROADO">
      <formula>NOT(ISERROR(SEARCH(("COROADO"),(D22))))</formula>
    </cfRule>
    <cfRule type="containsText" dxfId="281" priority="13" operator="containsText" text="VIA VERDE">
      <formula>NOT(ISERROR(SEARCH(("VIA VERDE"),(D22))))</formula>
    </cfRule>
    <cfRule type="containsText" dxfId="280" priority="14" operator="containsText" text="INTEGRAÇÃO">
      <formula>NOT(ISERROR(SEARCH(("INTEGRAÇÃO"),(D22))))</formula>
    </cfRule>
    <cfRule type="containsText" dxfId="279" priority="15" operator="containsText" text="SÃO PEDRO">
      <formula>NOT(ISERROR(SEARCH(("SÃO PEDRO"),(D22))))</formula>
    </cfRule>
  </conditionalFormatting>
  <conditionalFormatting sqref="D4:I4">
    <cfRule type="expression" dxfId="278" priority="16" stopIfTrue="1">
      <formula>LEN($D4)=14</formula>
    </cfRule>
  </conditionalFormatting>
  <conditionalFormatting sqref="J12 P12">
    <cfRule type="containsText" dxfId="277" priority="17" operator="containsText" text="VEGA">
      <formula>NOT(ISERROR(SEARCH(("VEGA"),(J12))))</formula>
    </cfRule>
    <cfRule type="containsText" dxfId="276" priority="18" operator="containsText" text="LÍDER">
      <formula>NOT(ISERROR(SEARCH(("LÍDER"),(J12))))</formula>
    </cfRule>
    <cfRule type="containsText" dxfId="275" priority="19" operator="containsText" text="GLOBAL">
      <formula>NOT(ISERROR(SEARCH(("GLOBAL"),(J12))))</formula>
    </cfRule>
    <cfRule type="containsText" dxfId="274" priority="20" operator="containsText" text="COROADO">
      <formula>NOT(ISERROR(SEARCH(("COROADO"),(J12))))</formula>
    </cfRule>
    <cfRule type="containsText" dxfId="273" priority="21" operator="containsText" text="VIA VERDE">
      <formula>NOT(ISERROR(SEARCH(("VIA VERDE"),(J12))))</formula>
    </cfRule>
    <cfRule type="containsText" dxfId="272" priority="22" operator="containsText" text="INTEGRAÇÃO">
      <formula>NOT(ISERROR(SEARCH(("INTEGRAÇÃO"),(J12))))</formula>
    </cfRule>
    <cfRule type="containsText" dxfId="271" priority="23" operator="containsText" text="SÃO PEDRO">
      <formula>NOT(ISERROR(SEARCH(("SÃO PEDRO"),(J12))))</formula>
    </cfRule>
  </conditionalFormatting>
  <conditionalFormatting sqref="J4:O4">
    <cfRule type="expression" dxfId="270" priority="24">
      <formula>LEN($J4)=14</formula>
    </cfRule>
  </conditionalFormatting>
  <conditionalFormatting sqref="P4:U4">
    <cfRule type="expression" dxfId="269" priority="25">
      <formula>LEN($P4)=14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56E4B-BAB6-488B-852C-1CDBA0A0DE04}">
  <dimension ref="A1:Z169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26" ht="24" customHeight="1" thickBot="1" x14ac:dyDescent="0.3">
      <c r="A1" s="73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3"/>
      <c r="U1" s="73"/>
      <c r="V1" s="73"/>
      <c r="W1" s="73"/>
      <c r="X1" s="73"/>
      <c r="Y1" s="73"/>
      <c r="Z1" s="73"/>
    </row>
    <row r="2" spans="1:26" ht="24" customHeight="1" thickBot="1" x14ac:dyDescent="0.3">
      <c r="A2" s="73"/>
      <c r="B2" s="402">
        <v>45319</v>
      </c>
      <c r="C2" s="403" t="s">
        <v>78</v>
      </c>
      <c r="D2" s="404"/>
      <c r="E2" s="404"/>
      <c r="F2" s="404"/>
      <c r="G2" s="404"/>
      <c r="H2" s="404"/>
      <c r="I2" s="404"/>
      <c r="J2" s="404"/>
      <c r="K2" s="404"/>
      <c r="L2" s="404"/>
      <c r="M2" s="405"/>
      <c r="N2" s="72"/>
      <c r="O2" s="72"/>
      <c r="P2" s="72"/>
      <c r="Q2" s="72"/>
      <c r="R2" s="72"/>
      <c r="S2" s="72"/>
      <c r="T2" s="73"/>
      <c r="U2" s="73"/>
      <c r="V2" s="73"/>
      <c r="W2" s="73"/>
      <c r="X2" s="73"/>
      <c r="Y2" s="73"/>
      <c r="Z2" s="73"/>
    </row>
    <row r="3" spans="1:26" ht="24" customHeight="1" thickBot="1" x14ac:dyDescent="0.3">
      <c r="A3" s="73"/>
      <c r="B3" s="321"/>
      <c r="C3" s="406">
        <v>1.0416666666666666E-2</v>
      </c>
      <c r="D3" s="407" t="s">
        <v>3</v>
      </c>
      <c r="E3" s="314"/>
      <c r="F3" s="314"/>
      <c r="G3" s="314"/>
      <c r="H3" s="314"/>
      <c r="I3" s="315"/>
      <c r="J3" s="408" t="s">
        <v>79</v>
      </c>
      <c r="K3" s="409"/>
      <c r="L3" s="409"/>
      <c r="M3" s="410"/>
      <c r="N3" s="72"/>
      <c r="O3" s="72"/>
      <c r="P3" s="72"/>
      <c r="Q3" s="72"/>
      <c r="R3" s="72"/>
      <c r="S3" s="72"/>
      <c r="T3" s="73"/>
      <c r="U3" s="73"/>
      <c r="V3" s="73"/>
      <c r="W3" s="73"/>
      <c r="X3" s="73"/>
      <c r="Y3" s="73"/>
      <c r="Z3" s="73"/>
    </row>
    <row r="4" spans="1:26" ht="24" customHeight="1" thickBot="1" x14ac:dyDescent="0.3">
      <c r="A4" s="73"/>
      <c r="B4" s="321"/>
      <c r="C4" s="318"/>
      <c r="D4" s="319" t="s">
        <v>5</v>
      </c>
      <c r="E4" s="298"/>
      <c r="F4" s="298"/>
      <c r="G4" s="298"/>
      <c r="H4" s="298"/>
      <c r="I4" s="298"/>
      <c r="J4" s="411" t="s">
        <v>51</v>
      </c>
      <c r="K4" s="412"/>
      <c r="L4" s="412"/>
      <c r="M4" s="413"/>
      <c r="N4" s="72"/>
      <c r="O4" s="72"/>
      <c r="P4" s="72"/>
      <c r="Q4" s="72"/>
      <c r="R4" s="72"/>
      <c r="S4" s="72"/>
      <c r="T4" s="73"/>
      <c r="U4" s="73"/>
      <c r="V4" s="73"/>
      <c r="W4" s="73"/>
      <c r="X4" s="73"/>
      <c r="Y4" s="73"/>
      <c r="Z4" s="73"/>
    </row>
    <row r="5" spans="1:26" ht="24" customHeight="1" thickBot="1" x14ac:dyDescent="0.3">
      <c r="A5" s="73"/>
      <c r="B5" s="321"/>
      <c r="C5" s="320" t="s">
        <v>7</v>
      </c>
      <c r="D5" s="75" t="s">
        <v>8</v>
      </c>
      <c r="E5" s="75" t="s">
        <v>9</v>
      </c>
      <c r="F5" s="75" t="s">
        <v>10</v>
      </c>
      <c r="G5" s="75" t="s">
        <v>11</v>
      </c>
      <c r="H5" s="75" t="s">
        <v>12</v>
      </c>
      <c r="I5" s="74" t="s">
        <v>13</v>
      </c>
      <c r="J5" s="414" t="str">
        <f>CONCATENATE(COUNT(J7:J12,L7:L12)," VIAGENS")</f>
        <v>12 VIAGENS</v>
      </c>
      <c r="K5" s="415"/>
      <c r="L5" s="415"/>
      <c r="M5" s="416"/>
      <c r="N5" s="72"/>
      <c r="O5" s="72"/>
      <c r="P5" s="72"/>
      <c r="Q5" s="72"/>
      <c r="R5" s="72"/>
      <c r="S5" s="72"/>
      <c r="T5" s="73"/>
      <c r="U5" s="73"/>
      <c r="V5" s="73"/>
      <c r="W5" s="73"/>
      <c r="X5" s="73"/>
      <c r="Y5" s="73"/>
      <c r="Z5" s="73"/>
    </row>
    <row r="6" spans="1:26" ht="24" customHeight="1" thickBot="1" x14ac:dyDescent="0.3">
      <c r="A6" s="73"/>
      <c r="B6" s="321"/>
      <c r="C6" s="321"/>
      <c r="D6" s="78">
        <v>0.22916666666666666</v>
      </c>
      <c r="E6" s="79">
        <v>0.24722222222222223</v>
      </c>
      <c r="F6" s="79">
        <v>0.2673611111111111</v>
      </c>
      <c r="G6" s="80">
        <f t="shared" ref="G6:G9" si="0">F6-D6</f>
        <v>3.8194444444444448E-2</v>
      </c>
      <c r="H6" s="198">
        <v>507</v>
      </c>
      <c r="I6" s="82">
        <v>1</v>
      </c>
      <c r="J6" s="199" t="s">
        <v>14</v>
      </c>
      <c r="K6" s="200" t="s">
        <v>15</v>
      </c>
      <c r="L6" s="199" t="s">
        <v>14</v>
      </c>
      <c r="M6" s="200" t="s">
        <v>15</v>
      </c>
      <c r="N6" s="72"/>
      <c r="O6" s="72"/>
      <c r="P6" s="72"/>
      <c r="Q6" s="72"/>
      <c r="R6" s="72"/>
      <c r="S6" s="72"/>
      <c r="T6" s="73"/>
      <c r="U6" s="73"/>
      <c r="V6" s="73"/>
      <c r="W6" s="73"/>
      <c r="X6" s="73"/>
      <c r="Y6" s="73"/>
      <c r="Z6" s="73"/>
    </row>
    <row r="7" spans="1:26" ht="24" customHeight="1" x14ac:dyDescent="0.25">
      <c r="A7" s="73"/>
      <c r="B7" s="321"/>
      <c r="C7" s="321"/>
      <c r="D7" s="85">
        <v>0.27777777777777779</v>
      </c>
      <c r="E7" s="86">
        <v>0.2986111111111111</v>
      </c>
      <c r="F7" s="86">
        <v>0.3215277777777778</v>
      </c>
      <c r="G7" s="87">
        <f t="shared" si="0"/>
        <v>4.3750000000000011E-2</v>
      </c>
      <c r="H7" s="201">
        <v>507</v>
      </c>
      <c r="I7" s="89">
        <v>1</v>
      </c>
      <c r="J7" s="78">
        <v>0.22916666666666666</v>
      </c>
      <c r="K7" s="83"/>
      <c r="L7" s="79">
        <v>0.58819444444444446</v>
      </c>
      <c r="M7" s="84">
        <f>L7-J12</f>
        <v>5.902777777777779E-2</v>
      </c>
      <c r="N7" s="72"/>
      <c r="O7" s="72"/>
      <c r="P7" s="72"/>
      <c r="Q7" s="72"/>
      <c r="R7" s="72"/>
      <c r="S7" s="72"/>
      <c r="T7" s="73"/>
      <c r="U7" s="73"/>
      <c r="V7" s="73"/>
      <c r="W7" s="73"/>
      <c r="X7" s="73"/>
      <c r="Y7" s="73"/>
      <c r="Z7" s="73"/>
    </row>
    <row r="8" spans="1:26" ht="24" customHeight="1" x14ac:dyDescent="0.25">
      <c r="A8" s="73"/>
      <c r="B8" s="321"/>
      <c r="C8" s="321"/>
      <c r="D8" s="85">
        <v>0.33333333333333331</v>
      </c>
      <c r="E8" s="86">
        <v>0.3527777777777778</v>
      </c>
      <c r="F8" s="86">
        <v>0.37708333333333338</v>
      </c>
      <c r="G8" s="87">
        <f t="shared" si="0"/>
        <v>4.3750000000000067E-2</v>
      </c>
      <c r="H8" s="201">
        <v>507</v>
      </c>
      <c r="I8" s="89">
        <v>1</v>
      </c>
      <c r="J8" s="85">
        <v>0.27777777777777779</v>
      </c>
      <c r="K8" s="90">
        <f t="shared" ref="K8:K12" si="1">J8-J7</f>
        <v>4.8611111111111133E-2</v>
      </c>
      <c r="L8" s="86">
        <v>0.63888888888888895</v>
      </c>
      <c r="M8" s="91">
        <f t="shared" ref="M8:M12" si="2">L8-L7</f>
        <v>5.0694444444444486E-2</v>
      </c>
      <c r="N8" s="72"/>
      <c r="O8" s="72"/>
      <c r="P8" s="72"/>
      <c r="Q8" s="72"/>
      <c r="R8" s="72"/>
      <c r="S8" s="72"/>
      <c r="T8" s="73"/>
      <c r="U8" s="73"/>
      <c r="V8" s="73"/>
      <c r="W8" s="73"/>
      <c r="X8" s="73"/>
      <c r="Y8" s="73"/>
      <c r="Z8" s="73"/>
    </row>
    <row r="9" spans="1:26" ht="24" customHeight="1" thickBot="1" x14ac:dyDescent="0.3">
      <c r="A9" s="73"/>
      <c r="B9" s="321"/>
      <c r="C9" s="321"/>
      <c r="D9" s="85">
        <v>0.3888888888888889</v>
      </c>
      <c r="E9" s="86">
        <v>0.40972222222222227</v>
      </c>
      <c r="F9" s="86">
        <v>0.43333333333333335</v>
      </c>
      <c r="G9" s="87">
        <f t="shared" si="0"/>
        <v>4.4444444444444453E-2</v>
      </c>
      <c r="H9" s="201">
        <v>507</v>
      </c>
      <c r="I9" s="89">
        <v>1</v>
      </c>
      <c r="J9" s="85">
        <v>0.33333333333333331</v>
      </c>
      <c r="K9" s="90">
        <f t="shared" si="1"/>
        <v>5.5555555555555525E-2</v>
      </c>
      <c r="L9" s="86">
        <v>0.68541666666666667</v>
      </c>
      <c r="M9" s="91">
        <f t="shared" si="2"/>
        <v>4.6527777777777724E-2</v>
      </c>
      <c r="N9" s="72"/>
      <c r="O9" s="72"/>
      <c r="P9" s="72"/>
      <c r="Q9" s="72"/>
      <c r="R9" s="72"/>
      <c r="S9" s="72"/>
      <c r="T9" s="73"/>
      <c r="U9" s="73"/>
      <c r="V9" s="73"/>
      <c r="W9" s="73"/>
      <c r="X9" s="73"/>
      <c r="Y9" s="73"/>
      <c r="Z9" s="73"/>
    </row>
    <row r="10" spans="1:26" ht="24" customHeight="1" thickBot="1" x14ac:dyDescent="0.3">
      <c r="A10" s="73"/>
      <c r="B10" s="321"/>
      <c r="C10" s="321"/>
      <c r="D10" s="322">
        <f>IF(F9="",E9,F9)</f>
        <v>0.43333333333333335</v>
      </c>
      <c r="E10" s="299"/>
      <c r="F10" s="322">
        <f>IF(D11="",E11,D11)</f>
        <v>0.4826388888888889</v>
      </c>
      <c r="G10" s="299"/>
      <c r="H10" s="323">
        <f>F10-D10</f>
        <v>4.9305555555555547E-2</v>
      </c>
      <c r="I10" s="299"/>
      <c r="J10" s="85">
        <v>0.3888888888888889</v>
      </c>
      <c r="K10" s="90">
        <f t="shared" si="1"/>
        <v>5.555555555555558E-2</v>
      </c>
      <c r="L10" s="86">
        <v>0.74097222222222225</v>
      </c>
      <c r="M10" s="91">
        <f t="shared" si="2"/>
        <v>5.555555555555558E-2</v>
      </c>
      <c r="N10" s="72"/>
      <c r="O10" s="72"/>
      <c r="P10" s="72"/>
      <c r="Q10" s="72"/>
      <c r="R10" s="72"/>
      <c r="S10" s="72"/>
      <c r="T10" s="73"/>
      <c r="U10" s="73"/>
      <c r="V10" s="73"/>
      <c r="W10" s="73"/>
      <c r="X10" s="73"/>
      <c r="Y10" s="73"/>
      <c r="Z10" s="73"/>
    </row>
    <row r="11" spans="1:26" ht="24" customHeight="1" x14ac:dyDescent="0.25">
      <c r="A11" s="73"/>
      <c r="B11" s="321"/>
      <c r="C11" s="321"/>
      <c r="D11" s="85">
        <v>0.4826388888888889</v>
      </c>
      <c r="E11" s="86">
        <v>0.50069444444444444</v>
      </c>
      <c r="F11" s="86">
        <v>0.51874999999999993</v>
      </c>
      <c r="G11" s="87">
        <f t="shared" ref="G11:G12" si="3">F11-D11</f>
        <v>3.6111111111111038E-2</v>
      </c>
      <c r="H11" s="201">
        <v>507</v>
      </c>
      <c r="I11" s="89">
        <v>1</v>
      </c>
      <c r="J11" s="85">
        <v>0.4826388888888889</v>
      </c>
      <c r="K11" s="90">
        <f t="shared" si="1"/>
        <v>9.375E-2</v>
      </c>
      <c r="L11" s="86">
        <v>0.83124999999999993</v>
      </c>
      <c r="M11" s="91">
        <f t="shared" si="2"/>
        <v>9.0277777777777679E-2</v>
      </c>
      <c r="N11" s="72"/>
      <c r="O11" s="72"/>
      <c r="P11" s="72"/>
      <c r="Q11" s="72"/>
      <c r="R11" s="72"/>
      <c r="S11" s="72"/>
      <c r="T11" s="73"/>
      <c r="U11" s="73"/>
      <c r="V11" s="73"/>
      <c r="W11" s="73"/>
      <c r="X11" s="73"/>
      <c r="Y11" s="73"/>
      <c r="Z11" s="73"/>
    </row>
    <row r="12" spans="1:26" ht="24" customHeight="1" thickBot="1" x14ac:dyDescent="0.3">
      <c r="A12" s="73"/>
      <c r="B12" s="321"/>
      <c r="C12" s="321"/>
      <c r="D12" s="85">
        <v>0.52916666666666667</v>
      </c>
      <c r="E12" s="86">
        <v>0.54999999999999993</v>
      </c>
      <c r="F12" s="86">
        <v>0.57430555555555551</v>
      </c>
      <c r="G12" s="87">
        <f t="shared" si="3"/>
        <v>4.513888888888884E-2</v>
      </c>
      <c r="H12" s="201">
        <v>507</v>
      </c>
      <c r="I12" s="89">
        <v>1</v>
      </c>
      <c r="J12" s="100">
        <v>0.52916666666666667</v>
      </c>
      <c r="K12" s="101">
        <f t="shared" si="1"/>
        <v>4.6527777777777779E-2</v>
      </c>
      <c r="L12" s="102">
        <v>0.87986111111111109</v>
      </c>
      <c r="M12" s="103">
        <f t="shared" si="2"/>
        <v>4.861111111111116E-2</v>
      </c>
      <c r="N12" s="72"/>
      <c r="O12" s="72"/>
      <c r="P12" s="72"/>
      <c r="Q12" s="72"/>
      <c r="R12" s="72"/>
      <c r="S12" s="72"/>
      <c r="T12" s="73"/>
      <c r="U12" s="73"/>
      <c r="V12" s="73"/>
      <c r="W12" s="73"/>
      <c r="X12" s="73"/>
      <c r="Y12" s="73"/>
      <c r="Z12" s="73"/>
    </row>
    <row r="13" spans="1:26" ht="24" customHeight="1" thickBot="1" x14ac:dyDescent="0.3">
      <c r="A13" s="73"/>
      <c r="B13" s="321"/>
      <c r="C13" s="321"/>
      <c r="D13" s="97"/>
      <c r="E13" s="93"/>
      <c r="F13" s="93"/>
      <c r="G13" s="94"/>
      <c r="H13" s="95"/>
      <c r="I13" s="96"/>
      <c r="N13" s="72"/>
      <c r="O13" s="72"/>
      <c r="P13" s="72"/>
      <c r="Q13" s="72"/>
      <c r="R13" s="72"/>
      <c r="S13" s="72"/>
      <c r="T13" s="73"/>
      <c r="U13" s="73"/>
      <c r="V13" s="73"/>
      <c r="W13" s="73"/>
      <c r="X13" s="73"/>
      <c r="Y13" s="73"/>
      <c r="Z13" s="73"/>
    </row>
    <row r="14" spans="1:26" ht="24" customHeight="1" thickBot="1" x14ac:dyDescent="0.3">
      <c r="A14" s="73"/>
      <c r="B14" s="321"/>
      <c r="C14" s="318"/>
      <c r="D14" s="327" t="s">
        <v>52</v>
      </c>
      <c r="E14" s="298"/>
      <c r="F14" s="298"/>
      <c r="G14" s="298"/>
      <c r="H14" s="298"/>
      <c r="I14" s="299"/>
      <c r="N14" s="72"/>
      <c r="O14" s="72"/>
      <c r="P14" s="72"/>
      <c r="Q14" s="72"/>
      <c r="R14" s="72"/>
      <c r="S14" s="72"/>
      <c r="T14" s="73"/>
      <c r="U14" s="73"/>
      <c r="V14" s="73"/>
      <c r="W14" s="73"/>
      <c r="X14" s="73"/>
      <c r="Y14" s="73"/>
      <c r="Z14" s="73"/>
    </row>
    <row r="15" spans="1:26" ht="24" customHeight="1" thickBot="1" x14ac:dyDescent="0.3">
      <c r="A15" s="73"/>
      <c r="B15" s="321"/>
      <c r="C15" s="99" t="s">
        <v>17</v>
      </c>
      <c r="D15" s="400">
        <f>MAX(E6:F13)-IF(D6="",E6,D6)-MIN(H6:H12)+$C3</f>
        <v>0.30625000000000002</v>
      </c>
      <c r="E15" s="298"/>
      <c r="F15" s="298"/>
      <c r="G15" s="299"/>
      <c r="H15" s="401">
        <f ca="1">OFFSET(H5,MATCH(MIN(H6:H12),H6:H12,0),-4)-IF(D6="",E6,D6)+$C3</f>
        <v>0.21458333333333335</v>
      </c>
      <c r="I15" s="299"/>
      <c r="N15" s="72"/>
      <c r="O15" s="72"/>
      <c r="P15" s="72"/>
      <c r="Q15" s="72"/>
      <c r="R15" s="72"/>
      <c r="S15" s="72"/>
      <c r="T15" s="73"/>
      <c r="U15" s="73"/>
      <c r="V15" s="73"/>
      <c r="W15" s="73"/>
      <c r="X15" s="73"/>
      <c r="Y15" s="73"/>
      <c r="Z15" s="73"/>
    </row>
    <row r="16" spans="1:26" ht="24" customHeight="1" thickBot="1" x14ac:dyDescent="0.3">
      <c r="A16" s="73"/>
      <c r="B16" s="321"/>
      <c r="C16" s="317">
        <v>1.0416666666666666E-2</v>
      </c>
      <c r="D16" s="319" t="s">
        <v>18</v>
      </c>
      <c r="E16" s="298"/>
      <c r="F16" s="298"/>
      <c r="G16" s="298"/>
      <c r="H16" s="298"/>
      <c r="I16" s="299"/>
      <c r="N16" s="72"/>
      <c r="O16" s="72"/>
      <c r="P16" s="72"/>
      <c r="Q16" s="72"/>
      <c r="R16" s="72"/>
      <c r="S16" s="72"/>
      <c r="T16" s="73"/>
      <c r="U16" s="73"/>
      <c r="V16" s="73"/>
      <c r="W16" s="73"/>
      <c r="X16" s="73"/>
      <c r="Y16" s="73"/>
      <c r="Z16" s="73"/>
    </row>
    <row r="17" spans="1:26" ht="24" customHeight="1" thickBot="1" x14ac:dyDescent="0.3">
      <c r="A17" s="73"/>
      <c r="B17" s="321"/>
      <c r="C17" s="318"/>
      <c r="D17" s="319" t="s">
        <v>19</v>
      </c>
      <c r="E17" s="298"/>
      <c r="F17" s="298"/>
      <c r="G17" s="298"/>
      <c r="H17" s="298"/>
      <c r="I17" s="299"/>
      <c r="N17" s="72"/>
      <c r="O17" s="72"/>
      <c r="P17" s="72"/>
      <c r="Q17" s="72"/>
      <c r="R17" s="72"/>
      <c r="S17" s="72"/>
      <c r="T17" s="73"/>
      <c r="U17" s="73"/>
      <c r="V17" s="73"/>
      <c r="W17" s="73"/>
      <c r="X17" s="73"/>
      <c r="Y17" s="73"/>
      <c r="Z17" s="73"/>
    </row>
    <row r="18" spans="1:26" ht="24" customHeight="1" thickBot="1" x14ac:dyDescent="0.3">
      <c r="A18" s="73"/>
      <c r="B18" s="321"/>
      <c r="C18" s="320" t="s">
        <v>7</v>
      </c>
      <c r="D18" s="74" t="s">
        <v>8</v>
      </c>
      <c r="E18" s="75" t="s">
        <v>9</v>
      </c>
      <c r="F18" s="104" t="s">
        <v>10</v>
      </c>
      <c r="G18" s="75" t="s">
        <v>11</v>
      </c>
      <c r="H18" s="104" t="s">
        <v>12</v>
      </c>
      <c r="I18" s="75" t="s">
        <v>13</v>
      </c>
      <c r="N18" s="72"/>
      <c r="O18" s="72"/>
      <c r="P18" s="72"/>
      <c r="Q18" s="72"/>
      <c r="R18" s="72"/>
      <c r="S18" s="72"/>
      <c r="T18" s="73"/>
      <c r="U18" s="73"/>
      <c r="V18" s="73"/>
      <c r="W18" s="73"/>
      <c r="X18" s="73"/>
      <c r="Y18" s="73"/>
      <c r="Z18" s="73"/>
    </row>
    <row r="19" spans="1:26" ht="24" customHeight="1" x14ac:dyDescent="0.25">
      <c r="A19" s="73"/>
      <c r="B19" s="321"/>
      <c r="C19" s="321"/>
      <c r="D19" s="78">
        <v>0.58819444444444446</v>
      </c>
      <c r="E19" s="79">
        <v>0.6069444444444444</v>
      </c>
      <c r="F19" s="79">
        <v>0.62847222222222221</v>
      </c>
      <c r="G19" s="80">
        <f t="shared" ref="G19:G22" si="4">F19-D19</f>
        <v>4.0277777777777746E-2</v>
      </c>
      <c r="H19" s="198">
        <v>507</v>
      </c>
      <c r="I19" s="82">
        <v>1</v>
      </c>
      <c r="N19" s="72"/>
      <c r="O19" s="72"/>
      <c r="P19" s="72"/>
      <c r="Q19" s="72"/>
      <c r="R19" s="72"/>
      <c r="S19" s="72"/>
      <c r="T19" s="73"/>
      <c r="U19" s="73"/>
      <c r="V19" s="73"/>
      <c r="W19" s="73"/>
      <c r="X19" s="73"/>
      <c r="Y19" s="73"/>
      <c r="Z19" s="73"/>
    </row>
    <row r="20" spans="1:26" ht="24" customHeight="1" x14ac:dyDescent="0.25">
      <c r="A20" s="73"/>
      <c r="B20" s="321"/>
      <c r="C20" s="321"/>
      <c r="D20" s="85">
        <v>0.63888888888888895</v>
      </c>
      <c r="E20" s="86">
        <v>0.65694444444444444</v>
      </c>
      <c r="F20" s="86">
        <v>0.67499999999999993</v>
      </c>
      <c r="G20" s="87">
        <f t="shared" si="4"/>
        <v>3.6111111111110983E-2</v>
      </c>
      <c r="H20" s="201">
        <v>507</v>
      </c>
      <c r="I20" s="89">
        <v>1</v>
      </c>
      <c r="N20" s="72"/>
      <c r="O20" s="72"/>
      <c r="P20" s="72"/>
      <c r="Q20" s="72"/>
      <c r="R20" s="72"/>
      <c r="S20" s="72"/>
      <c r="T20" s="73"/>
      <c r="U20" s="73"/>
      <c r="V20" s="73"/>
      <c r="W20" s="73"/>
      <c r="X20" s="73"/>
      <c r="Y20" s="73"/>
      <c r="Z20" s="73"/>
    </row>
    <row r="21" spans="1:26" ht="24" customHeight="1" x14ac:dyDescent="0.25">
      <c r="A21" s="73"/>
      <c r="B21" s="321"/>
      <c r="C21" s="321"/>
      <c r="D21" s="85">
        <v>0.68541666666666667</v>
      </c>
      <c r="E21" s="86">
        <v>0.70763888888888893</v>
      </c>
      <c r="F21" s="86">
        <v>0.73055555555555562</v>
      </c>
      <c r="G21" s="87">
        <f t="shared" si="4"/>
        <v>4.5138888888888951E-2</v>
      </c>
      <c r="H21" s="201">
        <v>507</v>
      </c>
      <c r="I21" s="89">
        <v>1</v>
      </c>
      <c r="N21" s="72"/>
      <c r="O21" s="72"/>
      <c r="P21" s="72"/>
      <c r="Q21" s="72"/>
      <c r="R21" s="72"/>
      <c r="S21" s="72"/>
      <c r="T21" s="73"/>
      <c r="U21" s="73"/>
      <c r="V21" s="73"/>
      <c r="W21" s="73"/>
      <c r="X21" s="73"/>
      <c r="Y21" s="73"/>
      <c r="Z21" s="73"/>
    </row>
    <row r="22" spans="1:26" ht="24" customHeight="1" thickBot="1" x14ac:dyDescent="0.3">
      <c r="A22" s="73"/>
      <c r="B22" s="321"/>
      <c r="C22" s="321"/>
      <c r="D22" s="85">
        <v>0.74097222222222225</v>
      </c>
      <c r="E22" s="86">
        <v>0.76180555555555562</v>
      </c>
      <c r="F22" s="86">
        <v>0.78263888888888899</v>
      </c>
      <c r="G22" s="87">
        <f t="shared" si="4"/>
        <v>4.1666666666666741E-2</v>
      </c>
      <c r="H22" s="201">
        <v>507</v>
      </c>
      <c r="I22" s="89">
        <v>1</v>
      </c>
      <c r="N22" s="72"/>
      <c r="O22" s="72"/>
      <c r="P22" s="72"/>
      <c r="Q22" s="72"/>
      <c r="R22" s="72"/>
      <c r="S22" s="72"/>
      <c r="T22" s="73"/>
      <c r="U22" s="73"/>
      <c r="V22" s="73"/>
      <c r="W22" s="73"/>
      <c r="X22" s="73"/>
      <c r="Y22" s="73"/>
      <c r="Z22" s="73"/>
    </row>
    <row r="23" spans="1:26" ht="24" customHeight="1" thickBot="1" x14ac:dyDescent="0.3">
      <c r="A23" s="73"/>
      <c r="B23" s="321"/>
      <c r="C23" s="321"/>
      <c r="D23" s="322">
        <f>IF(F22="",E22,F22)</f>
        <v>0.78263888888888899</v>
      </c>
      <c r="E23" s="299"/>
      <c r="F23" s="322">
        <f>IF(D24="",E24,D24)</f>
        <v>0.83124999999999993</v>
      </c>
      <c r="G23" s="299"/>
      <c r="H23" s="323">
        <f>F23-D23</f>
        <v>4.8611111111110938E-2</v>
      </c>
      <c r="I23" s="299"/>
      <c r="N23" s="72"/>
      <c r="O23" s="72"/>
      <c r="P23" s="72"/>
      <c r="Q23" s="72"/>
      <c r="R23" s="72"/>
      <c r="S23" s="72"/>
      <c r="T23" s="73"/>
      <c r="U23" s="73"/>
      <c r="V23" s="73"/>
      <c r="W23" s="73"/>
      <c r="X23" s="73"/>
      <c r="Y23" s="73"/>
      <c r="Z23" s="73"/>
    </row>
    <row r="24" spans="1:26" ht="24" customHeight="1" x14ac:dyDescent="0.25">
      <c r="A24" s="73"/>
      <c r="B24" s="321"/>
      <c r="C24" s="321"/>
      <c r="D24" s="85">
        <v>0.83124999999999993</v>
      </c>
      <c r="E24" s="86">
        <v>0.84930555555555554</v>
      </c>
      <c r="F24" s="86">
        <v>0.86875000000000002</v>
      </c>
      <c r="G24" s="87">
        <f t="shared" ref="G24:G25" si="5">F24-D24</f>
        <v>3.7500000000000089E-2</v>
      </c>
      <c r="H24" s="201">
        <v>507</v>
      </c>
      <c r="I24" s="89">
        <v>1</v>
      </c>
      <c r="N24" s="72"/>
      <c r="O24" s="72"/>
      <c r="P24" s="72"/>
      <c r="Q24" s="72"/>
      <c r="R24" s="72"/>
      <c r="S24" s="72"/>
      <c r="T24" s="73"/>
      <c r="U24" s="73"/>
      <c r="V24" s="73"/>
      <c r="W24" s="73"/>
      <c r="X24" s="73"/>
      <c r="Y24" s="73"/>
      <c r="Z24" s="73"/>
    </row>
    <row r="25" spans="1:26" ht="24" customHeight="1" x14ac:dyDescent="0.25">
      <c r="A25" s="73"/>
      <c r="B25" s="321"/>
      <c r="C25" s="321"/>
      <c r="D25" s="85">
        <v>0.87986111111111109</v>
      </c>
      <c r="E25" s="86">
        <v>0.8979166666666667</v>
      </c>
      <c r="F25" s="86">
        <v>0.91736111111111107</v>
      </c>
      <c r="G25" s="87">
        <f t="shared" si="5"/>
        <v>3.7499999999999978E-2</v>
      </c>
      <c r="H25" s="201">
        <v>507</v>
      </c>
      <c r="I25" s="89">
        <v>1</v>
      </c>
      <c r="N25" s="72"/>
      <c r="O25" s="72"/>
      <c r="P25" s="72"/>
      <c r="Q25" s="72"/>
      <c r="R25" s="72"/>
      <c r="S25" s="72"/>
      <c r="T25" s="73"/>
      <c r="U25" s="73"/>
      <c r="V25" s="73"/>
      <c r="W25" s="73"/>
      <c r="X25" s="73"/>
      <c r="Y25" s="73"/>
      <c r="Z25" s="73"/>
    </row>
    <row r="26" spans="1:26" ht="24" customHeight="1" thickBot="1" x14ac:dyDescent="0.3">
      <c r="A26" s="73"/>
      <c r="B26" s="321"/>
      <c r="C26" s="321"/>
      <c r="D26" s="92"/>
      <c r="E26" s="93"/>
      <c r="F26" s="93"/>
      <c r="G26" s="94"/>
      <c r="H26" s="95"/>
      <c r="I26" s="96"/>
      <c r="N26" s="72"/>
      <c r="O26" s="72"/>
      <c r="P26" s="72"/>
      <c r="Q26" s="72"/>
      <c r="R26" s="72"/>
      <c r="S26" s="72"/>
      <c r="T26" s="73"/>
      <c r="U26" s="73"/>
      <c r="V26" s="73"/>
      <c r="W26" s="73"/>
      <c r="X26" s="73"/>
      <c r="Y26" s="73"/>
      <c r="Z26" s="73"/>
    </row>
    <row r="27" spans="1:26" ht="24" customHeight="1" thickBot="1" x14ac:dyDescent="0.3">
      <c r="A27" s="73"/>
      <c r="B27" s="321"/>
      <c r="C27" s="318"/>
      <c r="D27" s="327" t="s">
        <v>52</v>
      </c>
      <c r="E27" s="298"/>
      <c r="F27" s="298"/>
      <c r="G27" s="298"/>
      <c r="H27" s="298"/>
      <c r="I27" s="299"/>
      <c r="N27" s="72"/>
      <c r="O27" s="72"/>
      <c r="P27" s="72"/>
      <c r="Q27" s="72"/>
      <c r="R27" s="72"/>
      <c r="S27" s="72"/>
      <c r="T27" s="73"/>
      <c r="U27" s="73"/>
      <c r="V27" s="73"/>
      <c r="W27" s="73"/>
      <c r="X27" s="73"/>
      <c r="Y27" s="73"/>
      <c r="Z27" s="73"/>
    </row>
    <row r="28" spans="1:26" ht="24" customHeight="1" thickBot="1" x14ac:dyDescent="0.3">
      <c r="A28" s="73"/>
      <c r="B28" s="318"/>
      <c r="C28" s="99" t="s">
        <v>17</v>
      </c>
      <c r="D28" s="400">
        <f>MAX(E19:F26)-IF(D19="",E19,D19)-MIN(H19:H25)+$C16</f>
        <v>0.29097222222222235</v>
      </c>
      <c r="E28" s="298"/>
      <c r="F28" s="298"/>
      <c r="G28" s="299"/>
      <c r="H28" s="316">
        <f ca="1">OFFSET(H18,MATCH(MIN(H19:H25),H19:H25,0),-4)-IF(D19="",E19,D19)</f>
        <v>0.19444444444444453</v>
      </c>
      <c r="I28" s="315"/>
      <c r="N28" s="72"/>
      <c r="O28" s="72"/>
      <c r="P28" s="72"/>
      <c r="Q28" s="72"/>
      <c r="R28" s="72"/>
      <c r="S28" s="72"/>
      <c r="T28" s="73"/>
      <c r="U28" s="73"/>
      <c r="V28" s="73"/>
      <c r="W28" s="73"/>
      <c r="X28" s="73"/>
      <c r="Y28" s="73"/>
      <c r="Z28" s="73"/>
    </row>
    <row r="29" spans="1:26" ht="24" customHeight="1" x14ac:dyDescent="0.25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spans="1:26" ht="24" customHeight="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spans="1:26" ht="24" customHeight="1" x14ac:dyDescent="0.25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spans="1:26" ht="24" customHeight="1" x14ac:dyDescent="0.25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spans="1:26" ht="24" customHeight="1" x14ac:dyDescent="0.25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spans="1:26" ht="24" customHeight="1" x14ac:dyDescent="0.25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spans="1:26" ht="24" customHeight="1" x14ac:dyDescent="0.2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spans="1:26" ht="24" customHeight="1" x14ac:dyDescent="0.25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spans="1:26" ht="24" customHeight="1" x14ac:dyDescent="0.25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spans="1:26" ht="24" customHeight="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spans="1:26" ht="24" customHeight="1" x14ac:dyDescent="0.25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spans="1:26" ht="24" customHeight="1" x14ac:dyDescent="0.25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spans="1:26" ht="24" customHeight="1" x14ac:dyDescent="0.25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spans="1:26" ht="24" customHeight="1" x14ac:dyDescent="0.25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spans="1:26" ht="24" customHeight="1" x14ac:dyDescent="0.25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spans="1:26" ht="24" customHeight="1" x14ac:dyDescent="0.25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spans="1:26" ht="24" customHeight="1" x14ac:dyDescent="0.2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spans="1:26" ht="24" customHeight="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spans="1:26" ht="24" customHeight="1" x14ac:dyDescent="0.25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spans="1:26" ht="24" customHeight="1" x14ac:dyDescent="0.25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spans="1:26" ht="24" customHeight="1" x14ac:dyDescent="0.25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spans="1:26" ht="24" customHeight="1" x14ac:dyDescent="0.25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spans="1:26" ht="24" customHeight="1" x14ac:dyDescent="0.25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spans="1:26" ht="24" customHeight="1" x14ac:dyDescent="0.25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spans="1:26" ht="24" customHeight="1" x14ac:dyDescent="0.25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spans="1:26" ht="24" customHeight="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spans="1:26" ht="24" customHeight="1" x14ac:dyDescent="0.2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spans="1:26" ht="24" customHeight="1" x14ac:dyDescent="0.25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spans="1:26" ht="24" customHeight="1" x14ac:dyDescent="0.25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spans="1:26" ht="24" customHeight="1" x14ac:dyDescent="0.25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spans="1:26" ht="24" customHeight="1" x14ac:dyDescent="0.25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spans="1:26" ht="24" customHeight="1" x14ac:dyDescent="0.25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spans="1:26" ht="24" customHeight="1" x14ac:dyDescent="0.25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spans="1:26" ht="24" customHeight="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spans="1:26" ht="24" customHeight="1" x14ac:dyDescent="0.25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spans="1:26" ht="24" customHeight="1" x14ac:dyDescent="0.25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spans="1:26" ht="24" customHeight="1" x14ac:dyDescent="0.2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spans="1:26" ht="24" customHeight="1" x14ac:dyDescent="0.25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spans="1:26" ht="24" customHeight="1" x14ac:dyDescent="0.25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spans="1:26" ht="24" customHeight="1" x14ac:dyDescent="0.25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spans="1:26" ht="24" customHeight="1" x14ac:dyDescent="0.25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spans="1:26" ht="24" customHeight="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spans="1:26" ht="24" customHeight="1" x14ac:dyDescent="0.25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spans="1:26" ht="24" customHeight="1" x14ac:dyDescent="0.25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spans="1:26" ht="24" customHeight="1" x14ac:dyDescent="0.25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spans="1:26" ht="24" customHeight="1" x14ac:dyDescent="0.25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spans="1:26" ht="24" customHeight="1" x14ac:dyDescent="0.2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spans="1:26" ht="24" customHeight="1" x14ac:dyDescent="0.25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spans="1:26" ht="24" customHeight="1" x14ac:dyDescent="0.25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spans="1:26" ht="24" customHeight="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spans="1:26" ht="24" customHeight="1" x14ac:dyDescent="0.25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spans="1:26" ht="24" customHeight="1" x14ac:dyDescent="0.25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spans="1:26" ht="24" customHeight="1" x14ac:dyDescent="0.25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spans="1:26" ht="24" customHeight="1" x14ac:dyDescent="0.25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spans="1:26" ht="24" customHeight="1" x14ac:dyDescent="0.25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spans="1:26" ht="24" customHeight="1" x14ac:dyDescent="0.25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spans="1:26" ht="24" customHeight="1" x14ac:dyDescent="0.2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spans="1:26" ht="24" customHeight="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spans="1:26" ht="24" customHeight="1" x14ac:dyDescent="0.25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spans="1:26" ht="24" customHeight="1" x14ac:dyDescent="0.25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spans="1:26" ht="24" customHeight="1" x14ac:dyDescent="0.25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spans="1:26" ht="24" customHeight="1" x14ac:dyDescent="0.25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spans="1:26" ht="24" customHeight="1" x14ac:dyDescent="0.25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spans="1:26" ht="24" customHeight="1" x14ac:dyDescent="0.25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spans="1:26" ht="24" customHeight="1" x14ac:dyDescent="0.25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spans="1:26" ht="24" customHeight="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spans="1:26" ht="24" customHeight="1" x14ac:dyDescent="0.2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spans="1:26" ht="24" customHeight="1" x14ac:dyDescent="0.25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spans="1:26" ht="24" customHeight="1" x14ac:dyDescent="0.25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spans="1:26" ht="24" customHeight="1" x14ac:dyDescent="0.25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spans="1:26" ht="24" customHeight="1" x14ac:dyDescent="0.25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spans="1:26" ht="24" customHeight="1" x14ac:dyDescent="0.25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 spans="1:26" ht="24" customHeight="1" x14ac:dyDescent="0.25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 spans="1:26" ht="24" customHeight="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 spans="1:26" ht="24" customHeight="1" x14ac:dyDescent="0.25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 spans="1:26" ht="24" customHeight="1" x14ac:dyDescent="0.25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 spans="1:26" ht="24" customHeight="1" x14ac:dyDescent="0.2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 spans="1:26" ht="24" customHeight="1" x14ac:dyDescent="0.25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 spans="1:26" ht="24" customHeight="1" x14ac:dyDescent="0.25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 spans="1:26" ht="24" customHeight="1" x14ac:dyDescent="0.25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 spans="1:26" ht="24" customHeight="1" x14ac:dyDescent="0.25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 spans="1:26" ht="24" customHeight="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 spans="1:26" ht="24" customHeight="1" x14ac:dyDescent="0.25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 spans="1:26" ht="24" customHeight="1" x14ac:dyDescent="0.25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 spans="1:26" ht="24" customHeight="1" x14ac:dyDescent="0.25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 spans="1:26" ht="24" customHeight="1" x14ac:dyDescent="0.25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 spans="1:26" ht="24" customHeight="1" x14ac:dyDescent="0.2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 spans="1:26" ht="24" customHeight="1" x14ac:dyDescent="0.25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 spans="1:26" ht="24" customHeight="1" x14ac:dyDescent="0.25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 spans="1:26" ht="24" customHeight="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 spans="1:26" ht="24" customHeight="1" x14ac:dyDescent="0.25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 spans="1:26" ht="24" customHeight="1" x14ac:dyDescent="0.25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 spans="1:26" ht="24" customHeight="1" x14ac:dyDescent="0.25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 spans="1:26" ht="24" customHeight="1" x14ac:dyDescent="0.25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 spans="1:26" ht="24" customHeight="1" x14ac:dyDescent="0.25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 spans="1:26" ht="24" customHeight="1" x14ac:dyDescent="0.25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 spans="1:26" ht="24" customHeight="1" x14ac:dyDescent="0.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 spans="1:26" ht="24" customHeight="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 spans="1:26" ht="24" customHeight="1" x14ac:dyDescent="0.25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 spans="1:26" ht="24" customHeight="1" x14ac:dyDescent="0.25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 spans="1:26" ht="24" customHeight="1" x14ac:dyDescent="0.25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 spans="1:26" ht="24" customHeight="1" x14ac:dyDescent="0.25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 spans="1:26" ht="24" customHeight="1" x14ac:dyDescent="0.25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 spans="1:26" ht="24" customHeight="1" x14ac:dyDescent="0.25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 spans="1:26" ht="24" customHeight="1" x14ac:dyDescent="0.25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 spans="1:26" ht="24" customHeight="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 spans="1:26" ht="24" customHeight="1" x14ac:dyDescent="0.2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 spans="1:26" ht="24" customHeight="1" x14ac:dyDescent="0.25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 spans="1:26" ht="24" customHeight="1" x14ac:dyDescent="0.25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 spans="1:26" ht="24" customHeight="1" x14ac:dyDescent="0.25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 spans="1:26" ht="24" customHeight="1" x14ac:dyDescent="0.25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 spans="1:26" ht="24" customHeight="1" x14ac:dyDescent="0.25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 spans="1:26" ht="24" customHeight="1" x14ac:dyDescent="0.25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 spans="1:26" ht="24" customHeight="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 spans="1:26" ht="24" customHeight="1" x14ac:dyDescent="0.25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 spans="1:26" ht="24" customHeight="1" x14ac:dyDescent="0.25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 spans="1:26" ht="24" customHeight="1" x14ac:dyDescent="0.2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 spans="1:26" ht="24" customHeight="1" x14ac:dyDescent="0.25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 spans="1:26" ht="24" customHeight="1" x14ac:dyDescent="0.25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 spans="1:26" ht="24" customHeight="1" x14ac:dyDescent="0.25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 spans="1:26" ht="24" customHeight="1" x14ac:dyDescent="0.25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 spans="1:26" ht="24" customHeight="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 spans="1:26" ht="24" customHeight="1" x14ac:dyDescent="0.25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 spans="1:26" ht="24" customHeight="1" x14ac:dyDescent="0.25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 spans="1:26" ht="24" customHeight="1" x14ac:dyDescent="0.25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 spans="1:26" ht="24" customHeight="1" x14ac:dyDescent="0.25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 spans="1:26" ht="24" customHeight="1" x14ac:dyDescent="0.2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 spans="1:26" ht="24" customHeight="1" x14ac:dyDescent="0.25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 spans="1:26" ht="24" customHeight="1" x14ac:dyDescent="0.25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 spans="1:26" ht="24" customHeight="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 spans="1:26" ht="24" customHeight="1" x14ac:dyDescent="0.25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 spans="1:26" ht="24" customHeight="1" x14ac:dyDescent="0.25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 spans="1:26" ht="24" customHeight="1" x14ac:dyDescent="0.25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 spans="1:26" ht="24" customHeight="1" x14ac:dyDescent="0.25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 spans="1:26" ht="24" customHeight="1" x14ac:dyDescent="0.25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 spans="1:26" ht="24" customHeight="1" x14ac:dyDescent="0.25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 spans="1:26" ht="24" customHeight="1" x14ac:dyDescent="0.2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 spans="1:26" ht="24" customHeight="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 spans="1:26" ht="24" customHeight="1" x14ac:dyDescent="0.25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 spans="1:26" ht="24" customHeight="1" x14ac:dyDescent="0.25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 spans="1:26" ht="24" customHeight="1" x14ac:dyDescent="0.25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</sheetData>
  <mergeCells count="25">
    <mergeCell ref="B2:B28"/>
    <mergeCell ref="C2:M2"/>
    <mergeCell ref="C3:C4"/>
    <mergeCell ref="D3:I3"/>
    <mergeCell ref="J3:M3"/>
    <mergeCell ref="D4:I4"/>
    <mergeCell ref="J4:M4"/>
    <mergeCell ref="C5:C14"/>
    <mergeCell ref="J5:M5"/>
    <mergeCell ref="D10:E10"/>
    <mergeCell ref="D28:G28"/>
    <mergeCell ref="H28:I28"/>
    <mergeCell ref="F10:G10"/>
    <mergeCell ref="H10:I10"/>
    <mergeCell ref="D14:I14"/>
    <mergeCell ref="D15:G15"/>
    <mergeCell ref="H15:I15"/>
    <mergeCell ref="C18:C27"/>
    <mergeCell ref="D23:E23"/>
    <mergeCell ref="F23:G23"/>
    <mergeCell ref="H23:I23"/>
    <mergeCell ref="D27:I27"/>
    <mergeCell ref="C16:C17"/>
    <mergeCell ref="D16:I16"/>
    <mergeCell ref="D17:I17"/>
  </mergeCells>
  <conditionalFormatting sqref="D14">
    <cfRule type="containsText" dxfId="268" priority="1" operator="containsText" text="VEGA">
      <formula>NOT(ISERROR(SEARCH(("VEGA"),(D14))))</formula>
    </cfRule>
    <cfRule type="containsText" dxfId="267" priority="2" operator="containsText" text="LÍDER">
      <formula>NOT(ISERROR(SEARCH(("LÍDER"),(D14))))</formula>
    </cfRule>
    <cfRule type="containsText" dxfId="266" priority="3" operator="containsText" text="GLOBAL">
      <formula>NOT(ISERROR(SEARCH(("GLOBAL"),(D14))))</formula>
    </cfRule>
    <cfRule type="containsText" dxfId="265" priority="4" operator="containsText" text="COROADO">
      <formula>NOT(ISERROR(SEARCH(("COROADO"),(D14))))</formula>
    </cfRule>
    <cfRule type="containsText" dxfId="264" priority="5" operator="containsText" text="VIA VERDE">
      <formula>NOT(ISERROR(SEARCH(("VIA VERDE"),(D14))))</formula>
    </cfRule>
    <cfRule type="containsText" dxfId="263" priority="6" operator="containsText" text="INTEGRAÇÃO">
      <formula>NOT(ISERROR(SEARCH(("INTEGRAÇÃO"),(D14))))</formula>
    </cfRule>
    <cfRule type="containsText" dxfId="262" priority="7" operator="containsText" text="SÃO PEDRO">
      <formula>NOT(ISERROR(SEARCH(("SÃO PEDRO"),(D14))))</formula>
    </cfRule>
  </conditionalFormatting>
  <conditionalFormatting sqref="D27">
    <cfRule type="containsText" dxfId="261" priority="8" operator="containsText" text="VEGA">
      <formula>NOT(ISERROR(SEARCH(("VEGA"),(D27))))</formula>
    </cfRule>
    <cfRule type="containsText" dxfId="260" priority="9" operator="containsText" text="LÍDER">
      <formula>NOT(ISERROR(SEARCH(("LÍDER"),(D27))))</formula>
    </cfRule>
    <cfRule type="containsText" dxfId="259" priority="10" operator="containsText" text="GLOBAL">
      <formula>NOT(ISERROR(SEARCH(("GLOBAL"),(D27))))</formula>
    </cfRule>
    <cfRule type="containsText" dxfId="258" priority="11" operator="containsText" text="COROADO">
      <formula>NOT(ISERROR(SEARCH(("COROADO"),(D27))))</formula>
    </cfRule>
    <cfRule type="containsText" dxfId="257" priority="12" operator="containsText" text="VIA VERDE">
      <formula>NOT(ISERROR(SEARCH(("VIA VERDE"),(D27))))</formula>
    </cfRule>
    <cfRule type="containsText" dxfId="256" priority="13" operator="containsText" text="INTEGRAÇÃO">
      <formula>NOT(ISERROR(SEARCH(("INTEGRAÇÃO"),(D27))))</formula>
    </cfRule>
    <cfRule type="containsText" dxfId="255" priority="14" operator="containsText" text="SÃO PEDRO">
      <formula>NOT(ISERROR(SEARCH(("SÃO PEDRO"),(D27))))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2BDAD-A73B-445F-ACB1-30B296A0531E}">
  <dimension ref="A1:Z224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26" ht="24" customHeight="1" thickBot="1" x14ac:dyDescent="0.3">
      <c r="A1" s="72"/>
      <c r="B1" s="72"/>
      <c r="C1" s="72"/>
      <c r="D1" s="73"/>
      <c r="E1" s="73"/>
      <c r="F1" s="73"/>
      <c r="G1" s="73"/>
      <c r="H1" s="73"/>
      <c r="I1" s="73"/>
      <c r="J1" s="73"/>
      <c r="K1" s="72"/>
      <c r="L1" s="72"/>
      <c r="M1" s="72"/>
      <c r="N1" s="73"/>
      <c r="O1" s="73"/>
      <c r="P1" s="20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26" ht="24" customHeight="1" thickBot="1" x14ac:dyDescent="0.4">
      <c r="A2" s="72"/>
      <c r="B2" s="325">
        <v>45731</v>
      </c>
      <c r="C2" s="326" t="s">
        <v>80</v>
      </c>
      <c r="D2" s="425"/>
      <c r="E2" s="425"/>
      <c r="F2" s="425"/>
      <c r="G2" s="425"/>
      <c r="H2" s="425"/>
      <c r="I2" s="425"/>
      <c r="J2" s="425"/>
      <c r="K2" s="425"/>
      <c r="L2" s="425"/>
      <c r="M2" s="425"/>
      <c r="N2" s="425"/>
      <c r="O2" s="426"/>
      <c r="P2" s="327" t="s">
        <v>81</v>
      </c>
      <c r="Q2" s="298"/>
      <c r="R2" s="298"/>
      <c r="S2" s="299"/>
      <c r="T2" s="72"/>
      <c r="U2" s="72"/>
      <c r="V2" s="72"/>
      <c r="W2" s="72"/>
      <c r="X2" s="72"/>
      <c r="Y2" s="72"/>
      <c r="Z2" s="72"/>
    </row>
    <row r="3" spans="1:26" ht="24" customHeight="1" thickBot="1" x14ac:dyDescent="0.3">
      <c r="A3" s="72"/>
      <c r="B3" s="321"/>
      <c r="C3" s="317">
        <v>1.0416666666666666E-2</v>
      </c>
      <c r="D3" s="319" t="s">
        <v>3</v>
      </c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9"/>
      <c r="P3" s="328" t="s">
        <v>56</v>
      </c>
      <c r="Q3" s="298"/>
      <c r="R3" s="298"/>
      <c r="S3" s="299"/>
      <c r="T3" s="72"/>
      <c r="U3" s="72"/>
      <c r="V3" s="72"/>
      <c r="W3" s="72"/>
      <c r="X3" s="72"/>
      <c r="Y3" s="72"/>
      <c r="Z3" s="72"/>
    </row>
    <row r="4" spans="1:26" ht="24" customHeight="1" thickBot="1" x14ac:dyDescent="0.3">
      <c r="A4" s="72"/>
      <c r="B4" s="321"/>
      <c r="C4" s="318"/>
      <c r="D4" s="319" t="s">
        <v>5</v>
      </c>
      <c r="E4" s="298"/>
      <c r="F4" s="298"/>
      <c r="G4" s="298"/>
      <c r="H4" s="298"/>
      <c r="I4" s="299"/>
      <c r="J4" s="319" t="s">
        <v>6</v>
      </c>
      <c r="K4" s="298"/>
      <c r="L4" s="298"/>
      <c r="M4" s="298"/>
      <c r="N4" s="298"/>
      <c r="O4" s="299"/>
      <c r="P4" s="327" t="str">
        <f>CONCATENATE(COUNT(P6:P14,R6:R14)," VIAGENS")</f>
        <v>18 VIAGENS</v>
      </c>
      <c r="Q4" s="298"/>
      <c r="R4" s="298"/>
      <c r="S4" s="299"/>
      <c r="T4" s="72"/>
      <c r="U4" s="72"/>
      <c r="V4" s="72"/>
      <c r="W4" s="72"/>
      <c r="X4" s="72"/>
      <c r="Y4" s="72"/>
      <c r="Z4" s="72"/>
    </row>
    <row r="5" spans="1:26" ht="24" customHeight="1" thickBot="1" x14ac:dyDescent="0.3">
      <c r="A5" s="72"/>
      <c r="B5" s="321"/>
      <c r="C5" s="427" t="s">
        <v>7</v>
      </c>
      <c r="D5" s="74" t="s">
        <v>8</v>
      </c>
      <c r="E5" s="75" t="s">
        <v>9</v>
      </c>
      <c r="F5" s="104" t="s">
        <v>10</v>
      </c>
      <c r="G5" s="75" t="s">
        <v>11</v>
      </c>
      <c r="H5" s="104" t="s">
        <v>12</v>
      </c>
      <c r="I5" s="75" t="s">
        <v>13</v>
      </c>
      <c r="J5" s="74" t="s">
        <v>8</v>
      </c>
      <c r="K5" s="75" t="s">
        <v>9</v>
      </c>
      <c r="L5" s="104" t="s">
        <v>10</v>
      </c>
      <c r="M5" s="75" t="s">
        <v>11</v>
      </c>
      <c r="N5" s="104" t="s">
        <v>12</v>
      </c>
      <c r="O5" s="75" t="s">
        <v>13</v>
      </c>
      <c r="P5" s="76" t="s">
        <v>14</v>
      </c>
      <c r="Q5" s="77" t="s">
        <v>15</v>
      </c>
      <c r="R5" s="76" t="s">
        <v>14</v>
      </c>
      <c r="S5" s="77" t="s">
        <v>15</v>
      </c>
      <c r="T5" s="72"/>
      <c r="U5" s="72"/>
      <c r="V5" s="72"/>
      <c r="W5" s="72"/>
      <c r="X5" s="72"/>
      <c r="Y5" s="72"/>
      <c r="Z5" s="72"/>
    </row>
    <row r="6" spans="1:26" ht="24" customHeight="1" x14ac:dyDescent="0.25">
      <c r="A6" s="72"/>
      <c r="B6" s="321"/>
      <c r="C6" s="420"/>
      <c r="D6" s="18">
        <v>0.2326388888888889</v>
      </c>
      <c r="E6" s="19">
        <v>0.25208333333333333</v>
      </c>
      <c r="F6" s="19">
        <v>0.2722222222222222</v>
      </c>
      <c r="G6" s="20">
        <v>3.9583333333333331E-2</v>
      </c>
      <c r="H6" s="21">
        <v>606</v>
      </c>
      <c r="I6" s="22">
        <v>1</v>
      </c>
      <c r="J6" s="18">
        <v>0.2638888888888889</v>
      </c>
      <c r="K6" s="19">
        <v>0.28263888888888888</v>
      </c>
      <c r="L6" s="19">
        <v>0.30138888888888887</v>
      </c>
      <c r="M6" s="20">
        <v>3.7499999999999999E-2</v>
      </c>
      <c r="N6" s="21">
        <v>606</v>
      </c>
      <c r="O6" s="22">
        <v>2</v>
      </c>
      <c r="P6" s="203">
        <v>0.2326388888888889</v>
      </c>
      <c r="Q6" s="83"/>
      <c r="R6" s="204">
        <v>0.53125</v>
      </c>
      <c r="S6" s="84">
        <f>R6-P14</f>
        <v>2.777777777777779E-2</v>
      </c>
      <c r="T6" s="72"/>
      <c r="U6" s="72"/>
      <c r="V6" s="72"/>
      <c r="W6" s="72"/>
      <c r="X6" s="72"/>
      <c r="Y6" s="72"/>
      <c r="Z6" s="72"/>
    </row>
    <row r="7" spans="1:26" ht="24" customHeight="1" x14ac:dyDescent="0.25">
      <c r="A7" s="72"/>
      <c r="B7" s="321"/>
      <c r="C7" s="420"/>
      <c r="D7" s="18">
        <v>0.29166666666666669</v>
      </c>
      <c r="E7" s="19">
        <v>0.3125</v>
      </c>
      <c r="F7" s="19">
        <v>0.33541666666666659</v>
      </c>
      <c r="G7" s="20">
        <v>4.3749999999999997E-2</v>
      </c>
      <c r="H7" s="21">
        <v>606</v>
      </c>
      <c r="I7" s="22">
        <v>1</v>
      </c>
      <c r="J7" s="18">
        <v>0.31944444444444442</v>
      </c>
      <c r="K7" s="19">
        <v>0.34027777777777779</v>
      </c>
      <c r="L7" s="19">
        <v>0.3611111111111111</v>
      </c>
      <c r="M7" s="20">
        <v>4.1666666666666657E-2</v>
      </c>
      <c r="N7" s="21">
        <v>606</v>
      </c>
      <c r="O7" s="22">
        <v>2</v>
      </c>
      <c r="P7" s="18">
        <v>0.2638888888888889</v>
      </c>
      <c r="Q7" s="90">
        <f t="shared" ref="Q7:Q14" si="0">P7-P6</f>
        <v>3.125E-2</v>
      </c>
      <c r="R7" s="19">
        <v>0.55902777777777779</v>
      </c>
      <c r="S7" s="91">
        <f t="shared" ref="S7:S14" si="1">R7-R6</f>
        <v>2.777777777777779E-2</v>
      </c>
      <c r="T7" s="72"/>
      <c r="U7" s="72"/>
      <c r="V7" s="72"/>
      <c r="W7" s="72"/>
      <c r="X7" s="72"/>
      <c r="Y7" s="72"/>
      <c r="Z7" s="72"/>
    </row>
    <row r="8" spans="1:26" ht="24" customHeight="1" thickBot="1" x14ac:dyDescent="0.3">
      <c r="A8" s="72"/>
      <c r="B8" s="321"/>
      <c r="C8" s="420"/>
      <c r="D8" s="18">
        <v>0.34722222222222221</v>
      </c>
      <c r="E8" s="19">
        <v>0.36875000000000002</v>
      </c>
      <c r="F8" s="19">
        <v>0.3923611111111111</v>
      </c>
      <c r="G8" s="20">
        <v>4.5138888888888888E-2</v>
      </c>
      <c r="H8" s="21">
        <v>606</v>
      </c>
      <c r="I8" s="22">
        <v>1</v>
      </c>
      <c r="J8" s="18">
        <v>0.38194444444444442</v>
      </c>
      <c r="K8" s="19">
        <v>0.40416666666666667</v>
      </c>
      <c r="L8" s="19">
        <v>0.42638888888888887</v>
      </c>
      <c r="M8" s="20">
        <v>4.4444444444444453E-2</v>
      </c>
      <c r="N8" s="21">
        <v>606</v>
      </c>
      <c r="O8" s="22">
        <v>2</v>
      </c>
      <c r="P8" s="18">
        <v>0.29166666666666669</v>
      </c>
      <c r="Q8" s="90">
        <f t="shared" si="0"/>
        <v>2.777777777777779E-2</v>
      </c>
      <c r="R8" s="19">
        <v>0.59027777777777779</v>
      </c>
      <c r="S8" s="91">
        <f t="shared" si="1"/>
        <v>3.125E-2</v>
      </c>
      <c r="T8" s="72"/>
      <c r="U8" s="72"/>
      <c r="V8" s="72"/>
      <c r="W8" s="72"/>
      <c r="X8" s="72"/>
      <c r="Y8" s="72"/>
      <c r="Z8" s="72"/>
    </row>
    <row r="9" spans="1:26" ht="24" customHeight="1" thickBot="1" x14ac:dyDescent="0.3">
      <c r="A9" s="72"/>
      <c r="B9" s="321"/>
      <c r="C9" s="420"/>
      <c r="D9" s="322">
        <f>IF(F8="",E8,F8)</f>
        <v>0.3923611111111111</v>
      </c>
      <c r="E9" s="299"/>
      <c r="F9" s="322">
        <f>IF(D10="",E10,D10)</f>
        <v>0.4375</v>
      </c>
      <c r="G9" s="299"/>
      <c r="H9" s="323">
        <f>F9-D9</f>
        <v>4.5138888888888895E-2</v>
      </c>
      <c r="I9" s="299"/>
      <c r="J9" s="322">
        <f>IF(L8="",K8,L8)</f>
        <v>0.42638888888888887</v>
      </c>
      <c r="K9" s="299"/>
      <c r="L9" s="322">
        <f>IF(J10="",K10,J10)</f>
        <v>0.47569444444444442</v>
      </c>
      <c r="M9" s="299"/>
      <c r="N9" s="323">
        <f>L9-J9</f>
        <v>4.9305555555555547E-2</v>
      </c>
      <c r="O9" s="298"/>
      <c r="P9" s="18">
        <v>0.31944444444444442</v>
      </c>
      <c r="Q9" s="90">
        <f t="shared" si="0"/>
        <v>2.7777777777777735E-2</v>
      </c>
      <c r="R9" s="19">
        <v>0.65277777777777779</v>
      </c>
      <c r="S9" s="91">
        <f t="shared" si="1"/>
        <v>6.25E-2</v>
      </c>
      <c r="T9" s="72"/>
      <c r="U9" s="72"/>
      <c r="V9" s="72"/>
      <c r="W9" s="72"/>
      <c r="X9" s="72"/>
      <c r="Y9" s="72"/>
      <c r="Z9" s="72"/>
    </row>
    <row r="10" spans="1:26" ht="24" customHeight="1" x14ac:dyDescent="0.25">
      <c r="A10" s="72"/>
      <c r="B10" s="321"/>
      <c r="C10" s="420"/>
      <c r="D10" s="18">
        <v>0.4375</v>
      </c>
      <c r="E10" s="19">
        <v>0.46041666666666659</v>
      </c>
      <c r="F10" s="19">
        <v>0.48958333333333331</v>
      </c>
      <c r="G10" s="20">
        <v>5.2083333333333343E-2</v>
      </c>
      <c r="H10" s="21">
        <v>606</v>
      </c>
      <c r="I10" s="22">
        <v>1</v>
      </c>
      <c r="J10" s="18">
        <v>0.47569444444444442</v>
      </c>
      <c r="K10" s="19">
        <v>0.49722222222222218</v>
      </c>
      <c r="L10" s="19">
        <v>0.52361111111111114</v>
      </c>
      <c r="M10" s="20">
        <v>4.791666666666667E-2</v>
      </c>
      <c r="N10" s="21">
        <v>606</v>
      </c>
      <c r="O10" s="22">
        <v>2</v>
      </c>
      <c r="P10" s="18">
        <v>0.34722222222222221</v>
      </c>
      <c r="Q10" s="90">
        <f t="shared" si="0"/>
        <v>2.777777777777779E-2</v>
      </c>
      <c r="R10" s="19">
        <v>0.69791666666666663</v>
      </c>
      <c r="S10" s="91">
        <f t="shared" si="1"/>
        <v>4.513888888888884E-2</v>
      </c>
      <c r="T10" s="72"/>
      <c r="U10" s="72"/>
      <c r="V10" s="72"/>
      <c r="W10" s="72"/>
      <c r="X10" s="72"/>
      <c r="Y10" s="72"/>
      <c r="Z10" s="72"/>
    </row>
    <row r="11" spans="1:26" ht="24" customHeight="1" x14ac:dyDescent="0.25">
      <c r="A11" s="72"/>
      <c r="B11" s="321"/>
      <c r="C11" s="420"/>
      <c r="D11" s="18">
        <v>0.50347222222222221</v>
      </c>
      <c r="E11" s="19">
        <v>0.52638888888888891</v>
      </c>
      <c r="F11" s="19">
        <v>0.55000000000000004</v>
      </c>
      <c r="G11" s="20">
        <v>4.6527777777777779E-2</v>
      </c>
      <c r="H11" s="21">
        <v>606</v>
      </c>
      <c r="I11" s="22">
        <v>1</v>
      </c>
      <c r="J11" s="18">
        <v>0.53125</v>
      </c>
      <c r="K11" s="19">
        <v>0.55138888888888893</v>
      </c>
      <c r="L11" s="19">
        <v>0.57430555555555551</v>
      </c>
      <c r="M11" s="20">
        <v>4.3055555555555562E-2</v>
      </c>
      <c r="N11" s="21">
        <v>606</v>
      </c>
      <c r="O11" s="22">
        <v>2</v>
      </c>
      <c r="P11" s="18">
        <v>0.38194444444444442</v>
      </c>
      <c r="Q11" s="90">
        <f t="shared" si="0"/>
        <v>3.472222222222221E-2</v>
      </c>
      <c r="R11" s="19">
        <v>0.74652777777777779</v>
      </c>
      <c r="S11" s="91">
        <f t="shared" si="1"/>
        <v>4.861111111111116E-2</v>
      </c>
      <c r="T11" s="72"/>
      <c r="U11" s="72"/>
      <c r="V11" s="72"/>
      <c r="W11" s="72"/>
      <c r="X11" s="72"/>
      <c r="Y11" s="72"/>
      <c r="Z11" s="72"/>
    </row>
    <row r="12" spans="1:26" ht="24" customHeight="1" thickBot="1" x14ac:dyDescent="0.3">
      <c r="A12" s="72"/>
      <c r="B12" s="321"/>
      <c r="C12" s="420"/>
      <c r="D12" s="18">
        <v>0.55902777777777779</v>
      </c>
      <c r="E12" s="19">
        <v>0.57916666666666672</v>
      </c>
      <c r="F12" s="19">
        <v>0.60069444444444442</v>
      </c>
      <c r="G12" s="20">
        <v>4.1666666666666657E-2</v>
      </c>
      <c r="H12" s="21">
        <v>606</v>
      </c>
      <c r="I12" s="22">
        <v>1</v>
      </c>
      <c r="J12" s="18">
        <v>0.59027777777777779</v>
      </c>
      <c r="K12" s="19">
        <v>0.60902777777777772</v>
      </c>
      <c r="L12" s="19">
        <v>0.62986111111111109</v>
      </c>
      <c r="M12" s="20">
        <v>3.9583333333333331E-2</v>
      </c>
      <c r="N12" s="21">
        <v>606</v>
      </c>
      <c r="O12" s="22">
        <v>2</v>
      </c>
      <c r="P12" s="18">
        <v>0.4375</v>
      </c>
      <c r="Q12" s="90">
        <f t="shared" si="0"/>
        <v>5.555555555555558E-2</v>
      </c>
      <c r="R12" s="19">
        <v>0.79791666666666672</v>
      </c>
      <c r="S12" s="91">
        <f t="shared" si="1"/>
        <v>5.1388888888888928E-2</v>
      </c>
      <c r="T12" s="72"/>
      <c r="U12" s="72"/>
      <c r="V12" s="72"/>
      <c r="W12" s="72"/>
      <c r="X12" s="72"/>
      <c r="Y12" s="72"/>
      <c r="Z12" s="72"/>
    </row>
    <row r="13" spans="1:26" ht="24" customHeight="1" thickBot="1" x14ac:dyDescent="0.35">
      <c r="A13" s="72"/>
      <c r="B13" s="321"/>
      <c r="C13" s="422"/>
      <c r="D13" s="327" t="s">
        <v>52</v>
      </c>
      <c r="E13" s="423"/>
      <c r="F13" s="423"/>
      <c r="G13" s="423"/>
      <c r="H13" s="423"/>
      <c r="I13" s="424"/>
      <c r="J13" s="327" t="s">
        <v>52</v>
      </c>
      <c r="K13" s="423"/>
      <c r="L13" s="423"/>
      <c r="M13" s="423"/>
      <c r="N13" s="423"/>
      <c r="O13" s="424"/>
      <c r="P13" s="18">
        <v>0.47569444444444442</v>
      </c>
      <c r="Q13" s="90">
        <f t="shared" si="0"/>
        <v>3.819444444444442E-2</v>
      </c>
      <c r="R13" s="19">
        <v>0.84652777777777777</v>
      </c>
      <c r="S13" s="91">
        <f t="shared" si="1"/>
        <v>4.8611111111111049E-2</v>
      </c>
      <c r="T13" s="205"/>
      <c r="U13" s="205"/>
      <c r="V13" s="205"/>
      <c r="W13" s="72"/>
      <c r="X13" s="72"/>
      <c r="Y13" s="72"/>
      <c r="Z13" s="72"/>
    </row>
    <row r="14" spans="1:26" ht="24" customHeight="1" thickBot="1" x14ac:dyDescent="0.3">
      <c r="A14" s="72"/>
      <c r="B14" s="321"/>
      <c r="C14" s="99" t="s">
        <v>17</v>
      </c>
      <c r="D14" s="400">
        <f>MAX(E6:F12)-IF(D6="",E6,D6)-MIN(H6:H12)+$C3</f>
        <v>0.33333333333333331</v>
      </c>
      <c r="E14" s="298"/>
      <c r="F14" s="298"/>
      <c r="G14" s="299"/>
      <c r="H14" s="401">
        <f ca="1">OFFSET(H5,MATCH(MIN(H6:H12),H6:H12,0),-4)-IF(D6="",E6,D6)+$C3</f>
        <v>0.17013888888888887</v>
      </c>
      <c r="I14" s="299"/>
      <c r="J14" s="400">
        <f>MAX(K6:L12)-IF(J6="",K6,J6)-MIN(N6:N12)+$C3*2</f>
        <v>0.33749999999999997</v>
      </c>
      <c r="K14" s="298"/>
      <c r="L14" s="298"/>
      <c r="M14" s="299"/>
      <c r="N14" s="401">
        <f ca="1">OFFSET(N5,MATCH(MIN(N6:N12),N6:N12,0),-4)-IF(J6="",K6,J6)+$C3</f>
        <v>0.17291666666666664</v>
      </c>
      <c r="O14" s="299"/>
      <c r="P14" s="206">
        <v>0.50347222222222221</v>
      </c>
      <c r="Q14" s="101">
        <f t="shared" si="0"/>
        <v>2.777777777777779E-2</v>
      </c>
      <c r="R14" s="207">
        <v>0.92708333333333337</v>
      </c>
      <c r="S14" s="103">
        <f t="shared" si="1"/>
        <v>8.0555555555555602E-2</v>
      </c>
      <c r="T14" s="72"/>
      <c r="U14" s="72"/>
      <c r="V14" s="72"/>
      <c r="W14" s="72"/>
      <c r="X14" s="72"/>
      <c r="Y14" s="72"/>
      <c r="Z14" s="72"/>
    </row>
    <row r="15" spans="1:26" ht="24" customHeight="1" thickBot="1" x14ac:dyDescent="0.3">
      <c r="A15" s="72"/>
      <c r="B15" s="321"/>
      <c r="C15" s="317">
        <v>1.0416666666666666E-2</v>
      </c>
      <c r="D15" s="319" t="s">
        <v>18</v>
      </c>
      <c r="E15" s="298"/>
      <c r="F15" s="298"/>
      <c r="G15" s="298"/>
      <c r="H15" s="298"/>
      <c r="I15" s="298"/>
      <c r="J15" s="298"/>
      <c r="K15" s="298"/>
      <c r="L15" s="298"/>
      <c r="M15" s="298"/>
      <c r="N15" s="298"/>
      <c r="O15" s="299"/>
      <c r="T15" s="72"/>
      <c r="U15" s="72"/>
      <c r="V15" s="72"/>
      <c r="W15" s="72"/>
      <c r="X15" s="72"/>
      <c r="Y15" s="72"/>
      <c r="Z15" s="72"/>
    </row>
    <row r="16" spans="1:26" ht="24" customHeight="1" thickBot="1" x14ac:dyDescent="0.3">
      <c r="A16" s="72"/>
      <c r="B16" s="321"/>
      <c r="C16" s="318"/>
      <c r="D16" s="319" t="s">
        <v>19</v>
      </c>
      <c r="E16" s="298"/>
      <c r="F16" s="298"/>
      <c r="G16" s="298"/>
      <c r="H16" s="298"/>
      <c r="I16" s="299"/>
      <c r="J16" s="417"/>
      <c r="K16" s="418"/>
      <c r="L16" s="418"/>
      <c r="M16" s="418"/>
      <c r="N16" s="418"/>
      <c r="O16" s="419"/>
      <c r="T16" s="72"/>
      <c r="U16" s="72"/>
      <c r="V16" s="72"/>
      <c r="W16" s="72"/>
      <c r="X16" s="72"/>
      <c r="Y16" s="72"/>
      <c r="Z16" s="72"/>
    </row>
    <row r="17" spans="1:26" ht="24" customHeight="1" thickBot="1" x14ac:dyDescent="0.3">
      <c r="A17" s="72"/>
      <c r="B17" s="321"/>
      <c r="C17" s="320" t="s">
        <v>7</v>
      </c>
      <c r="D17" s="74" t="s">
        <v>8</v>
      </c>
      <c r="E17" s="75" t="s">
        <v>9</v>
      </c>
      <c r="F17" s="104" t="s">
        <v>10</v>
      </c>
      <c r="G17" s="75" t="s">
        <v>11</v>
      </c>
      <c r="H17" s="104" t="s">
        <v>12</v>
      </c>
      <c r="I17" s="75" t="s">
        <v>13</v>
      </c>
      <c r="J17" s="420"/>
      <c r="K17" s="421"/>
      <c r="L17" s="421"/>
      <c r="M17" s="421"/>
      <c r="N17" s="421"/>
      <c r="O17" s="410"/>
      <c r="T17" s="72"/>
      <c r="U17" s="72"/>
      <c r="V17" s="72"/>
      <c r="W17" s="72"/>
      <c r="X17" s="72"/>
      <c r="Y17" s="72"/>
      <c r="Z17" s="72"/>
    </row>
    <row r="18" spans="1:26" ht="24" customHeight="1" x14ac:dyDescent="0.25">
      <c r="A18" s="72"/>
      <c r="B18" s="321"/>
      <c r="C18" s="321"/>
      <c r="D18" s="203">
        <v>0.65277777777777779</v>
      </c>
      <c r="E18" s="204">
        <v>0.66805555555555551</v>
      </c>
      <c r="F18" s="204">
        <v>0.69097222222222221</v>
      </c>
      <c r="G18" s="208">
        <v>3.8194444444444448E-2</v>
      </c>
      <c r="H18" s="209">
        <v>606</v>
      </c>
      <c r="I18" s="210">
        <v>1</v>
      </c>
      <c r="J18" s="420"/>
      <c r="K18" s="421"/>
      <c r="L18" s="421"/>
      <c r="M18" s="421"/>
      <c r="N18" s="421"/>
      <c r="O18" s="410"/>
      <c r="T18" s="72"/>
      <c r="U18" s="72"/>
      <c r="V18" s="72"/>
      <c r="W18" s="72"/>
      <c r="X18" s="72"/>
      <c r="Y18" s="72"/>
      <c r="Z18" s="72"/>
    </row>
    <row r="19" spans="1:26" ht="24" customHeight="1" x14ac:dyDescent="0.25">
      <c r="A19" s="72"/>
      <c r="B19" s="321"/>
      <c r="C19" s="321"/>
      <c r="D19" s="18">
        <v>0.69791666666666663</v>
      </c>
      <c r="E19" s="19">
        <v>0.71666666666666667</v>
      </c>
      <c r="F19" s="19">
        <v>0.73819444444444449</v>
      </c>
      <c r="G19" s="20">
        <v>4.027777777777778E-2</v>
      </c>
      <c r="H19" s="21">
        <v>606</v>
      </c>
      <c r="I19" s="211">
        <v>1</v>
      </c>
      <c r="J19" s="420"/>
      <c r="K19" s="421"/>
      <c r="L19" s="421"/>
      <c r="M19" s="421"/>
      <c r="N19" s="421"/>
      <c r="O19" s="410"/>
      <c r="T19" s="72"/>
      <c r="U19" s="72"/>
      <c r="V19" s="72"/>
      <c r="W19" s="72"/>
      <c r="X19" s="72"/>
      <c r="Y19" s="72"/>
      <c r="Z19" s="72"/>
    </row>
    <row r="20" spans="1:26" ht="24" customHeight="1" x14ac:dyDescent="0.25">
      <c r="A20" s="72"/>
      <c r="B20" s="321"/>
      <c r="C20" s="321"/>
      <c r="D20" s="18">
        <v>0.74652777777777779</v>
      </c>
      <c r="E20" s="19">
        <v>0.76666666666666672</v>
      </c>
      <c r="F20" s="19">
        <v>0.78888888888888886</v>
      </c>
      <c r="G20" s="20">
        <v>4.2361111111111113E-2</v>
      </c>
      <c r="H20" s="21">
        <v>606</v>
      </c>
      <c r="I20" s="211">
        <v>1</v>
      </c>
      <c r="J20" s="420"/>
      <c r="K20" s="421"/>
      <c r="L20" s="421"/>
      <c r="M20" s="421"/>
      <c r="N20" s="421"/>
      <c r="O20" s="410"/>
      <c r="T20" s="72"/>
      <c r="U20" s="72"/>
      <c r="V20" s="72"/>
      <c r="W20" s="72"/>
      <c r="X20" s="72"/>
      <c r="Y20" s="72"/>
      <c r="Z20" s="72"/>
    </row>
    <row r="21" spans="1:26" ht="24" customHeight="1" x14ac:dyDescent="0.25">
      <c r="A21" s="72"/>
      <c r="B21" s="321"/>
      <c r="C21" s="321"/>
      <c r="D21" s="18">
        <v>0.79791666666666672</v>
      </c>
      <c r="E21" s="19">
        <v>0.81666666666666665</v>
      </c>
      <c r="F21" s="19">
        <v>0.83333333333333337</v>
      </c>
      <c r="G21" s="20">
        <v>3.5416666666666673E-2</v>
      </c>
      <c r="H21" s="21">
        <v>606</v>
      </c>
      <c r="I21" s="211">
        <v>1</v>
      </c>
      <c r="J21" s="420"/>
      <c r="K21" s="421"/>
      <c r="L21" s="421"/>
      <c r="M21" s="421"/>
      <c r="N21" s="421"/>
      <c r="O21" s="410"/>
      <c r="T21" s="72"/>
      <c r="U21" s="72"/>
      <c r="V21" s="72"/>
      <c r="W21" s="72"/>
      <c r="X21" s="72"/>
      <c r="Y21" s="72"/>
      <c r="Z21" s="72"/>
    </row>
    <row r="22" spans="1:26" ht="24" customHeight="1" thickBot="1" x14ac:dyDescent="0.3">
      <c r="A22" s="72"/>
      <c r="B22" s="321"/>
      <c r="C22" s="321"/>
      <c r="D22" s="18">
        <v>0.84652777777777777</v>
      </c>
      <c r="E22" s="19">
        <v>0.86319444444444449</v>
      </c>
      <c r="F22" s="19">
        <v>0.87847222222222221</v>
      </c>
      <c r="G22" s="20">
        <v>3.1944444444444442E-2</v>
      </c>
      <c r="H22" s="21">
        <v>606</v>
      </c>
      <c r="I22" s="211">
        <v>1</v>
      </c>
      <c r="J22" s="420"/>
      <c r="K22" s="421"/>
      <c r="L22" s="421"/>
      <c r="M22" s="421"/>
      <c r="N22" s="421"/>
      <c r="O22" s="410"/>
      <c r="T22" s="72"/>
      <c r="U22" s="72"/>
      <c r="V22" s="72"/>
      <c r="W22" s="72"/>
      <c r="X22" s="72"/>
      <c r="Y22" s="72"/>
      <c r="Z22" s="72"/>
    </row>
    <row r="23" spans="1:26" ht="24" customHeight="1" thickBot="1" x14ac:dyDescent="0.3">
      <c r="A23" s="72"/>
      <c r="B23" s="321"/>
      <c r="C23" s="321"/>
      <c r="D23" s="322">
        <f>IF(F22="",E22,F22)</f>
        <v>0.87847222222222221</v>
      </c>
      <c r="E23" s="299"/>
      <c r="F23" s="322">
        <f>IF(D24="",E24,D24)</f>
        <v>0.92708333333333337</v>
      </c>
      <c r="G23" s="299"/>
      <c r="H23" s="323">
        <f>F23-D23</f>
        <v>4.861111111111116E-2</v>
      </c>
      <c r="I23" s="299"/>
      <c r="J23" s="420"/>
      <c r="K23" s="421"/>
      <c r="L23" s="421"/>
      <c r="M23" s="421"/>
      <c r="N23" s="421"/>
      <c r="O23" s="410"/>
      <c r="T23" s="72"/>
      <c r="U23" s="72"/>
      <c r="V23" s="72"/>
      <c r="W23" s="72"/>
      <c r="X23" s="72"/>
      <c r="Y23" s="72"/>
      <c r="Z23" s="72"/>
    </row>
    <row r="24" spans="1:26" ht="24" customHeight="1" thickBot="1" x14ac:dyDescent="0.3">
      <c r="A24" s="72"/>
      <c r="B24" s="321"/>
      <c r="C24" s="321"/>
      <c r="D24" s="18">
        <v>0.92708333333333337</v>
      </c>
      <c r="E24" s="19">
        <v>0.94444444444444442</v>
      </c>
      <c r="F24" s="19">
        <v>0.96180555555555558</v>
      </c>
      <c r="G24" s="20">
        <v>3.4722222222222217E-2</v>
      </c>
      <c r="H24" s="21">
        <v>606</v>
      </c>
      <c r="I24" s="211">
        <v>1</v>
      </c>
      <c r="J24" s="420"/>
      <c r="K24" s="421"/>
      <c r="L24" s="421"/>
      <c r="M24" s="421"/>
      <c r="N24" s="421"/>
      <c r="O24" s="410"/>
      <c r="T24" s="72"/>
      <c r="U24" s="72"/>
      <c r="V24" s="72"/>
      <c r="W24" s="72"/>
      <c r="X24" s="72"/>
      <c r="Y24" s="72"/>
      <c r="Z24" s="72"/>
    </row>
    <row r="25" spans="1:26" ht="24" customHeight="1" thickBot="1" x14ac:dyDescent="0.35">
      <c r="A25" s="72"/>
      <c r="B25" s="321"/>
      <c r="C25" s="318"/>
      <c r="D25" s="327" t="s">
        <v>52</v>
      </c>
      <c r="E25" s="423"/>
      <c r="F25" s="423"/>
      <c r="G25" s="423"/>
      <c r="H25" s="423"/>
      <c r="I25" s="424"/>
      <c r="J25" s="420"/>
      <c r="K25" s="421"/>
      <c r="L25" s="421"/>
      <c r="M25" s="421"/>
      <c r="N25" s="421"/>
      <c r="O25" s="410"/>
      <c r="T25" s="205"/>
      <c r="U25" s="205"/>
      <c r="V25" s="205"/>
      <c r="W25" s="72"/>
      <c r="X25" s="72"/>
      <c r="Y25" s="72"/>
      <c r="Z25" s="72"/>
    </row>
    <row r="26" spans="1:26" ht="24" customHeight="1" thickBot="1" x14ac:dyDescent="0.3">
      <c r="A26" s="72"/>
      <c r="B26" s="318"/>
      <c r="C26" s="99" t="s">
        <v>17</v>
      </c>
      <c r="D26" s="400">
        <f>MAX(E18:F24)-IF(D18="",E18,D18)-MIN(H18:H24)+$C15</f>
        <v>0.27083333333333331</v>
      </c>
      <c r="E26" s="298"/>
      <c r="F26" s="298"/>
      <c r="G26" s="299"/>
      <c r="H26" s="316">
        <f ca="1">OFFSET(H17,MATCH(MIN(H18:H24),H18:H24,0),-4)-IF(D18="",E18,D18)</f>
        <v>0.22569444444444442</v>
      </c>
      <c r="I26" s="315"/>
      <c r="J26" s="422"/>
      <c r="K26" s="314"/>
      <c r="L26" s="314"/>
      <c r="M26" s="314"/>
      <c r="N26" s="314"/>
      <c r="O26" s="315"/>
      <c r="T26" s="72"/>
      <c r="U26" s="72"/>
      <c r="V26" s="72"/>
      <c r="W26" s="72"/>
      <c r="X26" s="72"/>
      <c r="Y26" s="72"/>
      <c r="Z26" s="72"/>
    </row>
    <row r="27" spans="1:26" ht="24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T27" s="72"/>
      <c r="U27" s="72"/>
      <c r="V27" s="72"/>
      <c r="W27" s="72"/>
      <c r="X27" s="72"/>
      <c r="Y27" s="72"/>
      <c r="Z27" s="72"/>
    </row>
    <row r="28" spans="1:26" ht="24" customHeight="1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T28" s="72"/>
      <c r="U28" s="72"/>
      <c r="V28" s="72"/>
      <c r="W28" s="72"/>
      <c r="X28" s="72"/>
      <c r="Y28" s="72"/>
      <c r="Z28" s="72"/>
    </row>
    <row r="29" spans="1:26" ht="24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20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spans="1:26" ht="24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20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spans="1:26" ht="24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20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spans="1:26" ht="24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20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spans="1:26" ht="24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20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6" ht="24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20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26" ht="24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20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spans="1:26" ht="24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20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spans="1:26" ht="24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20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spans="1:26" ht="24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20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spans="1:26" ht="24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20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spans="1:26" ht="24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20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spans="1:26" ht="24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20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spans="1:26" ht="24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20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spans="1:26" ht="24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20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spans="1:26" ht="24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20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spans="1:26" ht="24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20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spans="1:26" ht="24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20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spans="1:26" ht="24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20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spans="1:26" ht="24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20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spans="1:26" ht="24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20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spans="1:26" ht="24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20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spans="1:26" ht="24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20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spans="1:26" ht="24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20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spans="1:26" ht="24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20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spans="1:26" ht="24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20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spans="1:26" ht="24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20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spans="1:26" ht="24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20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spans="1:26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20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spans="1:26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20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spans="1:26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20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spans="1:26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20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spans="1:26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20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spans="1:26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20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spans="1:26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20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spans="1:26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20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spans="1:26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20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spans="1:26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20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spans="1:26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20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spans="1:26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20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spans="1:26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20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spans="1:26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20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spans="1:26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20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spans="1:26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20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spans="1:26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20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spans="1:26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20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spans="1:26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20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spans="1:26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20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spans="1:26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20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spans="1:26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20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spans="1:26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20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spans="1:26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20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spans="1:26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20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spans="1:26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20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spans="1:26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20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spans="1:26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20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spans="1:26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20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spans="1:26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20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spans="1:26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20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spans="1:26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20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spans="1:26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20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spans="1:26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20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spans="1:26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20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spans="1:26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20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spans="1:26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20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spans="1:26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20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spans="1:26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20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spans="1:26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20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spans="1:26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20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spans="1:26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20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spans="1:26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20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spans="1:26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20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spans="1:26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20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 spans="1:26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20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 spans="1:26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20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 spans="1:26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20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 spans="1:26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20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 spans="1:26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20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 spans="1:26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20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 spans="1:26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20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 spans="1:26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20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 spans="1:26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20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 spans="1:26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20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 spans="1:26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20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 spans="1:26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20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 spans="1:26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20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 spans="1:26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20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 spans="1:26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20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 spans="1:26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20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 spans="1:26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20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 spans="1:26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20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 spans="1:26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20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 spans="1:26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20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 spans="1:26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20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 spans="1:26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20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 spans="1:26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20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 spans="1:26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20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 spans="1:26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20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 spans="1:26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20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 spans="1:26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20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 spans="1:26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20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 spans="1:26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20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 spans="1:26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20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 spans="1:26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20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 spans="1:26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20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 spans="1:26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20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 spans="1:26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20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 spans="1:26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20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 spans="1:26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20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 spans="1:26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20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 spans="1:26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20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 spans="1:26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20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 spans="1:26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20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 spans="1:26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20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 spans="1:26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20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 spans="1:26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20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 spans="1:26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20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 spans="1:26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20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 spans="1:26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20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 spans="1:26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20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 spans="1:26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20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 spans="1:26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20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 spans="1:26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20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 spans="1:26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20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 spans="1:26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20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 spans="1:26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20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 spans="1:26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20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 spans="1:26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20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 spans="1:26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20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 spans="1:26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20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 spans="1:26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20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 spans="1:26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20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 spans="1:26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20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 spans="1:26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20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 spans="1:26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20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 spans="1:26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20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 spans="1:26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20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 spans="1:26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20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 spans="1:26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20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 spans="1:26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20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 spans="1:26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20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 spans="1:26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20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 spans="1:26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20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 spans="1:26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20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 spans="1:26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20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 spans="1:26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20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 spans="1:26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20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 spans="1:26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20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 spans="1:26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20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 spans="1:26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20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 spans="1:26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20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 spans="1:26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20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 spans="1:26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20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 spans="1:26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20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 spans="1:26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20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 spans="1:26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20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 spans="1:26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20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 spans="1:26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20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 spans="1:26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20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 spans="1:26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20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 spans="1:26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20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 spans="1:26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20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 spans="1:26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20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 spans="1:26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20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 spans="1:26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20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 spans="1:26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20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 spans="1:26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20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 spans="1:26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20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 spans="1:26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20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 spans="1:26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20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 spans="1:26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20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 spans="1:26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20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 spans="1:26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20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 spans="1:26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20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 spans="1:26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20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 spans="1:26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20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 spans="1:26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20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 spans="1:26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20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 spans="1:26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20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 spans="1:26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20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 spans="1:26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20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 spans="1:26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20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 spans="1:26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20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 spans="1:26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20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spans="1:26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20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 spans="1:26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20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 spans="1:26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20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 spans="1:26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20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 spans="1:26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20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 spans="1:26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20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 spans="1:26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20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 spans="1:26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20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 spans="1:26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20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 spans="1:26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20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 spans="1:26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20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 spans="1:26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20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</sheetData>
  <mergeCells count="33">
    <mergeCell ref="N9:O9"/>
    <mergeCell ref="B2:B26"/>
    <mergeCell ref="C2:O2"/>
    <mergeCell ref="P2:S2"/>
    <mergeCell ref="C3:C4"/>
    <mergeCell ref="D3:O3"/>
    <mergeCell ref="P3:S3"/>
    <mergeCell ref="D4:I4"/>
    <mergeCell ref="J4:O4"/>
    <mergeCell ref="P4:S4"/>
    <mergeCell ref="C5:C13"/>
    <mergeCell ref="D9:E9"/>
    <mergeCell ref="F9:G9"/>
    <mergeCell ref="H9:I9"/>
    <mergeCell ref="J9:K9"/>
    <mergeCell ref="L9:M9"/>
    <mergeCell ref="D13:I13"/>
    <mergeCell ref="J13:O13"/>
    <mergeCell ref="D14:G14"/>
    <mergeCell ref="H14:I14"/>
    <mergeCell ref="J14:M14"/>
    <mergeCell ref="N14:O14"/>
    <mergeCell ref="H26:I26"/>
    <mergeCell ref="C15:C16"/>
    <mergeCell ref="D15:O15"/>
    <mergeCell ref="D16:I16"/>
    <mergeCell ref="J16:O26"/>
    <mergeCell ref="C17:C25"/>
    <mergeCell ref="D23:E23"/>
    <mergeCell ref="F23:G23"/>
    <mergeCell ref="H23:I23"/>
    <mergeCell ref="D25:I25"/>
    <mergeCell ref="D26:G26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3">
    <cfRule type="containsText" dxfId="254" priority="2" operator="containsText" text="VEGA">
      <formula>NOT(ISERROR(SEARCH(("VEGA"),(D13))))</formula>
    </cfRule>
    <cfRule type="containsText" dxfId="253" priority="3" operator="containsText" text="LÍDER">
      <formula>NOT(ISERROR(SEARCH(("LÍDER"),(D13))))</formula>
    </cfRule>
    <cfRule type="containsText" dxfId="252" priority="4" operator="containsText" text="GLOBAL">
      <formula>NOT(ISERROR(SEARCH(("GLOBAL"),(D13))))</formula>
    </cfRule>
    <cfRule type="containsText" dxfId="251" priority="5" operator="containsText" text="COROADO">
      <formula>NOT(ISERROR(SEARCH(("COROADO"),(D13))))</formula>
    </cfRule>
    <cfRule type="containsText" dxfId="250" priority="6" operator="containsText" text="VIA VERDE">
      <formula>NOT(ISERROR(SEARCH(("VIA VERDE"),(D13))))</formula>
    </cfRule>
    <cfRule type="containsText" dxfId="249" priority="7" operator="containsText" text="INTEGRAÇÃO">
      <formula>NOT(ISERROR(SEARCH(("INTEGRAÇÃO"),(D13))))</formula>
    </cfRule>
    <cfRule type="containsText" dxfId="248" priority="8" operator="containsText" text="SÃO PEDRO">
      <formula>NOT(ISERROR(SEARCH(("SÃO PEDRO"),(D13))))</formula>
    </cfRule>
  </conditionalFormatting>
  <conditionalFormatting sqref="D25">
    <cfRule type="containsText" dxfId="247" priority="9" operator="containsText" text="VEGA">
      <formula>NOT(ISERROR(SEARCH(("VEGA"),(D25))))</formula>
    </cfRule>
    <cfRule type="containsText" dxfId="246" priority="10" operator="containsText" text="LÍDER">
      <formula>NOT(ISERROR(SEARCH(("LÍDER"),(D25))))</formula>
    </cfRule>
    <cfRule type="containsText" dxfId="245" priority="11" operator="containsText" text="GLOBAL">
      <formula>NOT(ISERROR(SEARCH(("GLOBAL"),(D25))))</formula>
    </cfRule>
    <cfRule type="containsText" dxfId="244" priority="12" operator="containsText" text="COROADO">
      <formula>NOT(ISERROR(SEARCH(("COROADO"),(D25))))</formula>
    </cfRule>
    <cfRule type="containsText" dxfId="243" priority="13" operator="containsText" text="VIA VERDE">
      <formula>NOT(ISERROR(SEARCH(("VIA VERDE"),(D25))))</formula>
    </cfRule>
    <cfRule type="containsText" dxfId="242" priority="14" operator="containsText" text="INTEGRAÇÃO">
      <formula>NOT(ISERROR(SEARCH(("INTEGRAÇÃO"),(D25))))</formula>
    </cfRule>
    <cfRule type="containsText" dxfId="241" priority="15" operator="containsText" text="SÃO PEDRO">
      <formula>NOT(ISERROR(SEARCH(("SÃO PEDRO"),(D25))))</formula>
    </cfRule>
  </conditionalFormatting>
  <conditionalFormatting sqref="D4:I4">
    <cfRule type="expression" dxfId="240" priority="16" stopIfTrue="1">
      <formula>LEN($D4)=14</formula>
    </cfRule>
  </conditionalFormatting>
  <conditionalFormatting sqref="J13">
    <cfRule type="containsText" dxfId="239" priority="17" operator="containsText" text="VEGA">
      <formula>NOT(ISERROR(SEARCH(("VEGA"),(J13))))</formula>
    </cfRule>
    <cfRule type="containsText" dxfId="238" priority="18" operator="containsText" text="LÍDER">
      <formula>NOT(ISERROR(SEARCH(("LÍDER"),(J13))))</formula>
    </cfRule>
    <cfRule type="containsText" dxfId="237" priority="19" operator="containsText" text="GLOBAL">
      <formula>NOT(ISERROR(SEARCH(("GLOBAL"),(J13))))</formula>
    </cfRule>
    <cfRule type="containsText" dxfId="236" priority="20" operator="containsText" text="COROADO">
      <formula>NOT(ISERROR(SEARCH(("COROADO"),(J13))))</formula>
    </cfRule>
    <cfRule type="containsText" dxfId="235" priority="21" operator="containsText" text="VIA VERDE">
      <formula>NOT(ISERROR(SEARCH(("VIA VERDE"),(J13))))</formula>
    </cfRule>
    <cfRule type="containsText" dxfId="234" priority="22" operator="containsText" text="INTEGRAÇÃO">
      <formula>NOT(ISERROR(SEARCH(("INTEGRAÇÃO"),(J13))))</formula>
    </cfRule>
    <cfRule type="containsText" dxfId="233" priority="23" operator="containsText" text="SÃO PEDRO">
      <formula>NOT(ISERROR(SEARCH(("SÃO PEDRO"),(J13))))</formula>
    </cfRule>
  </conditionalFormatting>
  <conditionalFormatting sqref="J4:O4">
    <cfRule type="expression" dxfId="232" priority="24">
      <formula>LEN($J4)=14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BCCD6-B5AF-496B-865B-2A17A3847165}">
  <dimension ref="A1:Z92"/>
  <sheetViews>
    <sheetView zoomScale="70" zoomScaleNormal="70" workbookViewId="0">
      <selection activeCell="B2" sqref="B2:B24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0" t="s">
        <v>0</v>
      </c>
      <c r="C2" s="2" t="s">
        <v>29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30</v>
      </c>
      <c r="W2" s="7"/>
      <c r="X2" s="7"/>
      <c r="Y2" s="8"/>
    </row>
    <row r="3" spans="1:25" ht="24" customHeight="1" thickBot="1" x14ac:dyDescent="0.3">
      <c r="B3" s="311"/>
      <c r="C3" s="69">
        <v>1.7361111111111112E-2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311"/>
      <c r="C4" s="69">
        <v>2.0833333333333332E-2</v>
      </c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28</v>
      </c>
      <c r="Q4" s="7"/>
      <c r="R4" s="7"/>
      <c r="S4" s="7"/>
      <c r="T4" s="7"/>
      <c r="U4" s="8"/>
      <c r="V4" s="6" t="str">
        <f>CONCATENATE(COUNT(V6:V20,X6:X20)," VIAGENS")</f>
        <v>29 VIAGENS</v>
      </c>
      <c r="W4" s="7"/>
      <c r="X4" s="7"/>
      <c r="Y4" s="8"/>
    </row>
    <row r="5" spans="1:25" ht="24" customHeight="1" thickBot="1" x14ac:dyDescent="0.3">
      <c r="B5" s="311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11"/>
      <c r="C6" s="306"/>
      <c r="D6" s="18">
        <v>0.20833333333333329</v>
      </c>
      <c r="E6" s="19">
        <v>0.2305555555555556</v>
      </c>
      <c r="F6" s="19">
        <v>0.2638888888888889</v>
      </c>
      <c r="G6" s="20">
        <f>F6-D6</f>
        <v>5.5555555555555608E-2</v>
      </c>
      <c r="H6" s="21">
        <v>608</v>
      </c>
      <c r="I6" s="22">
        <v>1</v>
      </c>
      <c r="J6" s="18">
        <v>0.22916666666666671</v>
      </c>
      <c r="K6" s="19">
        <v>0.25069444444444439</v>
      </c>
      <c r="L6" s="19">
        <v>0.28125</v>
      </c>
      <c r="M6" s="20">
        <f t="shared" ref="M6:M7" si="0">L6-J6</f>
        <v>5.2083333333333287E-2</v>
      </c>
      <c r="N6" s="21">
        <v>608</v>
      </c>
      <c r="O6" s="22">
        <v>2</v>
      </c>
      <c r="P6" s="18">
        <v>0.25</v>
      </c>
      <c r="Q6" s="19">
        <v>0.27152777777777781</v>
      </c>
      <c r="R6" s="19">
        <v>0.3</v>
      </c>
      <c r="S6" s="20">
        <f t="shared" ref="S6:S8" si="1">R6-P6</f>
        <v>4.9999999999999989E-2</v>
      </c>
      <c r="T6" s="21">
        <v>608</v>
      </c>
      <c r="U6" s="22">
        <v>3</v>
      </c>
      <c r="V6" s="23">
        <v>0.20833333333333329</v>
      </c>
      <c r="W6" s="60"/>
      <c r="X6" s="25">
        <v>0.58680555555555558</v>
      </c>
      <c r="Y6" s="26">
        <f>X6-V20</f>
        <v>3.125E-2</v>
      </c>
    </row>
    <row r="7" spans="1:25" ht="24" customHeight="1" thickBot="1" x14ac:dyDescent="0.3">
      <c r="B7" s="311"/>
      <c r="C7" s="306"/>
      <c r="D7" s="18">
        <v>0.27083333333333331</v>
      </c>
      <c r="E7" s="19">
        <v>0.29375000000000001</v>
      </c>
      <c r="F7" s="19">
        <v>0.32500000000000001</v>
      </c>
      <c r="G7" s="20">
        <f t="shared" ref="G7:G8" si="2">F7-D7</f>
        <v>5.4166666666666696E-2</v>
      </c>
      <c r="H7" s="21">
        <v>608</v>
      </c>
      <c r="I7" s="22">
        <v>1</v>
      </c>
      <c r="J7" s="18">
        <v>0.29166666666666669</v>
      </c>
      <c r="K7" s="19">
        <v>0.31458333333333333</v>
      </c>
      <c r="L7" s="19">
        <v>0.34652777777777782</v>
      </c>
      <c r="M7" s="20">
        <f t="shared" si="0"/>
        <v>5.4861111111111138E-2</v>
      </c>
      <c r="N7" s="21">
        <v>608</v>
      </c>
      <c r="O7" s="22">
        <v>2</v>
      </c>
      <c r="P7" s="18">
        <v>0.3125</v>
      </c>
      <c r="Q7" s="19">
        <v>0.33611111111111108</v>
      </c>
      <c r="R7" s="19">
        <v>0.36666666666666659</v>
      </c>
      <c r="S7" s="20">
        <f t="shared" si="1"/>
        <v>5.4166666666666585E-2</v>
      </c>
      <c r="T7" s="21">
        <v>608</v>
      </c>
      <c r="U7" s="22">
        <v>3</v>
      </c>
      <c r="V7" s="27">
        <v>0.22916666666666671</v>
      </c>
      <c r="W7" s="28">
        <f t="shared" ref="W7:W20" si="3">V7-V6</f>
        <v>2.0833333333333426E-2</v>
      </c>
      <c r="X7" s="29">
        <v>0.61805555555555558</v>
      </c>
      <c r="Y7" s="30">
        <f t="shared" ref="Y7:Y19" si="4">X7-X6</f>
        <v>3.125E-2</v>
      </c>
    </row>
    <row r="8" spans="1:25" ht="24" customHeight="1" thickBot="1" x14ac:dyDescent="0.3">
      <c r="B8" s="311"/>
      <c r="C8" s="306"/>
      <c r="D8" s="18">
        <v>0.33680555555555558</v>
      </c>
      <c r="E8" s="19">
        <v>0.36041666666666672</v>
      </c>
      <c r="F8" s="19">
        <v>0.39097222222222222</v>
      </c>
      <c r="G8" s="20">
        <f t="shared" si="2"/>
        <v>5.4166666666666641E-2</v>
      </c>
      <c r="H8" s="21">
        <v>608</v>
      </c>
      <c r="I8" s="22">
        <v>1</v>
      </c>
      <c r="J8" s="31">
        <f>IF(L7="",K7,L7)</f>
        <v>0.34652777777777782</v>
      </c>
      <c r="K8" s="32"/>
      <c r="L8" s="31">
        <f>IF(J9="",K9,J9)</f>
        <v>0.40277777777777779</v>
      </c>
      <c r="M8" s="32"/>
      <c r="N8" s="32">
        <f>L8-J8</f>
        <v>5.6249999999999967E-2</v>
      </c>
      <c r="O8" s="32"/>
      <c r="P8" s="18">
        <v>0.37361111111111112</v>
      </c>
      <c r="Q8" s="19">
        <v>0.3972222222222222</v>
      </c>
      <c r="R8" s="19">
        <v>0.43055555555555558</v>
      </c>
      <c r="S8" s="20">
        <f t="shared" si="1"/>
        <v>5.6944444444444464E-2</v>
      </c>
      <c r="T8" s="21">
        <v>608</v>
      </c>
      <c r="U8" s="22">
        <v>3</v>
      </c>
      <c r="V8" s="27">
        <v>0.25</v>
      </c>
      <c r="W8" s="28">
        <f t="shared" si="3"/>
        <v>2.0833333333333287E-2</v>
      </c>
      <c r="X8" s="29">
        <v>0.64930555555555558</v>
      </c>
      <c r="Y8" s="30">
        <f t="shared" si="4"/>
        <v>3.125E-2</v>
      </c>
    </row>
    <row r="9" spans="1:25" ht="24" customHeight="1" thickBot="1" x14ac:dyDescent="0.3">
      <c r="B9" s="311"/>
      <c r="C9" s="306"/>
      <c r="D9" s="31">
        <f>IF(F8="",E8,F8)</f>
        <v>0.39097222222222222</v>
      </c>
      <c r="E9" s="32"/>
      <c r="F9" s="31">
        <f>IF(D10="",E10,D10)</f>
        <v>0.43958333333333333</v>
      </c>
      <c r="G9" s="32"/>
      <c r="H9" s="32">
        <f>F9-D9</f>
        <v>4.8611111111111105E-2</v>
      </c>
      <c r="I9" s="32"/>
      <c r="J9" s="18">
        <v>0.40277777777777779</v>
      </c>
      <c r="K9" s="19">
        <v>0.42708333333333331</v>
      </c>
      <c r="L9" s="19">
        <v>0.46041666666666659</v>
      </c>
      <c r="M9" s="20">
        <f t="shared" ref="M9:M11" si="5">L9-J9</f>
        <v>5.7638888888888795E-2</v>
      </c>
      <c r="N9" s="21">
        <v>608</v>
      </c>
      <c r="O9" s="22">
        <v>2</v>
      </c>
      <c r="P9" s="31">
        <f>IF(R8="",Q8,R8)</f>
        <v>0.43055555555555558</v>
      </c>
      <c r="Q9" s="32"/>
      <c r="R9" s="31">
        <f>IF(P10="",Q10,P10)</f>
        <v>0.48472222222222222</v>
      </c>
      <c r="S9" s="32"/>
      <c r="T9" s="32">
        <f>R9-P9</f>
        <v>5.4166666666666641E-2</v>
      </c>
      <c r="U9" s="33"/>
      <c r="V9" s="27">
        <v>0.27083333333333331</v>
      </c>
      <c r="W9" s="28">
        <f t="shared" si="3"/>
        <v>2.0833333333333315E-2</v>
      </c>
      <c r="X9" s="29">
        <v>0.67708333333333337</v>
      </c>
      <c r="Y9" s="30">
        <f t="shared" si="4"/>
        <v>2.777777777777779E-2</v>
      </c>
    </row>
    <row r="10" spans="1:25" ht="24" customHeight="1" x14ac:dyDescent="0.25">
      <c r="B10" s="311"/>
      <c r="C10" s="306"/>
      <c r="D10" s="18">
        <v>0.43958333333333333</v>
      </c>
      <c r="E10" s="19">
        <v>0.46388888888888891</v>
      </c>
      <c r="F10" s="19">
        <v>0.49652777777777779</v>
      </c>
      <c r="G10" s="20">
        <f t="shared" ref="G10:G11" si="6">F10-D10</f>
        <v>5.6944444444444464E-2</v>
      </c>
      <c r="H10" s="21">
        <v>608</v>
      </c>
      <c r="I10" s="22">
        <v>1</v>
      </c>
      <c r="J10" s="18">
        <v>0.46736111111111112</v>
      </c>
      <c r="K10" s="19">
        <v>0.49027777777777781</v>
      </c>
      <c r="L10" s="19">
        <v>0.5229166666666667</v>
      </c>
      <c r="M10" s="20">
        <f t="shared" si="5"/>
        <v>5.555555555555558E-2</v>
      </c>
      <c r="N10" s="21">
        <v>608</v>
      </c>
      <c r="O10" s="22">
        <v>2</v>
      </c>
      <c r="P10" s="18">
        <v>0.48472222222222222</v>
      </c>
      <c r="Q10" s="19">
        <v>0.50763888888888886</v>
      </c>
      <c r="R10" s="19">
        <v>0.53680555555555554</v>
      </c>
      <c r="S10" s="20">
        <f t="shared" ref="S10:S11" si="7">R10-P10</f>
        <v>5.2083333333333315E-2</v>
      </c>
      <c r="T10" s="21">
        <v>608</v>
      </c>
      <c r="U10" s="22">
        <v>3</v>
      </c>
      <c r="V10" s="27">
        <v>0.29166666666666669</v>
      </c>
      <c r="W10" s="28">
        <f t="shared" si="3"/>
        <v>2.083333333333337E-2</v>
      </c>
      <c r="X10" s="29">
        <v>0.70694444444444449</v>
      </c>
      <c r="Y10" s="30">
        <f t="shared" si="4"/>
        <v>2.9861111111111116E-2</v>
      </c>
    </row>
    <row r="11" spans="1:25" ht="24" customHeight="1" thickBot="1" x14ac:dyDescent="0.3">
      <c r="B11" s="311"/>
      <c r="C11" s="306"/>
      <c r="D11" s="18">
        <v>0.50416666666666665</v>
      </c>
      <c r="E11" s="19">
        <v>0.52638888888888891</v>
      </c>
      <c r="F11" s="19">
        <v>0.55555555555555558</v>
      </c>
      <c r="G11" s="20">
        <f t="shared" si="6"/>
        <v>5.1388888888888928E-2</v>
      </c>
      <c r="H11" s="21">
        <v>608</v>
      </c>
      <c r="I11" s="22">
        <v>1</v>
      </c>
      <c r="J11" s="18">
        <v>0.52986111111111112</v>
      </c>
      <c r="K11" s="19">
        <v>0.55208333333333337</v>
      </c>
      <c r="L11" s="19">
        <v>0.58263888888888893</v>
      </c>
      <c r="M11" s="20">
        <f t="shared" si="5"/>
        <v>5.2777777777777812E-2</v>
      </c>
      <c r="N11" s="21">
        <v>608</v>
      </c>
      <c r="O11" s="22">
        <v>2</v>
      </c>
      <c r="P11" s="18">
        <v>0.55555555555555558</v>
      </c>
      <c r="Q11" s="19">
        <v>0.57708333333333328</v>
      </c>
      <c r="R11" s="19">
        <v>0.60624999999999996</v>
      </c>
      <c r="S11" s="20">
        <f t="shared" si="7"/>
        <v>5.0694444444444375E-2</v>
      </c>
      <c r="T11" s="21">
        <v>608</v>
      </c>
      <c r="U11" s="22">
        <v>3</v>
      </c>
      <c r="V11" s="27">
        <v>0.3125</v>
      </c>
      <c r="W11" s="28">
        <f t="shared" si="3"/>
        <v>2.0833333333333315E-2</v>
      </c>
      <c r="X11" s="29">
        <v>0.73888888888888893</v>
      </c>
      <c r="Y11" s="30">
        <f t="shared" si="4"/>
        <v>3.1944444444444442E-2</v>
      </c>
    </row>
    <row r="12" spans="1:25" s="35" customFormat="1" ht="24" customHeight="1" thickBot="1" x14ac:dyDescent="0.3">
      <c r="A12" s="34"/>
      <c r="B12" s="311"/>
      <c r="C12" s="307"/>
      <c r="D12" s="428" t="s">
        <v>31</v>
      </c>
      <c r="E12" s="298"/>
      <c r="F12" s="298"/>
      <c r="G12" s="298"/>
      <c r="H12" s="298"/>
      <c r="I12" s="299"/>
      <c r="J12" s="429" t="s">
        <v>32</v>
      </c>
      <c r="K12" s="298"/>
      <c r="L12" s="298"/>
      <c r="M12" s="298"/>
      <c r="N12" s="298"/>
      <c r="O12" s="299"/>
      <c r="P12" s="429" t="s">
        <v>32</v>
      </c>
      <c r="Q12" s="298"/>
      <c r="R12" s="298"/>
      <c r="S12" s="298"/>
      <c r="T12" s="298"/>
      <c r="U12" s="298"/>
      <c r="V12" s="27">
        <v>0.33680555555555558</v>
      </c>
      <c r="W12" s="28">
        <f t="shared" si="3"/>
        <v>2.430555555555558E-2</v>
      </c>
      <c r="X12" s="29">
        <v>0.77361111111111114</v>
      </c>
      <c r="Y12" s="30">
        <f t="shared" si="4"/>
        <v>3.472222222222221E-2</v>
      </c>
    </row>
    <row r="13" spans="1:25" ht="24" customHeight="1" thickBot="1" x14ac:dyDescent="0.3">
      <c r="B13" s="311"/>
      <c r="C13" s="36" t="s">
        <v>17</v>
      </c>
      <c r="D13" s="37">
        <f>MAX(E6:F11)-IF(D6="",E6,D6)-MIN(H6:H11)+$C3</f>
        <v>0.31597222222222232</v>
      </c>
      <c r="E13" s="38"/>
      <c r="F13" s="38"/>
      <c r="G13" s="39"/>
      <c r="H13" s="40">
        <f ca="1">OFFSET(H5,MATCH(MIN(H6:H11),H6:H11,0),-4)-IF(D6="",E6,D6)+$C3</f>
        <v>0.20000000000000004</v>
      </c>
      <c r="I13" s="41"/>
      <c r="J13" s="37">
        <f>MAX(K6:L11)-IF(J6="",K6,J6)-MIN(N6:N11)+$C4</f>
        <v>0.31805555555555554</v>
      </c>
      <c r="K13" s="38"/>
      <c r="L13" s="38"/>
      <c r="M13" s="39"/>
      <c r="N13" s="40">
        <f ca="1">OFFSET(N5,MATCH(MIN(N6:N11),N6:N11,0),-4)-IF(J6="",K6,J6)+$C4</f>
        <v>0.13819444444444445</v>
      </c>
      <c r="O13" s="41"/>
      <c r="P13" s="37">
        <f>MAX(Q6:R11)-IF(P6="",Q6,P6)-MIN(T6:T11)+$C4</f>
        <v>0.32291666666666663</v>
      </c>
      <c r="Q13" s="38"/>
      <c r="R13" s="38"/>
      <c r="S13" s="39"/>
      <c r="T13" s="40">
        <f ca="1">OFFSET(T5,MATCH(MIN(T6:T11),T6:T11,0),-4)-IF(P6="",Q6,P6)+$C4</f>
        <v>0.20138888888888892</v>
      </c>
      <c r="U13" s="42"/>
      <c r="V13" s="27">
        <v>0.37361111111111112</v>
      </c>
      <c r="W13" s="28">
        <f t="shared" si="3"/>
        <v>3.6805555555555536E-2</v>
      </c>
      <c r="X13" s="29">
        <v>0.8125</v>
      </c>
      <c r="Y13" s="30">
        <f t="shared" si="4"/>
        <v>3.8888888888888862E-2</v>
      </c>
    </row>
    <row r="14" spans="1:25" ht="24" customHeight="1" thickBot="1" x14ac:dyDescent="0.3">
      <c r="B14" s="311"/>
      <c r="C14" s="69">
        <v>1.7361111111111112E-2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7"/>
      <c r="V14" s="27">
        <v>0.40277777777777779</v>
      </c>
      <c r="W14" s="28">
        <f t="shared" si="3"/>
        <v>2.9166666666666674E-2</v>
      </c>
      <c r="X14" s="29">
        <v>0.84027777777777779</v>
      </c>
      <c r="Y14" s="30">
        <f t="shared" si="4"/>
        <v>2.777777777777779E-2</v>
      </c>
    </row>
    <row r="15" spans="1:25" ht="24" customHeight="1" thickBot="1" x14ac:dyDescent="0.3">
      <c r="B15" s="311"/>
      <c r="C15" s="69">
        <v>2.0833333333333332E-2</v>
      </c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7"/>
      <c r="V15" s="27">
        <v>0.43958333333333333</v>
      </c>
      <c r="W15" s="28">
        <f t="shared" si="3"/>
        <v>3.6805555555555536E-2</v>
      </c>
      <c r="X15" s="29">
        <v>0.86805555555555558</v>
      </c>
      <c r="Y15" s="30">
        <f t="shared" si="4"/>
        <v>2.777777777777779E-2</v>
      </c>
    </row>
    <row r="16" spans="1:25" ht="24" customHeight="1" thickBot="1" x14ac:dyDescent="0.3">
      <c r="B16" s="311"/>
      <c r="C16" s="308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3" t="s">
        <v>13</v>
      </c>
      <c r="V16" s="27">
        <v>0.46736111111111112</v>
      </c>
      <c r="W16" s="28">
        <f t="shared" si="3"/>
        <v>2.777777777777779E-2</v>
      </c>
      <c r="X16" s="29">
        <v>0.90625</v>
      </c>
      <c r="Y16" s="30">
        <f t="shared" si="4"/>
        <v>3.819444444444442E-2</v>
      </c>
    </row>
    <row r="17" spans="1:26" ht="24" customHeight="1" x14ac:dyDescent="0.25">
      <c r="B17" s="311"/>
      <c r="C17" s="309"/>
      <c r="D17" s="23">
        <v>0.58680555555555558</v>
      </c>
      <c r="E17" s="25">
        <v>0.60902777777777772</v>
      </c>
      <c r="F17" s="25">
        <v>0.63749999999999996</v>
      </c>
      <c r="G17" s="20">
        <f t="shared" ref="G17:G19" si="8">F17-D17</f>
        <v>5.0694444444444375E-2</v>
      </c>
      <c r="H17" s="49">
        <v>608</v>
      </c>
      <c r="I17" s="50">
        <v>1</v>
      </c>
      <c r="J17" s="23">
        <v>0.61805555555555558</v>
      </c>
      <c r="K17" s="25">
        <v>0.64027777777777772</v>
      </c>
      <c r="L17" s="25">
        <v>0.67013888888888884</v>
      </c>
      <c r="M17" s="20">
        <f t="shared" ref="M17:M19" si="9">L17-J17</f>
        <v>5.2083333333333259E-2</v>
      </c>
      <c r="N17" s="49">
        <v>608</v>
      </c>
      <c r="O17" s="50">
        <v>2</v>
      </c>
      <c r="P17" s="23">
        <v>0.77361111111111114</v>
      </c>
      <c r="Q17" s="25">
        <v>0.79861111111111116</v>
      </c>
      <c r="R17" s="25">
        <v>0.83263888888888893</v>
      </c>
      <c r="S17" s="20">
        <f t="shared" ref="S17:S19" si="10">R17-P17</f>
        <v>5.902777777777779E-2</v>
      </c>
      <c r="T17" s="49">
        <v>608</v>
      </c>
      <c r="U17" s="61">
        <v>3</v>
      </c>
      <c r="V17" s="27">
        <v>0.48472222222222222</v>
      </c>
      <c r="W17" s="28">
        <f t="shared" si="3"/>
        <v>1.7361111111111105E-2</v>
      </c>
      <c r="X17" s="29">
        <v>0.94097222222222221</v>
      </c>
      <c r="Y17" s="30">
        <f t="shared" si="4"/>
        <v>3.472222222222221E-2</v>
      </c>
    </row>
    <row r="18" spans="1:26" ht="24" customHeight="1" x14ac:dyDescent="0.25">
      <c r="B18" s="311"/>
      <c r="C18" s="309"/>
      <c r="D18" s="27">
        <v>0.64930555555555558</v>
      </c>
      <c r="E18" s="29">
        <v>0.67222222222222228</v>
      </c>
      <c r="F18" s="29">
        <v>0.7</v>
      </c>
      <c r="G18" s="20">
        <f t="shared" si="8"/>
        <v>5.0694444444444375E-2</v>
      </c>
      <c r="H18" s="54">
        <v>608</v>
      </c>
      <c r="I18" s="55">
        <v>1</v>
      </c>
      <c r="J18" s="27">
        <v>0.67708333333333337</v>
      </c>
      <c r="K18" s="29">
        <v>0.70208333333333328</v>
      </c>
      <c r="L18" s="29">
        <v>0.7319444444444444</v>
      </c>
      <c r="M18" s="20">
        <f t="shared" si="9"/>
        <v>5.4861111111111027E-2</v>
      </c>
      <c r="N18" s="54">
        <v>608</v>
      </c>
      <c r="O18" s="55">
        <v>2</v>
      </c>
      <c r="P18" s="27">
        <v>0.84027777777777779</v>
      </c>
      <c r="Q18" s="29">
        <v>0.86319444444444449</v>
      </c>
      <c r="R18" s="29">
        <v>0.89444444444444449</v>
      </c>
      <c r="S18" s="20">
        <f t="shared" si="10"/>
        <v>5.4166666666666696E-2</v>
      </c>
      <c r="T18" s="54">
        <v>608</v>
      </c>
      <c r="U18" s="62">
        <v>3</v>
      </c>
      <c r="V18" s="27">
        <v>0.50416666666666665</v>
      </c>
      <c r="W18" s="28">
        <f t="shared" si="3"/>
        <v>1.9444444444444431E-2</v>
      </c>
      <c r="X18" s="43">
        <v>1.0069444444444444</v>
      </c>
      <c r="Y18" s="30">
        <f t="shared" si="4"/>
        <v>6.597222222222221E-2</v>
      </c>
    </row>
    <row r="19" spans="1:26" ht="24" customHeight="1" thickBot="1" x14ac:dyDescent="0.3">
      <c r="B19" s="311"/>
      <c r="C19" s="309"/>
      <c r="D19" s="27">
        <v>0.70694444444444449</v>
      </c>
      <c r="E19" s="29">
        <v>0.7319444444444444</v>
      </c>
      <c r="F19" s="29">
        <v>0.76388888888888884</v>
      </c>
      <c r="G19" s="20">
        <f t="shared" si="8"/>
        <v>5.6944444444444353E-2</v>
      </c>
      <c r="H19" s="54">
        <v>608</v>
      </c>
      <c r="I19" s="55">
        <v>1</v>
      </c>
      <c r="J19" s="27">
        <v>0.73888888888888893</v>
      </c>
      <c r="K19" s="29">
        <v>0.76249999999999996</v>
      </c>
      <c r="L19" s="29">
        <v>0.79791666666666672</v>
      </c>
      <c r="M19" s="20">
        <f t="shared" si="9"/>
        <v>5.902777777777779E-2</v>
      </c>
      <c r="N19" s="54">
        <v>608</v>
      </c>
      <c r="O19" s="55">
        <v>2</v>
      </c>
      <c r="P19" s="27">
        <v>0.90625</v>
      </c>
      <c r="Q19" s="29">
        <v>0.92638888888888893</v>
      </c>
      <c r="R19" s="29">
        <v>0.95763888888888893</v>
      </c>
      <c r="S19" s="20">
        <f t="shared" si="10"/>
        <v>5.1388888888888928E-2</v>
      </c>
      <c r="T19" s="54">
        <v>608</v>
      </c>
      <c r="U19" s="62">
        <v>3</v>
      </c>
      <c r="V19" s="27">
        <v>0.52986111111111112</v>
      </c>
      <c r="W19" s="28">
        <f t="shared" si="3"/>
        <v>2.5694444444444464E-2</v>
      </c>
      <c r="X19" s="43">
        <v>1.0652777777777778</v>
      </c>
      <c r="Y19" s="30">
        <f t="shared" si="4"/>
        <v>5.8333333333333348E-2</v>
      </c>
    </row>
    <row r="20" spans="1:26" ht="24" customHeight="1" thickBot="1" x14ac:dyDescent="0.3">
      <c r="B20" s="311"/>
      <c r="C20" s="309"/>
      <c r="D20" s="31">
        <f>IF(F19="",E19,F19)</f>
        <v>0.76388888888888884</v>
      </c>
      <c r="E20" s="32"/>
      <c r="F20" s="31">
        <f>IF(D21="",E21,D21)</f>
        <v>0.8125</v>
      </c>
      <c r="G20" s="32"/>
      <c r="H20" s="32">
        <f>F20-D20</f>
        <v>4.861111111111116E-2</v>
      </c>
      <c r="I20" s="32"/>
      <c r="J20" s="31">
        <f>IF(L19="",K19,L19)</f>
        <v>0.79791666666666672</v>
      </c>
      <c r="K20" s="32"/>
      <c r="L20" s="31">
        <f>IF(J21="",K21,J21)</f>
        <v>0.86805555555555558</v>
      </c>
      <c r="M20" s="32"/>
      <c r="N20" s="32">
        <f>L20-J20</f>
        <v>7.0138888888888862E-2</v>
      </c>
      <c r="O20" s="32"/>
      <c r="P20" s="31">
        <f>IF(R19="",Q19,R19)</f>
        <v>0.95763888888888893</v>
      </c>
      <c r="Q20" s="32"/>
      <c r="R20" s="31">
        <f>IF(P21="",Q21,P21)</f>
        <v>1.0069444444444444</v>
      </c>
      <c r="S20" s="32"/>
      <c r="T20" s="32">
        <f>R20-P20</f>
        <v>4.9305555555555491E-2</v>
      </c>
      <c r="U20" s="33"/>
      <c r="V20" s="44">
        <v>0.55555555555555558</v>
      </c>
      <c r="W20" s="45">
        <f t="shared" si="3"/>
        <v>2.5694444444444464E-2</v>
      </c>
      <c r="X20" s="63"/>
      <c r="Y20" s="47"/>
    </row>
    <row r="21" spans="1:26" ht="24" customHeight="1" x14ac:dyDescent="0.25">
      <c r="B21" s="311"/>
      <c r="C21" s="309"/>
      <c r="D21" s="27">
        <v>0.8125</v>
      </c>
      <c r="E21" s="29">
        <v>0.83750000000000002</v>
      </c>
      <c r="F21" s="29">
        <v>0.86875000000000002</v>
      </c>
      <c r="G21" s="20">
        <f>F21-D21</f>
        <v>5.6250000000000022E-2</v>
      </c>
      <c r="H21" s="54">
        <v>608</v>
      </c>
      <c r="I21" s="55">
        <v>1</v>
      </c>
      <c r="J21" s="27">
        <v>0.86805555555555558</v>
      </c>
      <c r="K21" s="29">
        <v>0.89097222222222228</v>
      </c>
      <c r="L21" s="29">
        <v>0.92013888888888884</v>
      </c>
      <c r="M21" s="20">
        <f t="shared" ref="M21:M22" si="11">L21-J21</f>
        <v>5.2083333333333259E-2</v>
      </c>
      <c r="N21" s="54">
        <v>608</v>
      </c>
      <c r="O21" s="55">
        <v>2</v>
      </c>
      <c r="P21" s="27">
        <v>1.0069444444444444</v>
      </c>
      <c r="Q21" s="29">
        <v>1.0270833333333333</v>
      </c>
      <c r="R21" s="29">
        <v>1.0583333333333333</v>
      </c>
      <c r="S21" s="20">
        <f t="shared" ref="S21:S22" si="12">R21-P21</f>
        <v>5.1388888888888928E-2</v>
      </c>
      <c r="T21" s="54">
        <v>608</v>
      </c>
      <c r="U21" s="55">
        <v>3</v>
      </c>
    </row>
    <row r="22" spans="1:26" ht="24" customHeight="1" thickBot="1" x14ac:dyDescent="0.3">
      <c r="B22" s="311"/>
      <c r="C22" s="309"/>
      <c r="D22" s="64"/>
      <c r="E22" s="65"/>
      <c r="F22" s="65"/>
      <c r="G22" s="68"/>
      <c r="H22" s="66"/>
      <c r="I22" s="67"/>
      <c r="J22" s="64">
        <v>0.94097222222222221</v>
      </c>
      <c r="K22" s="65">
        <v>0.96111111111111114</v>
      </c>
      <c r="L22" s="65">
        <v>0.99236111111111114</v>
      </c>
      <c r="M22" s="20">
        <f t="shared" si="11"/>
        <v>5.1388888888888928E-2</v>
      </c>
      <c r="N22" s="66">
        <v>608</v>
      </c>
      <c r="O22" s="67">
        <v>2</v>
      </c>
      <c r="P22" s="64">
        <v>1.0652777777777778</v>
      </c>
      <c r="Q22" s="65">
        <v>1.086111111111111</v>
      </c>
      <c r="R22" s="65">
        <v>1.1069444444444445</v>
      </c>
      <c r="S22" s="20">
        <f t="shared" si="12"/>
        <v>4.1666666666666741E-2</v>
      </c>
      <c r="T22" s="66">
        <v>608</v>
      </c>
      <c r="U22" s="67">
        <v>3</v>
      </c>
    </row>
    <row r="23" spans="1:26" s="35" customFormat="1" ht="24" customHeight="1" thickBot="1" x14ac:dyDescent="0.3">
      <c r="A23" s="34"/>
      <c r="B23" s="311"/>
      <c r="C23" s="310"/>
      <c r="D23" s="428" t="s">
        <v>31</v>
      </c>
      <c r="E23" s="298"/>
      <c r="F23" s="298"/>
      <c r="G23" s="298"/>
      <c r="H23" s="298"/>
      <c r="I23" s="299"/>
      <c r="J23" s="429" t="s">
        <v>32</v>
      </c>
      <c r="K23" s="298"/>
      <c r="L23" s="298"/>
      <c r="M23" s="298"/>
      <c r="N23" s="298"/>
      <c r="O23" s="299"/>
      <c r="P23" s="429" t="s">
        <v>32</v>
      </c>
      <c r="Q23" s="298"/>
      <c r="R23" s="298"/>
      <c r="S23" s="298"/>
      <c r="T23" s="298"/>
      <c r="U23" s="299"/>
      <c r="Z23" s="1"/>
    </row>
    <row r="24" spans="1:26" ht="24" customHeight="1" thickBot="1" x14ac:dyDescent="0.3">
      <c r="B24" s="312"/>
      <c r="C24" s="36" t="s">
        <v>17</v>
      </c>
      <c r="D24" s="37">
        <f>MAX(E17:F22)-IF(D17="",E17,D17)-MIN(H17:H22)+$C14</f>
        <v>0.25069444444444439</v>
      </c>
      <c r="E24" s="56"/>
      <c r="F24" s="56"/>
      <c r="G24" s="57"/>
      <c r="H24" s="58">
        <f ca="1">OFFSET(H16,MATCH(MIN(H17:H22),H17:H22,0),-4)-IF(D17="",E17,D17)</f>
        <v>0.17708333333333326</v>
      </c>
      <c r="I24" s="59"/>
      <c r="J24" s="37">
        <f>MAX(K17:L22)-IF(J17="",K17,J17)-MIN(N17:N22)+$C14</f>
        <v>0.3215277777777778</v>
      </c>
      <c r="K24" s="38"/>
      <c r="L24" s="38"/>
      <c r="M24" s="39"/>
      <c r="N24" s="58">
        <f ca="1">OFFSET(N16,MATCH(MIN(N17:N22),N17:N22,0),-4)-IF(J17="",K17,J17)</f>
        <v>0.17986111111111114</v>
      </c>
      <c r="O24" s="41"/>
      <c r="P24" s="37">
        <f>MAX(Q17:R22)-IF(P17="",Q17,P17)-MIN(T17:T22)+$C14</f>
        <v>0.30138888888888898</v>
      </c>
      <c r="Q24" s="38"/>
      <c r="R24" s="38"/>
      <c r="S24" s="39"/>
      <c r="T24" s="58">
        <f ca="1">OFFSET(T16,MATCH(MIN(T17:T22),T17:T22,0),-4)-IF(P17="",Q17,P17)</f>
        <v>0.18402777777777779</v>
      </c>
      <c r="U24" s="41"/>
    </row>
    <row r="26" spans="1:26" ht="24" customHeight="1" x14ac:dyDescent="0.25">
      <c r="B26" s="28">
        <v>1.7361111111111112E-2</v>
      </c>
      <c r="C26" s="430" t="s">
        <v>33</v>
      </c>
      <c r="D26" s="430"/>
      <c r="F26"/>
      <c r="P26" s="430" t="s">
        <v>31</v>
      </c>
      <c r="Q26" s="430"/>
      <c r="R26" s="430"/>
      <c r="S26" s="54">
        <v>1</v>
      </c>
      <c r="T26" s="54">
        <v>9</v>
      </c>
    </row>
    <row r="27" spans="1:26" ht="24" customHeight="1" x14ac:dyDescent="0.25">
      <c r="B27" s="28">
        <v>2.0833333333333332E-2</v>
      </c>
      <c r="C27" s="430" t="s">
        <v>34</v>
      </c>
      <c r="D27" s="430"/>
      <c r="F27"/>
      <c r="G27"/>
      <c r="H27"/>
      <c r="I27"/>
      <c r="J27"/>
      <c r="P27" s="430" t="s">
        <v>32</v>
      </c>
      <c r="Q27" s="430"/>
      <c r="R27" s="430"/>
      <c r="S27" s="54">
        <v>2</v>
      </c>
      <c r="T27" s="54">
        <v>20</v>
      </c>
    </row>
    <row r="28" spans="1:26" ht="24" customHeight="1" x14ac:dyDescent="0.25">
      <c r="E28"/>
      <c r="F28"/>
      <c r="G28"/>
      <c r="H28"/>
      <c r="I28"/>
      <c r="J28"/>
    </row>
    <row r="29" spans="1:26" ht="24" customHeight="1" x14ac:dyDescent="0.25">
      <c r="E29"/>
      <c r="F29"/>
      <c r="G29"/>
      <c r="H29"/>
      <c r="I29"/>
      <c r="J29"/>
    </row>
    <row r="30" spans="1:26" customFormat="1" ht="24" customHeight="1" x14ac:dyDescent="0.25"/>
    <row r="31" spans="1:26" customFormat="1" ht="24" customHeight="1" x14ac:dyDescent="0.25"/>
    <row r="32" spans="1:26" customFormat="1" ht="24" customHeight="1" thickBot="1" x14ac:dyDescent="0.3"/>
    <row r="33" spans="2:25" customFormat="1" ht="24" customHeight="1" thickBot="1" x14ac:dyDescent="0.3">
      <c r="B33" s="300" t="s">
        <v>22</v>
      </c>
      <c r="C33" s="2" t="s">
        <v>35</v>
      </c>
      <c r="D33" s="3"/>
      <c r="E33" s="3"/>
      <c r="F33" s="3"/>
      <c r="G33" s="3"/>
      <c r="H33" s="4"/>
      <c r="I33" s="5"/>
      <c r="J33" s="3"/>
      <c r="K33" s="3"/>
      <c r="L33" s="3"/>
      <c r="M33" s="3"/>
      <c r="N33" s="4"/>
      <c r="O33" s="5"/>
      <c r="P33" s="3"/>
      <c r="Q33" s="3"/>
      <c r="R33" s="3"/>
      <c r="S33" s="3"/>
      <c r="T33" s="4"/>
      <c r="U33" s="5"/>
      <c r="V33" s="6" t="s">
        <v>30</v>
      </c>
      <c r="W33" s="7"/>
      <c r="X33" s="7"/>
      <c r="Y33" s="8"/>
    </row>
    <row r="34" spans="2:25" customFormat="1" ht="24" customHeight="1" thickBot="1" x14ac:dyDescent="0.3">
      <c r="B34" s="301"/>
      <c r="C34" s="69">
        <v>1.7361111111111112E-2</v>
      </c>
      <c r="D34" s="9" t="s">
        <v>3</v>
      </c>
      <c r="E34" s="7"/>
      <c r="F34" s="7"/>
      <c r="G34" s="7"/>
      <c r="H34" s="7"/>
      <c r="I34" s="8"/>
      <c r="J34" s="9"/>
      <c r="K34" s="7"/>
      <c r="L34" s="7"/>
      <c r="M34" s="7"/>
      <c r="N34" s="7"/>
      <c r="O34" s="8"/>
      <c r="P34" s="9"/>
      <c r="Q34" s="7"/>
      <c r="R34" s="7"/>
      <c r="S34" s="7"/>
      <c r="T34" s="7"/>
      <c r="U34" s="8"/>
      <c r="V34" s="10" t="s">
        <v>24</v>
      </c>
      <c r="W34" s="11"/>
      <c r="X34" s="11"/>
      <c r="Y34" s="12"/>
    </row>
    <row r="35" spans="2:25" customFormat="1" ht="24" customHeight="1" thickBot="1" x14ac:dyDescent="0.3">
      <c r="B35" s="301"/>
      <c r="C35" s="69">
        <v>2.0833333333333332E-2</v>
      </c>
      <c r="D35" s="9" t="s">
        <v>5</v>
      </c>
      <c r="E35" s="7"/>
      <c r="F35" s="7"/>
      <c r="G35" s="7"/>
      <c r="H35" s="7"/>
      <c r="I35" s="8"/>
      <c r="J35" s="9" t="s">
        <v>6</v>
      </c>
      <c r="K35" s="7"/>
      <c r="L35" s="7"/>
      <c r="M35" s="7"/>
      <c r="N35" s="7"/>
      <c r="O35" s="8"/>
      <c r="P35" s="9" t="s">
        <v>28</v>
      </c>
      <c r="Q35" s="7"/>
      <c r="R35" s="7"/>
      <c r="S35" s="7"/>
      <c r="T35" s="7"/>
      <c r="U35" s="8"/>
      <c r="V35" s="6" t="str">
        <f>CONCATENATE(COUNT(V37:V51,X37:X51)," VIAGENS")</f>
        <v>29 VIAGENS</v>
      </c>
      <c r="W35" s="7"/>
      <c r="X35" s="7"/>
      <c r="Y35" s="8"/>
    </row>
    <row r="36" spans="2:25" customFormat="1" ht="24" customHeight="1" thickBot="1" x14ac:dyDescent="0.3">
      <c r="B36" s="301"/>
      <c r="C36" s="305" t="s">
        <v>7</v>
      </c>
      <c r="D36" s="13" t="s">
        <v>8</v>
      </c>
      <c r="E36" s="14" t="s">
        <v>9</v>
      </c>
      <c r="F36" s="15" t="s">
        <v>10</v>
      </c>
      <c r="G36" s="14" t="s">
        <v>11</v>
      </c>
      <c r="H36" s="15" t="s">
        <v>12</v>
      </c>
      <c r="I36" s="14" t="s">
        <v>13</v>
      </c>
      <c r="J36" s="13" t="s">
        <v>8</v>
      </c>
      <c r="K36" s="14" t="s">
        <v>9</v>
      </c>
      <c r="L36" s="15" t="s">
        <v>10</v>
      </c>
      <c r="M36" s="14" t="s">
        <v>11</v>
      </c>
      <c r="N36" s="15" t="s">
        <v>12</v>
      </c>
      <c r="O36" s="14" t="s">
        <v>13</v>
      </c>
      <c r="P36" s="13" t="s">
        <v>8</v>
      </c>
      <c r="Q36" s="14" t="s">
        <v>9</v>
      </c>
      <c r="R36" s="15" t="s">
        <v>10</v>
      </c>
      <c r="S36" s="14" t="s">
        <v>11</v>
      </c>
      <c r="T36" s="15" t="s">
        <v>12</v>
      </c>
      <c r="U36" s="14" t="s">
        <v>13</v>
      </c>
      <c r="V36" s="16" t="s">
        <v>14</v>
      </c>
      <c r="W36" s="17" t="s">
        <v>15</v>
      </c>
      <c r="X36" s="16" t="s">
        <v>14</v>
      </c>
      <c r="Y36" s="17" t="s">
        <v>15</v>
      </c>
    </row>
    <row r="37" spans="2:25" customFormat="1" ht="24" customHeight="1" x14ac:dyDescent="0.25">
      <c r="B37" s="301"/>
      <c r="C37" s="306"/>
      <c r="D37" s="18">
        <v>0.20833333333333329</v>
      </c>
      <c r="E37" s="19">
        <v>0.2305555555555556</v>
      </c>
      <c r="F37" s="19">
        <v>0.2638888888888889</v>
      </c>
      <c r="G37" s="20">
        <f>F37-D37</f>
        <v>5.5555555555555608E-2</v>
      </c>
      <c r="H37" s="21">
        <v>608</v>
      </c>
      <c r="I37" s="22">
        <v>1</v>
      </c>
      <c r="J37" s="18">
        <v>0.22916666666666671</v>
      </c>
      <c r="K37" s="19">
        <v>0.25069444444444439</v>
      </c>
      <c r="L37" s="19">
        <v>0.28125</v>
      </c>
      <c r="M37" s="20">
        <f t="shared" ref="M37:M38" si="13">L37-J37</f>
        <v>5.2083333333333287E-2</v>
      </c>
      <c r="N37" s="21">
        <v>608</v>
      </c>
      <c r="O37" s="22">
        <v>2</v>
      </c>
      <c r="P37" s="18">
        <v>0.25</v>
      </c>
      <c r="Q37" s="19">
        <v>0.27152777777777781</v>
      </c>
      <c r="R37" s="19">
        <v>0.3</v>
      </c>
      <c r="S37" s="20">
        <f t="shared" ref="S37:S39" si="14">R37-P37</f>
        <v>4.9999999999999989E-2</v>
      </c>
      <c r="T37" s="21">
        <v>608</v>
      </c>
      <c r="U37" s="22">
        <v>3</v>
      </c>
      <c r="V37" s="23">
        <v>0.20833333333333329</v>
      </c>
      <c r="W37" s="60"/>
      <c r="X37" s="25">
        <v>0.58680555555555558</v>
      </c>
      <c r="Y37" s="26">
        <f>X37-V51</f>
        <v>3.125E-2</v>
      </c>
    </row>
    <row r="38" spans="2:25" customFormat="1" ht="24" customHeight="1" thickBot="1" x14ac:dyDescent="0.3">
      <c r="B38" s="301"/>
      <c r="C38" s="306"/>
      <c r="D38" s="18">
        <v>0.27083333333333331</v>
      </c>
      <c r="E38" s="19">
        <v>0.29375000000000001</v>
      </c>
      <c r="F38" s="19">
        <v>0.32500000000000001</v>
      </c>
      <c r="G38" s="20">
        <f t="shared" ref="G38:G39" si="15">F38-D38</f>
        <v>5.4166666666666696E-2</v>
      </c>
      <c r="H38" s="21">
        <v>608</v>
      </c>
      <c r="I38" s="22">
        <v>1</v>
      </c>
      <c r="J38" s="18">
        <v>0.29166666666666669</v>
      </c>
      <c r="K38" s="19">
        <v>0.31458333333333333</v>
      </c>
      <c r="L38" s="19">
        <v>0.34652777777777782</v>
      </c>
      <c r="M38" s="20">
        <f t="shared" si="13"/>
        <v>5.4861111111111138E-2</v>
      </c>
      <c r="N38" s="21">
        <v>608</v>
      </c>
      <c r="O38" s="22">
        <v>2</v>
      </c>
      <c r="P38" s="18">
        <v>0.3125</v>
      </c>
      <c r="Q38" s="19">
        <v>0.33611111111111108</v>
      </c>
      <c r="R38" s="19">
        <v>0.36666666666666659</v>
      </c>
      <c r="S38" s="20">
        <f t="shared" si="14"/>
        <v>5.4166666666666585E-2</v>
      </c>
      <c r="T38" s="21">
        <v>608</v>
      </c>
      <c r="U38" s="22">
        <v>3</v>
      </c>
      <c r="V38" s="27">
        <v>0.22916666666666671</v>
      </c>
      <c r="W38" s="28">
        <f t="shared" ref="W38:W51" si="16">V38-V37</f>
        <v>2.0833333333333426E-2</v>
      </c>
      <c r="X38" s="29">
        <v>0.61805555555555558</v>
      </c>
      <c r="Y38" s="30">
        <f t="shared" ref="Y38:Y50" si="17">X38-X37</f>
        <v>3.125E-2</v>
      </c>
    </row>
    <row r="39" spans="2:25" customFormat="1" ht="24" customHeight="1" thickBot="1" x14ac:dyDescent="0.3">
      <c r="B39" s="301"/>
      <c r="C39" s="306"/>
      <c r="D39" s="18">
        <v>0.33680555555555558</v>
      </c>
      <c r="E39" s="19">
        <v>0.36041666666666672</v>
      </c>
      <c r="F39" s="19">
        <v>0.39097222222222222</v>
      </c>
      <c r="G39" s="20">
        <f t="shared" si="15"/>
        <v>5.4166666666666641E-2</v>
      </c>
      <c r="H39" s="21">
        <v>608</v>
      </c>
      <c r="I39" s="22">
        <v>1</v>
      </c>
      <c r="J39" s="31">
        <f>IF(L38="",K38,L38)</f>
        <v>0.34652777777777782</v>
      </c>
      <c r="K39" s="32"/>
      <c r="L39" s="31">
        <f>IF(J40="",K40,J40)</f>
        <v>0.40277777777777779</v>
      </c>
      <c r="M39" s="32"/>
      <c r="N39" s="32">
        <f>L39-J39</f>
        <v>5.6249999999999967E-2</v>
      </c>
      <c r="O39" s="32"/>
      <c r="P39" s="18">
        <v>0.37361111111111112</v>
      </c>
      <c r="Q39" s="19">
        <v>0.3972222222222222</v>
      </c>
      <c r="R39" s="19">
        <v>0.43055555555555558</v>
      </c>
      <c r="S39" s="20">
        <f t="shared" si="14"/>
        <v>5.6944444444444464E-2</v>
      </c>
      <c r="T39" s="21">
        <v>608</v>
      </c>
      <c r="U39" s="22">
        <v>3</v>
      </c>
      <c r="V39" s="27">
        <v>0.25</v>
      </c>
      <c r="W39" s="28">
        <f t="shared" si="16"/>
        <v>2.0833333333333287E-2</v>
      </c>
      <c r="X39" s="29">
        <v>0.64930555555555558</v>
      </c>
      <c r="Y39" s="30">
        <f t="shared" si="17"/>
        <v>3.125E-2</v>
      </c>
    </row>
    <row r="40" spans="2:25" customFormat="1" ht="24" customHeight="1" thickBot="1" x14ac:dyDescent="0.3">
      <c r="B40" s="301"/>
      <c r="C40" s="306"/>
      <c r="D40" s="31">
        <f>IF(F39="",E39,F39)</f>
        <v>0.39097222222222222</v>
      </c>
      <c r="E40" s="32"/>
      <c r="F40" s="31">
        <f>IF(D41="",E41,D41)</f>
        <v>0.43958333333333333</v>
      </c>
      <c r="G40" s="32"/>
      <c r="H40" s="32">
        <f>F40-D40</f>
        <v>4.8611111111111105E-2</v>
      </c>
      <c r="I40" s="32"/>
      <c r="J40" s="18">
        <v>0.40277777777777779</v>
      </c>
      <c r="K40" s="19">
        <v>0.42708333333333331</v>
      </c>
      <c r="L40" s="19">
        <v>0.46041666666666659</v>
      </c>
      <c r="M40" s="20">
        <f t="shared" ref="M40:M42" si="18">L40-J40</f>
        <v>5.7638888888888795E-2</v>
      </c>
      <c r="N40" s="21">
        <v>608</v>
      </c>
      <c r="O40" s="22">
        <v>2</v>
      </c>
      <c r="P40" s="31">
        <f>IF(R39="",Q39,R39)</f>
        <v>0.43055555555555558</v>
      </c>
      <c r="Q40" s="32"/>
      <c r="R40" s="31">
        <f>IF(P41="",Q41,P41)</f>
        <v>0.48472222222222222</v>
      </c>
      <c r="S40" s="32"/>
      <c r="T40" s="32">
        <f>R40-P40</f>
        <v>5.4166666666666641E-2</v>
      </c>
      <c r="U40" s="33"/>
      <c r="V40" s="27">
        <v>0.27083333333333331</v>
      </c>
      <c r="W40" s="28">
        <f t="shared" si="16"/>
        <v>2.0833333333333315E-2</v>
      </c>
      <c r="X40" s="29">
        <v>0.67708333333333337</v>
      </c>
      <c r="Y40" s="30">
        <f t="shared" si="17"/>
        <v>2.777777777777779E-2</v>
      </c>
    </row>
    <row r="41" spans="2:25" customFormat="1" ht="24" customHeight="1" x14ac:dyDescent="0.25">
      <c r="B41" s="301"/>
      <c r="C41" s="306"/>
      <c r="D41" s="18">
        <v>0.43958333333333333</v>
      </c>
      <c r="E41" s="19">
        <v>0.46388888888888891</v>
      </c>
      <c r="F41" s="19">
        <v>0.49652777777777779</v>
      </c>
      <c r="G41" s="20">
        <f t="shared" ref="G41:G42" si="19">F41-D41</f>
        <v>5.6944444444444464E-2</v>
      </c>
      <c r="H41" s="21">
        <v>608</v>
      </c>
      <c r="I41" s="22">
        <v>1</v>
      </c>
      <c r="J41" s="18">
        <v>0.46736111111111112</v>
      </c>
      <c r="K41" s="19">
        <v>0.49027777777777781</v>
      </c>
      <c r="L41" s="19">
        <v>0.5229166666666667</v>
      </c>
      <c r="M41" s="20">
        <f t="shared" si="18"/>
        <v>5.555555555555558E-2</v>
      </c>
      <c r="N41" s="21">
        <v>608</v>
      </c>
      <c r="O41" s="22">
        <v>2</v>
      </c>
      <c r="P41" s="18">
        <v>0.48472222222222222</v>
      </c>
      <c r="Q41" s="19">
        <v>0.50763888888888886</v>
      </c>
      <c r="R41" s="19">
        <v>0.53680555555555554</v>
      </c>
      <c r="S41" s="20">
        <f t="shared" ref="S41:S42" si="20">R41-P41</f>
        <v>5.2083333333333315E-2</v>
      </c>
      <c r="T41" s="21">
        <v>608</v>
      </c>
      <c r="U41" s="22">
        <v>3</v>
      </c>
      <c r="V41" s="27">
        <v>0.29166666666666669</v>
      </c>
      <c r="W41" s="28">
        <f t="shared" si="16"/>
        <v>2.083333333333337E-2</v>
      </c>
      <c r="X41" s="29">
        <v>0.70694444444444449</v>
      </c>
      <c r="Y41" s="30">
        <f t="shared" si="17"/>
        <v>2.9861111111111116E-2</v>
      </c>
    </row>
    <row r="42" spans="2:25" customFormat="1" ht="24" customHeight="1" thickBot="1" x14ac:dyDescent="0.3">
      <c r="B42" s="301"/>
      <c r="C42" s="306"/>
      <c r="D42" s="18">
        <v>0.50416666666666665</v>
      </c>
      <c r="E42" s="19">
        <v>0.52638888888888891</v>
      </c>
      <c r="F42" s="19">
        <v>0.55555555555555558</v>
      </c>
      <c r="G42" s="20">
        <f t="shared" si="19"/>
        <v>5.1388888888888928E-2</v>
      </c>
      <c r="H42" s="21">
        <v>608</v>
      </c>
      <c r="I42" s="22">
        <v>1</v>
      </c>
      <c r="J42" s="18">
        <v>0.52986111111111112</v>
      </c>
      <c r="K42" s="19">
        <v>0.55208333333333337</v>
      </c>
      <c r="L42" s="19">
        <v>0.58263888888888893</v>
      </c>
      <c r="M42" s="20">
        <f t="shared" si="18"/>
        <v>5.2777777777777812E-2</v>
      </c>
      <c r="N42" s="21">
        <v>608</v>
      </c>
      <c r="O42" s="22">
        <v>2</v>
      </c>
      <c r="P42" s="18">
        <v>0.55555555555555558</v>
      </c>
      <c r="Q42" s="19">
        <v>0.57708333333333328</v>
      </c>
      <c r="R42" s="19">
        <v>0.60624999999999996</v>
      </c>
      <c r="S42" s="20">
        <f t="shared" si="20"/>
        <v>5.0694444444444375E-2</v>
      </c>
      <c r="T42" s="21">
        <v>608</v>
      </c>
      <c r="U42" s="22">
        <v>3</v>
      </c>
      <c r="V42" s="27">
        <v>0.3125</v>
      </c>
      <c r="W42" s="28">
        <f t="shared" si="16"/>
        <v>2.0833333333333315E-2</v>
      </c>
      <c r="X42" s="29">
        <v>0.73888888888888893</v>
      </c>
      <c r="Y42" s="30">
        <f t="shared" si="17"/>
        <v>3.1944444444444442E-2</v>
      </c>
    </row>
    <row r="43" spans="2:25" customFormat="1" ht="24" customHeight="1" thickBot="1" x14ac:dyDescent="0.3">
      <c r="B43" s="301"/>
      <c r="C43" s="307"/>
      <c r="D43" s="428" t="s">
        <v>31</v>
      </c>
      <c r="E43" s="298"/>
      <c r="F43" s="298"/>
      <c r="G43" s="298"/>
      <c r="H43" s="298"/>
      <c r="I43" s="299"/>
      <c r="J43" s="429" t="s">
        <v>32</v>
      </c>
      <c r="K43" s="298"/>
      <c r="L43" s="298"/>
      <c r="M43" s="298"/>
      <c r="N43" s="298"/>
      <c r="O43" s="299"/>
      <c r="P43" s="429" t="s">
        <v>32</v>
      </c>
      <c r="Q43" s="298"/>
      <c r="R43" s="298"/>
      <c r="S43" s="298"/>
      <c r="T43" s="298"/>
      <c r="U43" s="298"/>
      <c r="V43" s="27">
        <v>0.33680555555555558</v>
      </c>
      <c r="W43" s="28">
        <f t="shared" si="16"/>
        <v>2.430555555555558E-2</v>
      </c>
      <c r="X43" s="29">
        <v>0.77361111111111114</v>
      </c>
      <c r="Y43" s="30">
        <f t="shared" si="17"/>
        <v>3.472222222222221E-2</v>
      </c>
    </row>
    <row r="44" spans="2:25" customFormat="1" ht="24" customHeight="1" thickBot="1" x14ac:dyDescent="0.3">
      <c r="B44" s="301"/>
      <c r="C44" s="36" t="s">
        <v>17</v>
      </c>
      <c r="D44" s="37">
        <f>MAX(E37:F42)-IF(D37="",E37,D37)-MIN(H37:H42)+$C34</f>
        <v>0.31597222222222232</v>
      </c>
      <c r="E44" s="38"/>
      <c r="F44" s="38"/>
      <c r="G44" s="39"/>
      <c r="H44" s="40">
        <f ca="1">OFFSET(H36,MATCH(MIN(H37:H42),H37:H42,0),-4)-IF(D37="",E37,D37)+$C34</f>
        <v>0.20000000000000004</v>
      </c>
      <c r="I44" s="41"/>
      <c r="J44" s="37">
        <f>MAX(K37:L42)-IF(J37="",K37,J37)-MIN(N37:N42)+$C35</f>
        <v>0.31805555555555554</v>
      </c>
      <c r="K44" s="38"/>
      <c r="L44" s="38"/>
      <c r="M44" s="39"/>
      <c r="N44" s="40">
        <f ca="1">OFFSET(N36,MATCH(MIN(N37:N42),N37:N42,0),-4)-IF(J37="",K37,J37)+$C35</f>
        <v>0.13819444444444445</v>
      </c>
      <c r="O44" s="41"/>
      <c r="P44" s="37">
        <f>MAX(Q37:R42)-IF(P37="",Q37,P37)-MIN(T37:T42)+$C35</f>
        <v>0.32291666666666663</v>
      </c>
      <c r="Q44" s="38"/>
      <c r="R44" s="38"/>
      <c r="S44" s="39"/>
      <c r="T44" s="40">
        <f ca="1">OFFSET(T36,MATCH(MIN(T37:T42),T37:T42,0),-4)-IF(P37="",Q37,P37)+$C35</f>
        <v>0.20138888888888892</v>
      </c>
      <c r="U44" s="42"/>
      <c r="V44" s="27">
        <v>0.37361111111111112</v>
      </c>
      <c r="W44" s="28">
        <f t="shared" si="16"/>
        <v>3.6805555555555536E-2</v>
      </c>
      <c r="X44" s="29">
        <v>0.8125</v>
      </c>
      <c r="Y44" s="30">
        <f t="shared" si="17"/>
        <v>3.8888888888888862E-2</v>
      </c>
    </row>
    <row r="45" spans="2:25" customFormat="1" ht="24" customHeight="1" thickBot="1" x14ac:dyDescent="0.3">
      <c r="B45" s="301"/>
      <c r="C45" s="69">
        <v>1.7361111111111112E-2</v>
      </c>
      <c r="D45" s="9" t="s">
        <v>18</v>
      </c>
      <c r="E45" s="7"/>
      <c r="F45" s="7"/>
      <c r="G45" s="7"/>
      <c r="H45" s="7"/>
      <c r="I45" s="8"/>
      <c r="J45" s="9"/>
      <c r="K45" s="7"/>
      <c r="L45" s="7"/>
      <c r="M45" s="7"/>
      <c r="N45" s="7"/>
      <c r="O45" s="8"/>
      <c r="P45" s="9"/>
      <c r="Q45" s="7"/>
      <c r="R45" s="7"/>
      <c r="S45" s="7"/>
      <c r="T45" s="7"/>
      <c r="U45" s="7"/>
      <c r="V45" s="27">
        <v>0.40277777777777779</v>
      </c>
      <c r="W45" s="28">
        <f t="shared" si="16"/>
        <v>2.9166666666666674E-2</v>
      </c>
      <c r="X45" s="29">
        <v>0.84027777777777779</v>
      </c>
      <c r="Y45" s="30">
        <f t="shared" si="17"/>
        <v>2.777777777777779E-2</v>
      </c>
    </row>
    <row r="46" spans="2:25" customFormat="1" ht="24" customHeight="1" thickBot="1" x14ac:dyDescent="0.3">
      <c r="B46" s="301"/>
      <c r="C46" s="69">
        <v>2.0833333333333332E-2</v>
      </c>
      <c r="D46" s="9" t="s">
        <v>19</v>
      </c>
      <c r="E46" s="7"/>
      <c r="F46" s="7"/>
      <c r="G46" s="7"/>
      <c r="H46" s="7"/>
      <c r="I46" s="8"/>
      <c r="J46" s="9" t="s">
        <v>20</v>
      </c>
      <c r="K46" s="7"/>
      <c r="L46" s="7"/>
      <c r="M46" s="7"/>
      <c r="N46" s="7"/>
      <c r="O46" s="8"/>
      <c r="P46" s="9" t="s">
        <v>21</v>
      </c>
      <c r="Q46" s="7"/>
      <c r="R46" s="7"/>
      <c r="S46" s="7"/>
      <c r="T46" s="7"/>
      <c r="U46" s="7"/>
      <c r="V46" s="27">
        <v>0.43958333333333333</v>
      </c>
      <c r="W46" s="28">
        <f t="shared" si="16"/>
        <v>3.6805555555555536E-2</v>
      </c>
      <c r="X46" s="29">
        <v>0.86805555555555558</v>
      </c>
      <c r="Y46" s="30">
        <f t="shared" si="17"/>
        <v>2.777777777777779E-2</v>
      </c>
    </row>
    <row r="47" spans="2:25" customFormat="1" ht="24" customHeight="1" thickBot="1" x14ac:dyDescent="0.3">
      <c r="B47" s="301"/>
      <c r="C47" s="308" t="s">
        <v>7</v>
      </c>
      <c r="D47" s="13" t="s">
        <v>8</v>
      </c>
      <c r="E47" s="14" t="s">
        <v>9</v>
      </c>
      <c r="F47" s="15" t="s">
        <v>10</v>
      </c>
      <c r="G47" s="14" t="s">
        <v>11</v>
      </c>
      <c r="H47" s="15" t="s">
        <v>12</v>
      </c>
      <c r="I47" s="14" t="s">
        <v>13</v>
      </c>
      <c r="J47" s="15" t="s">
        <v>8</v>
      </c>
      <c r="K47" s="14" t="s">
        <v>9</v>
      </c>
      <c r="L47" s="15" t="s">
        <v>10</v>
      </c>
      <c r="M47" s="14" t="s">
        <v>11</v>
      </c>
      <c r="N47" s="15" t="s">
        <v>12</v>
      </c>
      <c r="O47" s="14" t="s">
        <v>13</v>
      </c>
      <c r="P47" s="13" t="s">
        <v>8</v>
      </c>
      <c r="Q47" s="14" t="s">
        <v>9</v>
      </c>
      <c r="R47" s="15" t="s">
        <v>10</v>
      </c>
      <c r="S47" s="14" t="s">
        <v>11</v>
      </c>
      <c r="T47" s="15" t="s">
        <v>12</v>
      </c>
      <c r="U47" s="13" t="s">
        <v>13</v>
      </c>
      <c r="V47" s="27">
        <v>0.46736111111111112</v>
      </c>
      <c r="W47" s="28">
        <f t="shared" si="16"/>
        <v>2.777777777777779E-2</v>
      </c>
      <c r="X47" s="29">
        <v>0.90625</v>
      </c>
      <c r="Y47" s="30">
        <f t="shared" si="17"/>
        <v>3.819444444444442E-2</v>
      </c>
    </row>
    <row r="48" spans="2:25" customFormat="1" ht="24" customHeight="1" x14ac:dyDescent="0.25">
      <c r="B48" s="301"/>
      <c r="C48" s="309"/>
      <c r="D48" s="23">
        <v>0.58680555555555558</v>
      </c>
      <c r="E48" s="25">
        <v>0.60902777777777772</v>
      </c>
      <c r="F48" s="25">
        <v>0.63749999999999996</v>
      </c>
      <c r="G48" s="20">
        <f t="shared" ref="G48:G50" si="21">F48-D48</f>
        <v>5.0694444444444375E-2</v>
      </c>
      <c r="H48" s="49">
        <v>608</v>
      </c>
      <c r="I48" s="50">
        <v>1</v>
      </c>
      <c r="J48" s="23">
        <v>0.61805555555555558</v>
      </c>
      <c r="K48" s="25">
        <v>0.64027777777777772</v>
      </c>
      <c r="L48" s="25">
        <v>0.67013888888888884</v>
      </c>
      <c r="M48" s="20">
        <f t="shared" ref="M48:M50" si="22">L48-J48</f>
        <v>5.2083333333333259E-2</v>
      </c>
      <c r="N48" s="49">
        <v>608</v>
      </c>
      <c r="O48" s="50">
        <v>2</v>
      </c>
      <c r="P48" s="23">
        <v>0.77361111111111114</v>
      </c>
      <c r="Q48" s="25">
        <v>0.79861111111111116</v>
      </c>
      <c r="R48" s="25">
        <v>0.83263888888888893</v>
      </c>
      <c r="S48" s="20">
        <f t="shared" ref="S48:S50" si="23">R48-P48</f>
        <v>5.902777777777779E-2</v>
      </c>
      <c r="T48" s="49">
        <v>608</v>
      </c>
      <c r="U48" s="61">
        <v>3</v>
      </c>
      <c r="V48" s="27">
        <v>0.48472222222222222</v>
      </c>
      <c r="W48" s="28">
        <f t="shared" si="16"/>
        <v>1.7361111111111105E-2</v>
      </c>
      <c r="X48" s="29">
        <v>0.94097222222222221</v>
      </c>
      <c r="Y48" s="30">
        <f t="shared" si="17"/>
        <v>3.472222222222221E-2</v>
      </c>
    </row>
    <row r="49" spans="2:25" customFormat="1" ht="24" customHeight="1" x14ac:dyDescent="0.25">
      <c r="B49" s="301"/>
      <c r="C49" s="309"/>
      <c r="D49" s="27">
        <v>0.64930555555555558</v>
      </c>
      <c r="E49" s="29">
        <v>0.67222222222222228</v>
      </c>
      <c r="F49" s="29">
        <v>0.7</v>
      </c>
      <c r="G49" s="20">
        <f t="shared" si="21"/>
        <v>5.0694444444444375E-2</v>
      </c>
      <c r="H49" s="54">
        <v>608</v>
      </c>
      <c r="I49" s="55">
        <v>1</v>
      </c>
      <c r="J49" s="27">
        <v>0.67708333333333337</v>
      </c>
      <c r="K49" s="29">
        <v>0.70208333333333328</v>
      </c>
      <c r="L49" s="29">
        <v>0.7319444444444444</v>
      </c>
      <c r="M49" s="20">
        <f t="shared" si="22"/>
        <v>5.4861111111111027E-2</v>
      </c>
      <c r="N49" s="54">
        <v>608</v>
      </c>
      <c r="O49" s="55">
        <v>2</v>
      </c>
      <c r="P49" s="27">
        <v>0.84027777777777779</v>
      </c>
      <c r="Q49" s="29">
        <v>0.86319444444444449</v>
      </c>
      <c r="R49" s="29">
        <v>0.89444444444444449</v>
      </c>
      <c r="S49" s="20">
        <f t="shared" si="23"/>
        <v>5.4166666666666696E-2</v>
      </c>
      <c r="T49" s="54">
        <v>608</v>
      </c>
      <c r="U49" s="62">
        <v>3</v>
      </c>
      <c r="V49" s="27">
        <v>0.50416666666666665</v>
      </c>
      <c r="W49" s="28">
        <f t="shared" si="16"/>
        <v>1.9444444444444431E-2</v>
      </c>
      <c r="X49" s="43">
        <v>1.0069444444444444</v>
      </c>
      <c r="Y49" s="30">
        <f t="shared" si="17"/>
        <v>6.597222222222221E-2</v>
      </c>
    </row>
    <row r="50" spans="2:25" customFormat="1" ht="24" customHeight="1" thickBot="1" x14ac:dyDescent="0.3">
      <c r="B50" s="301"/>
      <c r="C50" s="309"/>
      <c r="D50" s="27">
        <v>0.70694444444444449</v>
      </c>
      <c r="E50" s="29">
        <v>0.7319444444444444</v>
      </c>
      <c r="F50" s="29">
        <v>0.76388888888888884</v>
      </c>
      <c r="G50" s="20">
        <f t="shared" si="21"/>
        <v>5.6944444444444353E-2</v>
      </c>
      <c r="H50" s="54">
        <v>608</v>
      </c>
      <c r="I50" s="55">
        <v>1</v>
      </c>
      <c r="J50" s="27">
        <v>0.73888888888888893</v>
      </c>
      <c r="K50" s="29">
        <v>0.76249999999999996</v>
      </c>
      <c r="L50" s="29">
        <v>0.79791666666666672</v>
      </c>
      <c r="M50" s="20">
        <f t="shared" si="22"/>
        <v>5.902777777777779E-2</v>
      </c>
      <c r="N50" s="54">
        <v>608</v>
      </c>
      <c r="O50" s="55">
        <v>2</v>
      </c>
      <c r="P50" s="27">
        <v>0.90625</v>
      </c>
      <c r="Q50" s="29">
        <v>0.92638888888888893</v>
      </c>
      <c r="R50" s="29">
        <v>0.95763888888888893</v>
      </c>
      <c r="S50" s="20">
        <f t="shared" si="23"/>
        <v>5.1388888888888928E-2</v>
      </c>
      <c r="T50" s="54">
        <v>608</v>
      </c>
      <c r="U50" s="62">
        <v>3</v>
      </c>
      <c r="V50" s="27">
        <v>0.52986111111111112</v>
      </c>
      <c r="W50" s="28">
        <f t="shared" si="16"/>
        <v>2.5694444444444464E-2</v>
      </c>
      <c r="X50" s="43">
        <v>1.0652777777777778</v>
      </c>
      <c r="Y50" s="30">
        <f t="shared" si="17"/>
        <v>5.8333333333333348E-2</v>
      </c>
    </row>
    <row r="51" spans="2:25" customFormat="1" ht="24" customHeight="1" thickBot="1" x14ac:dyDescent="0.3">
      <c r="B51" s="301"/>
      <c r="C51" s="309"/>
      <c r="D51" s="31">
        <f>IF(F50="",E50,F50)</f>
        <v>0.76388888888888884</v>
      </c>
      <c r="E51" s="32"/>
      <c r="F51" s="31">
        <f>IF(D52="",E52,D52)</f>
        <v>0.8125</v>
      </c>
      <c r="G51" s="32"/>
      <c r="H51" s="32">
        <f>F51-D51</f>
        <v>4.861111111111116E-2</v>
      </c>
      <c r="I51" s="32"/>
      <c r="J51" s="31">
        <f>IF(L50="",K50,L50)</f>
        <v>0.79791666666666672</v>
      </c>
      <c r="K51" s="32"/>
      <c r="L51" s="31">
        <f>IF(J52="",K52,J52)</f>
        <v>0.86805555555555558</v>
      </c>
      <c r="M51" s="32"/>
      <c r="N51" s="32">
        <f>L51-J51</f>
        <v>7.0138888888888862E-2</v>
      </c>
      <c r="O51" s="32"/>
      <c r="P51" s="31">
        <f>IF(R50="",Q50,R50)</f>
        <v>0.95763888888888893</v>
      </c>
      <c r="Q51" s="32"/>
      <c r="R51" s="31">
        <f>IF(P52="",Q52,P52)</f>
        <v>1.0069444444444444</v>
      </c>
      <c r="S51" s="32"/>
      <c r="T51" s="32">
        <f>R51-P51</f>
        <v>4.9305555555555491E-2</v>
      </c>
      <c r="U51" s="33"/>
      <c r="V51" s="44">
        <v>0.55555555555555558</v>
      </c>
      <c r="W51" s="45">
        <f t="shared" si="16"/>
        <v>2.5694444444444464E-2</v>
      </c>
      <c r="X51" s="63"/>
      <c r="Y51" s="47"/>
    </row>
    <row r="52" spans="2:25" customFormat="1" ht="24" customHeight="1" x14ac:dyDescent="0.25">
      <c r="B52" s="301"/>
      <c r="C52" s="309"/>
      <c r="D52" s="27">
        <v>0.8125</v>
      </c>
      <c r="E52" s="29">
        <v>0.83750000000000002</v>
      </c>
      <c r="F52" s="29">
        <v>0.86875000000000002</v>
      </c>
      <c r="G52" s="20">
        <f>F52-D52</f>
        <v>5.6250000000000022E-2</v>
      </c>
      <c r="H52" s="54">
        <v>608</v>
      </c>
      <c r="I52" s="55">
        <v>1</v>
      </c>
      <c r="J52" s="27">
        <v>0.86805555555555558</v>
      </c>
      <c r="K52" s="29">
        <v>0.89097222222222228</v>
      </c>
      <c r="L52" s="29">
        <v>0.92013888888888884</v>
      </c>
      <c r="M52" s="20">
        <f t="shared" ref="M52:M53" si="24">L52-J52</f>
        <v>5.2083333333333259E-2</v>
      </c>
      <c r="N52" s="54">
        <v>608</v>
      </c>
      <c r="O52" s="55">
        <v>2</v>
      </c>
      <c r="P52" s="27">
        <v>1.0069444444444444</v>
      </c>
      <c r="Q52" s="29">
        <v>1.0270833333333333</v>
      </c>
      <c r="R52" s="29">
        <v>1.0583333333333333</v>
      </c>
      <c r="S52" s="20">
        <f t="shared" ref="S52:S53" si="25">R52-P52</f>
        <v>5.1388888888888928E-2</v>
      </c>
      <c r="T52" s="54">
        <v>608</v>
      </c>
      <c r="U52" s="55">
        <v>3</v>
      </c>
      <c r="V52" s="1"/>
      <c r="W52" s="1"/>
      <c r="X52" s="1"/>
      <c r="Y52" s="1"/>
    </row>
    <row r="53" spans="2:25" customFormat="1" ht="24" customHeight="1" thickBot="1" x14ac:dyDescent="0.3">
      <c r="B53" s="301"/>
      <c r="C53" s="309"/>
      <c r="D53" s="64"/>
      <c r="E53" s="65"/>
      <c r="F53" s="65"/>
      <c r="G53" s="68"/>
      <c r="H53" s="66"/>
      <c r="I53" s="67"/>
      <c r="J53" s="64">
        <v>0.94097222222222221</v>
      </c>
      <c r="K53" s="65">
        <v>0.96111111111111114</v>
      </c>
      <c r="L53" s="65">
        <v>0.99236111111111114</v>
      </c>
      <c r="M53" s="20">
        <f t="shared" si="24"/>
        <v>5.1388888888888928E-2</v>
      </c>
      <c r="N53" s="66">
        <v>608</v>
      </c>
      <c r="O53" s="67">
        <v>2</v>
      </c>
      <c r="P53" s="64">
        <v>1.0652777777777778</v>
      </c>
      <c r="Q53" s="65">
        <v>1.086111111111111</v>
      </c>
      <c r="R53" s="65">
        <v>1.1069444444444445</v>
      </c>
      <c r="S53" s="20">
        <f t="shared" si="25"/>
        <v>4.1666666666666741E-2</v>
      </c>
      <c r="T53" s="66">
        <v>608</v>
      </c>
      <c r="U53" s="67">
        <v>3</v>
      </c>
      <c r="V53" s="1"/>
      <c r="W53" s="1"/>
      <c r="X53" s="1"/>
      <c r="Y53" s="1"/>
    </row>
    <row r="54" spans="2:25" customFormat="1" ht="24" customHeight="1" thickBot="1" x14ac:dyDescent="0.3">
      <c r="B54" s="301"/>
      <c r="C54" s="310"/>
      <c r="D54" s="428" t="s">
        <v>31</v>
      </c>
      <c r="E54" s="298"/>
      <c r="F54" s="298"/>
      <c r="G54" s="298"/>
      <c r="H54" s="298"/>
      <c r="I54" s="299"/>
      <c r="J54" s="429" t="s">
        <v>32</v>
      </c>
      <c r="K54" s="298"/>
      <c r="L54" s="298"/>
      <c r="M54" s="298"/>
      <c r="N54" s="298"/>
      <c r="O54" s="299"/>
      <c r="P54" s="429" t="s">
        <v>32</v>
      </c>
      <c r="Q54" s="298"/>
      <c r="R54" s="298"/>
      <c r="S54" s="298"/>
      <c r="T54" s="298"/>
      <c r="U54" s="299"/>
      <c r="V54" s="35"/>
      <c r="W54" s="35"/>
      <c r="X54" s="35"/>
      <c r="Y54" s="35"/>
    </row>
    <row r="55" spans="2:25" customFormat="1" ht="24" customHeight="1" thickBot="1" x14ac:dyDescent="0.3">
      <c r="B55" s="302"/>
      <c r="C55" s="36" t="s">
        <v>17</v>
      </c>
      <c r="D55" s="37">
        <f>MAX(E48:F53)-IF(D48="",E48,D48)-MIN(H48:H53)+$C45</f>
        <v>0.25069444444444439</v>
      </c>
      <c r="E55" s="56"/>
      <c r="F55" s="56"/>
      <c r="G55" s="57"/>
      <c r="H55" s="58">
        <f ca="1">OFFSET(H47,MATCH(MIN(H48:H53),H48:H53,0),-4)-IF(D48="",E48,D48)</f>
        <v>0.17708333333333326</v>
      </c>
      <c r="I55" s="59"/>
      <c r="J55" s="37">
        <f>MAX(K48:L53)-IF(J48="",K48,J48)-MIN(N48:N53)+$C45</f>
        <v>0.3215277777777778</v>
      </c>
      <c r="K55" s="38"/>
      <c r="L55" s="38"/>
      <c r="M55" s="39"/>
      <c r="N55" s="58">
        <f ca="1">OFFSET(N47,MATCH(MIN(N48:N53),N48:N53,0),-4)-IF(J48="",K48,J48)</f>
        <v>0.17986111111111114</v>
      </c>
      <c r="O55" s="41"/>
      <c r="P55" s="37">
        <f>MAX(Q48:R53)-IF(P48="",Q48,P48)-MIN(T48:T53)+$C45</f>
        <v>0.30138888888888898</v>
      </c>
      <c r="Q55" s="38"/>
      <c r="R55" s="38"/>
      <c r="S55" s="39"/>
      <c r="T55" s="58">
        <f ca="1">OFFSET(T47,MATCH(MIN(T48:T53),T48:T53,0),-4)-IF(P48="",Q48,P48)</f>
        <v>0.18402777777777779</v>
      </c>
      <c r="U55" s="41"/>
      <c r="V55" s="1"/>
      <c r="W55" s="1"/>
      <c r="X55" s="1"/>
      <c r="Y55" s="1"/>
    </row>
    <row r="56" spans="2:25" customFormat="1" ht="24" customHeight="1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customFormat="1" ht="24" customHeight="1" x14ac:dyDescent="0.25">
      <c r="B57" s="28">
        <v>1.7361111111111112E-2</v>
      </c>
      <c r="C57" s="430" t="s">
        <v>33</v>
      </c>
      <c r="D57" s="430"/>
      <c r="E57" s="1"/>
      <c r="G57" s="1"/>
      <c r="H57" s="1"/>
      <c r="I57" s="1"/>
      <c r="J57" s="1"/>
      <c r="K57" s="1"/>
      <c r="L57" s="1"/>
      <c r="M57" s="1"/>
      <c r="N57" s="1"/>
      <c r="O57" s="1"/>
      <c r="P57" s="430" t="s">
        <v>31</v>
      </c>
      <c r="Q57" s="430"/>
      <c r="R57" s="430"/>
      <c r="S57" s="54">
        <v>1</v>
      </c>
      <c r="T57" s="54">
        <v>9</v>
      </c>
      <c r="U57" s="1"/>
      <c r="V57" s="1"/>
      <c r="W57" s="1"/>
      <c r="X57" s="1"/>
      <c r="Y57" s="1"/>
    </row>
    <row r="58" spans="2:25" customFormat="1" ht="24" customHeight="1" x14ac:dyDescent="0.25">
      <c r="B58" s="28">
        <v>2.0833333333333332E-2</v>
      </c>
      <c r="C58" s="430" t="s">
        <v>34</v>
      </c>
      <c r="D58" s="430"/>
      <c r="E58" s="1"/>
      <c r="K58" s="1"/>
      <c r="L58" s="1"/>
      <c r="M58" s="1"/>
      <c r="N58" s="1"/>
      <c r="O58" s="1"/>
      <c r="P58" s="430" t="s">
        <v>32</v>
      </c>
      <c r="Q58" s="430"/>
      <c r="R58" s="430"/>
      <c r="S58" s="54">
        <v>2</v>
      </c>
      <c r="T58" s="54">
        <v>20</v>
      </c>
      <c r="U58" s="1"/>
      <c r="V58" s="1"/>
      <c r="W58" s="1"/>
      <c r="X58" s="1"/>
      <c r="Y58" s="1"/>
    </row>
    <row r="59" spans="2:25" customFormat="1" ht="24" customHeight="1" x14ac:dyDescent="0.25"/>
    <row r="60" spans="2:25" customFormat="1" ht="24" customHeight="1" x14ac:dyDescent="0.25"/>
    <row r="61" spans="2:25" customFormat="1" ht="24" customHeight="1" x14ac:dyDescent="0.25"/>
    <row r="62" spans="2:25" customFormat="1" ht="24" customHeight="1" thickBot="1" x14ac:dyDescent="0.3"/>
    <row r="63" spans="2:25" customFormat="1" ht="24" customHeight="1" thickBot="1" x14ac:dyDescent="0.3">
      <c r="B63" s="300" t="s">
        <v>25</v>
      </c>
      <c r="C63" s="2" t="s">
        <v>36</v>
      </c>
      <c r="D63" s="3"/>
      <c r="E63" s="3"/>
      <c r="F63" s="3"/>
      <c r="G63" s="3"/>
      <c r="H63" s="4"/>
      <c r="I63" s="5"/>
      <c r="J63" s="3"/>
      <c r="K63" s="3"/>
      <c r="L63" s="3"/>
      <c r="M63" s="3"/>
      <c r="N63" s="4"/>
      <c r="O63" s="5"/>
      <c r="P63" s="3"/>
      <c r="Q63" s="3"/>
      <c r="R63" s="3"/>
      <c r="S63" s="3"/>
      <c r="T63" s="4"/>
      <c r="U63" s="5"/>
      <c r="V63" s="6" t="s">
        <v>30</v>
      </c>
      <c r="W63" s="7"/>
      <c r="X63" s="7"/>
      <c r="Y63" s="8"/>
    </row>
    <row r="64" spans="2:25" customFormat="1" ht="24" customHeight="1" thickBot="1" x14ac:dyDescent="0.3">
      <c r="B64" s="301"/>
      <c r="C64" s="69">
        <v>1.7361111111111112E-2</v>
      </c>
      <c r="D64" s="9" t="s">
        <v>3</v>
      </c>
      <c r="E64" s="7"/>
      <c r="F64" s="7"/>
      <c r="G64" s="7"/>
      <c r="H64" s="7"/>
      <c r="I64" s="8"/>
      <c r="J64" s="9"/>
      <c r="K64" s="7"/>
      <c r="L64" s="7"/>
      <c r="M64" s="7"/>
      <c r="N64" s="7"/>
      <c r="O64" s="8"/>
      <c r="P64" s="9"/>
      <c r="Q64" s="7"/>
      <c r="R64" s="7"/>
      <c r="S64" s="7"/>
      <c r="T64" s="7"/>
      <c r="U64" s="8"/>
      <c r="V64" s="10" t="s">
        <v>27</v>
      </c>
      <c r="W64" s="11"/>
      <c r="X64" s="11"/>
      <c r="Y64" s="12"/>
    </row>
    <row r="65" spans="2:25" customFormat="1" ht="24" customHeight="1" thickBot="1" x14ac:dyDescent="0.3">
      <c r="B65" s="301"/>
      <c r="C65" s="69">
        <v>2.0833333333333332E-2</v>
      </c>
      <c r="D65" s="9" t="s">
        <v>5</v>
      </c>
      <c r="E65" s="7"/>
      <c r="F65" s="7"/>
      <c r="G65" s="7"/>
      <c r="H65" s="7"/>
      <c r="I65" s="8"/>
      <c r="J65" s="9" t="s">
        <v>6</v>
      </c>
      <c r="K65" s="7"/>
      <c r="L65" s="7"/>
      <c r="M65" s="7"/>
      <c r="N65" s="7"/>
      <c r="O65" s="8"/>
      <c r="P65" s="9" t="s">
        <v>28</v>
      </c>
      <c r="Q65" s="7"/>
      <c r="R65" s="7"/>
      <c r="S65" s="7"/>
      <c r="T65" s="7"/>
      <c r="U65" s="8"/>
      <c r="V65" s="6" t="str">
        <f>CONCATENATE(COUNT(V67:V81,X67:X81)," VIAGENS")</f>
        <v>29 VIAGENS</v>
      </c>
      <c r="W65" s="7"/>
      <c r="X65" s="7"/>
      <c r="Y65" s="8"/>
    </row>
    <row r="66" spans="2:25" customFormat="1" ht="24" customHeight="1" thickBot="1" x14ac:dyDescent="0.3">
      <c r="B66" s="301"/>
      <c r="C66" s="305" t="s">
        <v>7</v>
      </c>
      <c r="D66" s="13" t="s">
        <v>8</v>
      </c>
      <c r="E66" s="14" t="s">
        <v>9</v>
      </c>
      <c r="F66" s="15" t="s">
        <v>10</v>
      </c>
      <c r="G66" s="14" t="s">
        <v>11</v>
      </c>
      <c r="H66" s="15" t="s">
        <v>12</v>
      </c>
      <c r="I66" s="14" t="s">
        <v>13</v>
      </c>
      <c r="J66" s="13" t="s">
        <v>8</v>
      </c>
      <c r="K66" s="14" t="s">
        <v>9</v>
      </c>
      <c r="L66" s="15" t="s">
        <v>10</v>
      </c>
      <c r="M66" s="14" t="s">
        <v>11</v>
      </c>
      <c r="N66" s="15" t="s">
        <v>12</v>
      </c>
      <c r="O66" s="14" t="s">
        <v>13</v>
      </c>
      <c r="P66" s="13" t="s">
        <v>8</v>
      </c>
      <c r="Q66" s="14" t="s">
        <v>9</v>
      </c>
      <c r="R66" s="15" t="s">
        <v>10</v>
      </c>
      <c r="S66" s="14" t="s">
        <v>11</v>
      </c>
      <c r="T66" s="15" t="s">
        <v>12</v>
      </c>
      <c r="U66" s="14" t="s">
        <v>13</v>
      </c>
      <c r="V66" s="16" t="s">
        <v>14</v>
      </c>
      <c r="W66" s="17" t="s">
        <v>15</v>
      </c>
      <c r="X66" s="16" t="s">
        <v>14</v>
      </c>
      <c r="Y66" s="17" t="s">
        <v>15</v>
      </c>
    </row>
    <row r="67" spans="2:25" customFormat="1" ht="24" customHeight="1" x14ac:dyDescent="0.25">
      <c r="B67" s="301"/>
      <c r="C67" s="306"/>
      <c r="D67" s="18">
        <v>0.20833333333333329</v>
      </c>
      <c r="E67" s="19">
        <v>0.2305555555555556</v>
      </c>
      <c r="F67" s="19">
        <v>0.2638888888888889</v>
      </c>
      <c r="G67" s="20">
        <f>F67-D67</f>
        <v>5.5555555555555608E-2</v>
      </c>
      <c r="H67" s="21">
        <v>608</v>
      </c>
      <c r="I67" s="22">
        <v>1</v>
      </c>
      <c r="J67" s="18">
        <v>0.22916666666666671</v>
      </c>
      <c r="K67" s="19">
        <v>0.25069444444444439</v>
      </c>
      <c r="L67" s="19">
        <v>0.28125</v>
      </c>
      <c r="M67" s="20">
        <f t="shared" ref="M67:M68" si="26">L67-J67</f>
        <v>5.2083333333333287E-2</v>
      </c>
      <c r="N67" s="21">
        <v>608</v>
      </c>
      <c r="O67" s="22">
        <v>2</v>
      </c>
      <c r="P67" s="18">
        <v>0.25</v>
      </c>
      <c r="Q67" s="19">
        <v>0.27152777777777781</v>
      </c>
      <c r="R67" s="19">
        <v>0.3</v>
      </c>
      <c r="S67" s="20">
        <f t="shared" ref="S67:S69" si="27">R67-P67</f>
        <v>4.9999999999999989E-2</v>
      </c>
      <c r="T67" s="21">
        <v>608</v>
      </c>
      <c r="U67" s="22">
        <v>3</v>
      </c>
      <c r="V67" s="23">
        <v>0.20833333333333329</v>
      </c>
      <c r="W67" s="60"/>
      <c r="X67" s="25">
        <v>0.58680555555555558</v>
      </c>
      <c r="Y67" s="26">
        <f>X67-V81</f>
        <v>3.125E-2</v>
      </c>
    </row>
    <row r="68" spans="2:25" customFormat="1" ht="24" customHeight="1" thickBot="1" x14ac:dyDescent="0.3">
      <c r="B68" s="301"/>
      <c r="C68" s="306"/>
      <c r="D68" s="18">
        <v>0.27083333333333331</v>
      </c>
      <c r="E68" s="19">
        <v>0.29375000000000001</v>
      </c>
      <c r="F68" s="19">
        <v>0.32500000000000001</v>
      </c>
      <c r="G68" s="20">
        <f t="shared" ref="G68:G69" si="28">F68-D68</f>
        <v>5.4166666666666696E-2</v>
      </c>
      <c r="H68" s="21">
        <v>608</v>
      </c>
      <c r="I68" s="22">
        <v>1</v>
      </c>
      <c r="J68" s="18">
        <v>0.29166666666666669</v>
      </c>
      <c r="K68" s="19">
        <v>0.31458333333333333</v>
      </c>
      <c r="L68" s="19">
        <v>0.34652777777777782</v>
      </c>
      <c r="M68" s="20">
        <f t="shared" si="26"/>
        <v>5.4861111111111138E-2</v>
      </c>
      <c r="N68" s="21">
        <v>608</v>
      </c>
      <c r="O68" s="22">
        <v>2</v>
      </c>
      <c r="P68" s="18">
        <v>0.3125</v>
      </c>
      <c r="Q68" s="19">
        <v>0.33611111111111108</v>
      </c>
      <c r="R68" s="19">
        <v>0.36666666666666659</v>
      </c>
      <c r="S68" s="20">
        <f t="shared" si="27"/>
        <v>5.4166666666666585E-2</v>
      </c>
      <c r="T68" s="21">
        <v>608</v>
      </c>
      <c r="U68" s="22">
        <v>3</v>
      </c>
      <c r="V68" s="27">
        <v>0.22916666666666671</v>
      </c>
      <c r="W68" s="28">
        <f t="shared" ref="W68:W81" si="29">V68-V67</f>
        <v>2.0833333333333426E-2</v>
      </c>
      <c r="X68" s="29">
        <v>0.61805555555555558</v>
      </c>
      <c r="Y68" s="30">
        <f t="shared" ref="Y68:Y80" si="30">X68-X67</f>
        <v>3.125E-2</v>
      </c>
    </row>
    <row r="69" spans="2:25" customFormat="1" ht="24" customHeight="1" thickBot="1" x14ac:dyDescent="0.3">
      <c r="B69" s="301"/>
      <c r="C69" s="306"/>
      <c r="D69" s="18">
        <v>0.33680555555555558</v>
      </c>
      <c r="E69" s="19">
        <v>0.36041666666666672</v>
      </c>
      <c r="F69" s="19">
        <v>0.39097222222222222</v>
      </c>
      <c r="G69" s="20">
        <f t="shared" si="28"/>
        <v>5.4166666666666641E-2</v>
      </c>
      <c r="H69" s="21">
        <v>608</v>
      </c>
      <c r="I69" s="22">
        <v>1</v>
      </c>
      <c r="J69" s="31">
        <f>IF(L68="",K68,L68)</f>
        <v>0.34652777777777782</v>
      </c>
      <c r="K69" s="32"/>
      <c r="L69" s="31">
        <f>IF(J70="",K70,J70)</f>
        <v>0.40277777777777779</v>
      </c>
      <c r="M69" s="32"/>
      <c r="N69" s="32">
        <f>L69-J69</f>
        <v>5.6249999999999967E-2</v>
      </c>
      <c r="O69" s="32"/>
      <c r="P69" s="18">
        <v>0.37361111111111112</v>
      </c>
      <c r="Q69" s="19">
        <v>0.3972222222222222</v>
      </c>
      <c r="R69" s="19">
        <v>0.43055555555555558</v>
      </c>
      <c r="S69" s="20">
        <f t="shared" si="27"/>
        <v>5.6944444444444464E-2</v>
      </c>
      <c r="T69" s="21">
        <v>608</v>
      </c>
      <c r="U69" s="22">
        <v>3</v>
      </c>
      <c r="V69" s="27">
        <v>0.25</v>
      </c>
      <c r="W69" s="28">
        <f t="shared" si="29"/>
        <v>2.0833333333333287E-2</v>
      </c>
      <c r="X69" s="29">
        <v>0.64930555555555558</v>
      </c>
      <c r="Y69" s="30">
        <f t="shared" si="30"/>
        <v>3.125E-2</v>
      </c>
    </row>
    <row r="70" spans="2:25" customFormat="1" ht="24" customHeight="1" thickBot="1" x14ac:dyDescent="0.3">
      <c r="B70" s="301"/>
      <c r="C70" s="306"/>
      <c r="D70" s="31">
        <f>IF(F69="",E69,F69)</f>
        <v>0.39097222222222222</v>
      </c>
      <c r="E70" s="32"/>
      <c r="F70" s="31">
        <f>IF(D71="",E71,D71)</f>
        <v>0.43958333333333333</v>
      </c>
      <c r="G70" s="32"/>
      <c r="H70" s="32">
        <f>F70-D70</f>
        <v>4.8611111111111105E-2</v>
      </c>
      <c r="I70" s="32"/>
      <c r="J70" s="18">
        <v>0.40277777777777779</v>
      </c>
      <c r="K70" s="19">
        <v>0.42708333333333331</v>
      </c>
      <c r="L70" s="19">
        <v>0.46041666666666659</v>
      </c>
      <c r="M70" s="20">
        <f t="shared" ref="M70:M72" si="31">L70-J70</f>
        <v>5.7638888888888795E-2</v>
      </c>
      <c r="N70" s="21">
        <v>608</v>
      </c>
      <c r="O70" s="22">
        <v>2</v>
      </c>
      <c r="P70" s="31">
        <f>IF(R69="",Q69,R69)</f>
        <v>0.43055555555555558</v>
      </c>
      <c r="Q70" s="32"/>
      <c r="R70" s="31">
        <f>IF(P71="",Q71,P71)</f>
        <v>0.48472222222222222</v>
      </c>
      <c r="S70" s="32"/>
      <c r="T70" s="32">
        <f>R70-P70</f>
        <v>5.4166666666666641E-2</v>
      </c>
      <c r="U70" s="33"/>
      <c r="V70" s="27">
        <v>0.27083333333333331</v>
      </c>
      <c r="W70" s="28">
        <f t="shared" si="29"/>
        <v>2.0833333333333315E-2</v>
      </c>
      <c r="X70" s="29">
        <v>0.67708333333333337</v>
      </c>
      <c r="Y70" s="30">
        <f t="shared" si="30"/>
        <v>2.777777777777779E-2</v>
      </c>
    </row>
    <row r="71" spans="2:25" customFormat="1" ht="24" customHeight="1" x14ac:dyDescent="0.25">
      <c r="B71" s="301"/>
      <c r="C71" s="306"/>
      <c r="D71" s="18">
        <v>0.43958333333333333</v>
      </c>
      <c r="E71" s="19">
        <v>0.46388888888888891</v>
      </c>
      <c r="F71" s="19">
        <v>0.49652777777777779</v>
      </c>
      <c r="G71" s="20">
        <f t="shared" ref="G71:G72" si="32">F71-D71</f>
        <v>5.6944444444444464E-2</v>
      </c>
      <c r="H71" s="21">
        <v>608</v>
      </c>
      <c r="I71" s="22">
        <v>1</v>
      </c>
      <c r="J71" s="18">
        <v>0.46736111111111112</v>
      </c>
      <c r="K71" s="19">
        <v>0.49027777777777781</v>
      </c>
      <c r="L71" s="19">
        <v>0.5229166666666667</v>
      </c>
      <c r="M71" s="20">
        <f t="shared" si="31"/>
        <v>5.555555555555558E-2</v>
      </c>
      <c r="N71" s="21">
        <v>608</v>
      </c>
      <c r="O71" s="22">
        <v>2</v>
      </c>
      <c r="P71" s="18">
        <v>0.48472222222222222</v>
      </c>
      <c r="Q71" s="19">
        <v>0.50763888888888886</v>
      </c>
      <c r="R71" s="19">
        <v>0.53680555555555554</v>
      </c>
      <c r="S71" s="20">
        <f t="shared" ref="S71:S72" si="33">R71-P71</f>
        <v>5.2083333333333315E-2</v>
      </c>
      <c r="T71" s="21">
        <v>608</v>
      </c>
      <c r="U71" s="22">
        <v>3</v>
      </c>
      <c r="V71" s="27">
        <v>0.29166666666666669</v>
      </c>
      <c r="W71" s="28">
        <f t="shared" si="29"/>
        <v>2.083333333333337E-2</v>
      </c>
      <c r="X71" s="29">
        <v>0.70694444444444449</v>
      </c>
      <c r="Y71" s="30">
        <f t="shared" si="30"/>
        <v>2.9861111111111116E-2</v>
      </c>
    </row>
    <row r="72" spans="2:25" customFormat="1" ht="24" customHeight="1" thickBot="1" x14ac:dyDescent="0.3">
      <c r="B72" s="301"/>
      <c r="C72" s="306"/>
      <c r="D72" s="18">
        <v>0.50416666666666665</v>
      </c>
      <c r="E72" s="19">
        <v>0.52638888888888891</v>
      </c>
      <c r="F72" s="19">
        <v>0.55555555555555558</v>
      </c>
      <c r="G72" s="20">
        <f t="shared" si="32"/>
        <v>5.1388888888888928E-2</v>
      </c>
      <c r="H72" s="21">
        <v>608</v>
      </c>
      <c r="I72" s="22">
        <v>1</v>
      </c>
      <c r="J72" s="18">
        <v>0.52986111111111112</v>
      </c>
      <c r="K72" s="19">
        <v>0.55208333333333337</v>
      </c>
      <c r="L72" s="19">
        <v>0.58263888888888893</v>
      </c>
      <c r="M72" s="20">
        <f t="shared" si="31"/>
        <v>5.2777777777777812E-2</v>
      </c>
      <c r="N72" s="21">
        <v>608</v>
      </c>
      <c r="O72" s="22">
        <v>2</v>
      </c>
      <c r="P72" s="18">
        <v>0.55555555555555558</v>
      </c>
      <c r="Q72" s="19">
        <v>0.57708333333333328</v>
      </c>
      <c r="R72" s="19">
        <v>0.60624999999999996</v>
      </c>
      <c r="S72" s="20">
        <f t="shared" si="33"/>
        <v>5.0694444444444375E-2</v>
      </c>
      <c r="T72" s="21">
        <v>608</v>
      </c>
      <c r="U72" s="22">
        <v>3</v>
      </c>
      <c r="V72" s="27">
        <v>0.3125</v>
      </c>
      <c r="W72" s="28">
        <f t="shared" si="29"/>
        <v>2.0833333333333315E-2</v>
      </c>
      <c r="X72" s="29">
        <v>0.73888888888888893</v>
      </c>
      <c r="Y72" s="30">
        <f t="shared" si="30"/>
        <v>3.1944444444444442E-2</v>
      </c>
    </row>
    <row r="73" spans="2:25" customFormat="1" ht="24" customHeight="1" thickBot="1" x14ac:dyDescent="0.3">
      <c r="B73" s="301"/>
      <c r="C73" s="307"/>
      <c r="D73" s="428" t="s">
        <v>31</v>
      </c>
      <c r="E73" s="298"/>
      <c r="F73" s="298"/>
      <c r="G73" s="298"/>
      <c r="H73" s="298"/>
      <c r="I73" s="299"/>
      <c r="J73" s="429" t="s">
        <v>32</v>
      </c>
      <c r="K73" s="298"/>
      <c r="L73" s="298"/>
      <c r="M73" s="298"/>
      <c r="N73" s="298"/>
      <c r="O73" s="299"/>
      <c r="P73" s="429" t="s">
        <v>32</v>
      </c>
      <c r="Q73" s="298"/>
      <c r="R73" s="298"/>
      <c r="S73" s="298"/>
      <c r="T73" s="298"/>
      <c r="U73" s="298"/>
      <c r="V73" s="27">
        <v>0.33680555555555558</v>
      </c>
      <c r="W73" s="28">
        <f t="shared" si="29"/>
        <v>2.430555555555558E-2</v>
      </c>
      <c r="X73" s="29">
        <v>0.77361111111111114</v>
      </c>
      <c r="Y73" s="30">
        <f t="shared" si="30"/>
        <v>3.472222222222221E-2</v>
      </c>
    </row>
    <row r="74" spans="2:25" customFormat="1" ht="24" customHeight="1" thickBot="1" x14ac:dyDescent="0.3">
      <c r="B74" s="301"/>
      <c r="C74" s="36" t="s">
        <v>17</v>
      </c>
      <c r="D74" s="37">
        <f>MAX(E67:F72)-IF(D67="",E67,D67)-MIN(H67:H72)+$C64</f>
        <v>0.31597222222222232</v>
      </c>
      <c r="E74" s="38"/>
      <c r="F74" s="38"/>
      <c r="G74" s="39"/>
      <c r="H74" s="40">
        <f ca="1">OFFSET(H66,MATCH(MIN(H67:H72),H67:H72,0),-4)-IF(D67="",E67,D67)+$C64</f>
        <v>0.20000000000000004</v>
      </c>
      <c r="I74" s="41"/>
      <c r="J74" s="37">
        <f>MAX(K67:L72)-IF(J67="",K67,J67)-MIN(N67:N72)+$C65</f>
        <v>0.31805555555555554</v>
      </c>
      <c r="K74" s="38"/>
      <c r="L74" s="38"/>
      <c r="M74" s="39"/>
      <c r="N74" s="40">
        <f ca="1">OFFSET(N66,MATCH(MIN(N67:N72),N67:N72,0),-4)-IF(J67="",K67,J67)+$C65</f>
        <v>0.13819444444444445</v>
      </c>
      <c r="O74" s="41"/>
      <c r="P74" s="37">
        <f>MAX(Q67:R72)-IF(P67="",Q67,P67)-MIN(T67:T72)+$C65</f>
        <v>0.32291666666666663</v>
      </c>
      <c r="Q74" s="38"/>
      <c r="R74" s="38"/>
      <c r="S74" s="39"/>
      <c r="T74" s="40">
        <f ca="1">OFFSET(T66,MATCH(MIN(T67:T72),T67:T72,0),-4)-IF(P67="",Q67,P67)+$C65</f>
        <v>0.20138888888888892</v>
      </c>
      <c r="U74" s="42"/>
      <c r="V74" s="27">
        <v>0.37361111111111112</v>
      </c>
      <c r="W74" s="28">
        <f t="shared" si="29"/>
        <v>3.6805555555555536E-2</v>
      </c>
      <c r="X74" s="29">
        <v>0.8125</v>
      </c>
      <c r="Y74" s="30">
        <f t="shared" si="30"/>
        <v>3.8888888888888862E-2</v>
      </c>
    </row>
    <row r="75" spans="2:25" customFormat="1" ht="24" customHeight="1" thickBot="1" x14ac:dyDescent="0.3">
      <c r="B75" s="301"/>
      <c r="C75" s="69">
        <v>1.7361111111111112E-2</v>
      </c>
      <c r="D75" s="9" t="s">
        <v>18</v>
      </c>
      <c r="E75" s="7"/>
      <c r="F75" s="7"/>
      <c r="G75" s="7"/>
      <c r="H75" s="7"/>
      <c r="I75" s="8"/>
      <c r="J75" s="9"/>
      <c r="K75" s="7"/>
      <c r="L75" s="7"/>
      <c r="M75" s="7"/>
      <c r="N75" s="7"/>
      <c r="O75" s="8"/>
      <c r="P75" s="9"/>
      <c r="Q75" s="7"/>
      <c r="R75" s="7"/>
      <c r="S75" s="7"/>
      <c r="T75" s="7"/>
      <c r="U75" s="7"/>
      <c r="V75" s="27">
        <v>0.40277777777777779</v>
      </c>
      <c r="W75" s="28">
        <f t="shared" si="29"/>
        <v>2.9166666666666674E-2</v>
      </c>
      <c r="X75" s="29">
        <v>0.84027777777777779</v>
      </c>
      <c r="Y75" s="30">
        <f t="shared" si="30"/>
        <v>2.777777777777779E-2</v>
      </c>
    </row>
    <row r="76" spans="2:25" customFormat="1" ht="24" customHeight="1" thickBot="1" x14ac:dyDescent="0.3">
      <c r="B76" s="301"/>
      <c r="C76" s="69">
        <v>2.0833333333333332E-2</v>
      </c>
      <c r="D76" s="9" t="s">
        <v>19</v>
      </c>
      <c r="E76" s="7"/>
      <c r="F76" s="7"/>
      <c r="G76" s="7"/>
      <c r="H76" s="7"/>
      <c r="I76" s="8"/>
      <c r="J76" s="9" t="s">
        <v>20</v>
      </c>
      <c r="K76" s="7"/>
      <c r="L76" s="7"/>
      <c r="M76" s="7"/>
      <c r="N76" s="7"/>
      <c r="O76" s="8"/>
      <c r="P76" s="9" t="s">
        <v>21</v>
      </c>
      <c r="Q76" s="7"/>
      <c r="R76" s="7"/>
      <c r="S76" s="7"/>
      <c r="T76" s="7"/>
      <c r="U76" s="7"/>
      <c r="V76" s="27">
        <v>0.43958333333333333</v>
      </c>
      <c r="W76" s="28">
        <f t="shared" si="29"/>
        <v>3.6805555555555536E-2</v>
      </c>
      <c r="X76" s="29">
        <v>0.86805555555555558</v>
      </c>
      <c r="Y76" s="30">
        <f t="shared" si="30"/>
        <v>2.777777777777779E-2</v>
      </c>
    </row>
    <row r="77" spans="2:25" customFormat="1" ht="24" customHeight="1" thickBot="1" x14ac:dyDescent="0.3">
      <c r="B77" s="301"/>
      <c r="C77" s="308" t="s">
        <v>7</v>
      </c>
      <c r="D77" s="13" t="s">
        <v>8</v>
      </c>
      <c r="E77" s="14" t="s">
        <v>9</v>
      </c>
      <c r="F77" s="15" t="s">
        <v>10</v>
      </c>
      <c r="G77" s="14" t="s">
        <v>11</v>
      </c>
      <c r="H77" s="15" t="s">
        <v>12</v>
      </c>
      <c r="I77" s="14" t="s">
        <v>13</v>
      </c>
      <c r="J77" s="15" t="s">
        <v>8</v>
      </c>
      <c r="K77" s="14" t="s">
        <v>9</v>
      </c>
      <c r="L77" s="15" t="s">
        <v>10</v>
      </c>
      <c r="M77" s="14" t="s">
        <v>11</v>
      </c>
      <c r="N77" s="15" t="s">
        <v>12</v>
      </c>
      <c r="O77" s="14" t="s">
        <v>13</v>
      </c>
      <c r="P77" s="13" t="s">
        <v>8</v>
      </c>
      <c r="Q77" s="14" t="s">
        <v>9</v>
      </c>
      <c r="R77" s="15" t="s">
        <v>10</v>
      </c>
      <c r="S77" s="14" t="s">
        <v>11</v>
      </c>
      <c r="T77" s="15" t="s">
        <v>12</v>
      </c>
      <c r="U77" s="13" t="s">
        <v>13</v>
      </c>
      <c r="V77" s="27">
        <v>0.46736111111111112</v>
      </c>
      <c r="W77" s="28">
        <f t="shared" si="29"/>
        <v>2.777777777777779E-2</v>
      </c>
      <c r="X77" s="29">
        <v>0.90625</v>
      </c>
      <c r="Y77" s="30">
        <f t="shared" si="30"/>
        <v>3.819444444444442E-2</v>
      </c>
    </row>
    <row r="78" spans="2:25" customFormat="1" ht="24" customHeight="1" x14ac:dyDescent="0.25">
      <c r="B78" s="301"/>
      <c r="C78" s="309"/>
      <c r="D78" s="23">
        <v>0.58680555555555558</v>
      </c>
      <c r="E78" s="25">
        <v>0.60902777777777772</v>
      </c>
      <c r="F78" s="25">
        <v>0.63749999999999996</v>
      </c>
      <c r="G78" s="20">
        <f t="shared" ref="G78:G80" si="34">F78-D78</f>
        <v>5.0694444444444375E-2</v>
      </c>
      <c r="H78" s="49">
        <v>608</v>
      </c>
      <c r="I78" s="50">
        <v>1</v>
      </c>
      <c r="J78" s="23">
        <v>0.61805555555555558</v>
      </c>
      <c r="K78" s="25">
        <v>0.64027777777777772</v>
      </c>
      <c r="L78" s="25">
        <v>0.67013888888888884</v>
      </c>
      <c r="M78" s="20">
        <f t="shared" ref="M78:M80" si="35">L78-J78</f>
        <v>5.2083333333333259E-2</v>
      </c>
      <c r="N78" s="49">
        <v>608</v>
      </c>
      <c r="O78" s="50">
        <v>2</v>
      </c>
      <c r="P78" s="23">
        <v>0.77361111111111114</v>
      </c>
      <c r="Q78" s="25">
        <v>0.79861111111111116</v>
      </c>
      <c r="R78" s="25">
        <v>0.83263888888888893</v>
      </c>
      <c r="S78" s="20">
        <f t="shared" ref="S78:S80" si="36">R78-P78</f>
        <v>5.902777777777779E-2</v>
      </c>
      <c r="T78" s="49">
        <v>608</v>
      </c>
      <c r="U78" s="61">
        <v>3</v>
      </c>
      <c r="V78" s="27">
        <v>0.48472222222222222</v>
      </c>
      <c r="W78" s="28">
        <f t="shared" si="29"/>
        <v>1.7361111111111105E-2</v>
      </c>
      <c r="X78" s="29">
        <v>0.94097222222222221</v>
      </c>
      <c r="Y78" s="30">
        <f t="shared" si="30"/>
        <v>3.472222222222221E-2</v>
      </c>
    </row>
    <row r="79" spans="2:25" customFormat="1" ht="24" customHeight="1" x14ac:dyDescent="0.25">
      <c r="B79" s="301"/>
      <c r="C79" s="309"/>
      <c r="D79" s="27">
        <v>0.64930555555555558</v>
      </c>
      <c r="E79" s="29">
        <v>0.67222222222222228</v>
      </c>
      <c r="F79" s="29">
        <v>0.7</v>
      </c>
      <c r="G79" s="20">
        <f t="shared" si="34"/>
        <v>5.0694444444444375E-2</v>
      </c>
      <c r="H79" s="54">
        <v>608</v>
      </c>
      <c r="I79" s="55">
        <v>1</v>
      </c>
      <c r="J79" s="27">
        <v>0.67708333333333337</v>
      </c>
      <c r="K79" s="29">
        <v>0.70208333333333328</v>
      </c>
      <c r="L79" s="29">
        <v>0.7319444444444444</v>
      </c>
      <c r="M79" s="20">
        <f t="shared" si="35"/>
        <v>5.4861111111111027E-2</v>
      </c>
      <c r="N79" s="54">
        <v>608</v>
      </c>
      <c r="O79" s="55">
        <v>2</v>
      </c>
      <c r="P79" s="27">
        <v>0.84027777777777779</v>
      </c>
      <c r="Q79" s="29">
        <v>0.86319444444444449</v>
      </c>
      <c r="R79" s="29">
        <v>0.89444444444444449</v>
      </c>
      <c r="S79" s="20">
        <f t="shared" si="36"/>
        <v>5.4166666666666696E-2</v>
      </c>
      <c r="T79" s="54">
        <v>608</v>
      </c>
      <c r="U79" s="62">
        <v>3</v>
      </c>
      <c r="V79" s="27">
        <v>0.50416666666666665</v>
      </c>
      <c r="W79" s="28">
        <f t="shared" si="29"/>
        <v>1.9444444444444431E-2</v>
      </c>
      <c r="X79" s="43">
        <v>1.0069444444444444</v>
      </c>
      <c r="Y79" s="30">
        <f t="shared" si="30"/>
        <v>6.597222222222221E-2</v>
      </c>
    </row>
    <row r="80" spans="2:25" customFormat="1" ht="24" customHeight="1" thickBot="1" x14ac:dyDescent="0.3">
      <c r="B80" s="301"/>
      <c r="C80" s="309"/>
      <c r="D80" s="27">
        <v>0.70694444444444449</v>
      </c>
      <c r="E80" s="29">
        <v>0.7319444444444444</v>
      </c>
      <c r="F80" s="29">
        <v>0.76388888888888884</v>
      </c>
      <c r="G80" s="20">
        <f t="shared" si="34"/>
        <v>5.6944444444444353E-2</v>
      </c>
      <c r="H80" s="54">
        <v>608</v>
      </c>
      <c r="I80" s="55">
        <v>1</v>
      </c>
      <c r="J80" s="27">
        <v>0.73888888888888893</v>
      </c>
      <c r="K80" s="29">
        <v>0.76249999999999996</v>
      </c>
      <c r="L80" s="29">
        <v>0.79791666666666672</v>
      </c>
      <c r="M80" s="20">
        <f t="shared" si="35"/>
        <v>5.902777777777779E-2</v>
      </c>
      <c r="N80" s="54">
        <v>608</v>
      </c>
      <c r="O80" s="55">
        <v>2</v>
      </c>
      <c r="P80" s="27">
        <v>0.90625</v>
      </c>
      <c r="Q80" s="29">
        <v>0.92638888888888893</v>
      </c>
      <c r="R80" s="29">
        <v>0.95763888888888893</v>
      </c>
      <c r="S80" s="20">
        <f t="shared" si="36"/>
        <v>5.1388888888888928E-2</v>
      </c>
      <c r="T80" s="54">
        <v>608</v>
      </c>
      <c r="U80" s="62">
        <v>3</v>
      </c>
      <c r="V80" s="27">
        <v>0.52986111111111112</v>
      </c>
      <c r="W80" s="28">
        <f t="shared" si="29"/>
        <v>2.5694444444444464E-2</v>
      </c>
      <c r="X80" s="43">
        <v>1.0652777777777778</v>
      </c>
      <c r="Y80" s="30">
        <f t="shared" si="30"/>
        <v>5.8333333333333348E-2</v>
      </c>
    </row>
    <row r="81" spans="2:25" customFormat="1" ht="24" customHeight="1" thickBot="1" x14ac:dyDescent="0.3">
      <c r="B81" s="301"/>
      <c r="C81" s="309"/>
      <c r="D81" s="31">
        <f>IF(F80="",E80,F80)</f>
        <v>0.76388888888888884</v>
      </c>
      <c r="E81" s="32"/>
      <c r="F81" s="31">
        <f>IF(D82="",E82,D82)</f>
        <v>0.8125</v>
      </c>
      <c r="G81" s="32"/>
      <c r="H81" s="32">
        <f>F81-D81</f>
        <v>4.861111111111116E-2</v>
      </c>
      <c r="I81" s="32"/>
      <c r="J81" s="31">
        <f>IF(L80="",K80,L80)</f>
        <v>0.79791666666666672</v>
      </c>
      <c r="K81" s="32"/>
      <c r="L81" s="31">
        <f>IF(J82="",K82,J82)</f>
        <v>0.86805555555555558</v>
      </c>
      <c r="M81" s="32"/>
      <c r="N81" s="32">
        <f>L81-J81</f>
        <v>7.0138888888888862E-2</v>
      </c>
      <c r="O81" s="32"/>
      <c r="P81" s="31">
        <f>IF(R80="",Q80,R80)</f>
        <v>0.95763888888888893</v>
      </c>
      <c r="Q81" s="32"/>
      <c r="R81" s="31">
        <f>IF(P82="",Q82,P82)</f>
        <v>1.0069444444444444</v>
      </c>
      <c r="S81" s="32"/>
      <c r="T81" s="32">
        <f>R81-P81</f>
        <v>4.9305555555555491E-2</v>
      </c>
      <c r="U81" s="33"/>
      <c r="V81" s="44">
        <v>0.55555555555555558</v>
      </c>
      <c r="W81" s="45">
        <f t="shared" si="29"/>
        <v>2.5694444444444464E-2</v>
      </c>
      <c r="X81" s="63"/>
      <c r="Y81" s="47"/>
    </row>
    <row r="82" spans="2:25" customFormat="1" ht="24" customHeight="1" x14ac:dyDescent="0.25">
      <c r="B82" s="301"/>
      <c r="C82" s="309"/>
      <c r="D82" s="27">
        <v>0.8125</v>
      </c>
      <c r="E82" s="29">
        <v>0.83750000000000002</v>
      </c>
      <c r="F82" s="29">
        <v>0.86875000000000002</v>
      </c>
      <c r="G82" s="20">
        <f>F82-D82</f>
        <v>5.6250000000000022E-2</v>
      </c>
      <c r="H82" s="54">
        <v>608</v>
      </c>
      <c r="I82" s="55">
        <v>1</v>
      </c>
      <c r="J82" s="27">
        <v>0.86805555555555558</v>
      </c>
      <c r="K82" s="29">
        <v>0.89097222222222228</v>
      </c>
      <c r="L82" s="29">
        <v>0.92013888888888884</v>
      </c>
      <c r="M82" s="20">
        <f t="shared" ref="M82:M83" si="37">L82-J82</f>
        <v>5.2083333333333259E-2</v>
      </c>
      <c r="N82" s="54">
        <v>608</v>
      </c>
      <c r="O82" s="55">
        <v>2</v>
      </c>
      <c r="P82" s="27">
        <v>1.0069444444444444</v>
      </c>
      <c r="Q82" s="29">
        <v>1.0270833333333333</v>
      </c>
      <c r="R82" s="29">
        <v>1.0583333333333333</v>
      </c>
      <c r="S82" s="20">
        <f t="shared" ref="S82:S83" si="38">R82-P82</f>
        <v>5.1388888888888928E-2</v>
      </c>
      <c r="T82" s="54">
        <v>608</v>
      </c>
      <c r="U82" s="55">
        <v>3</v>
      </c>
      <c r="V82" s="1"/>
      <c r="W82" s="1"/>
      <c r="X82" s="1"/>
      <c r="Y82" s="1"/>
    </row>
    <row r="83" spans="2:25" customFormat="1" ht="24" customHeight="1" thickBot="1" x14ac:dyDescent="0.3">
      <c r="B83" s="301"/>
      <c r="C83" s="309"/>
      <c r="D83" s="64"/>
      <c r="E83" s="65"/>
      <c r="F83" s="65"/>
      <c r="G83" s="68"/>
      <c r="H83" s="66"/>
      <c r="I83" s="67"/>
      <c r="J83" s="64">
        <v>0.94097222222222221</v>
      </c>
      <c r="K83" s="65">
        <v>0.96111111111111114</v>
      </c>
      <c r="L83" s="65">
        <v>0.99236111111111114</v>
      </c>
      <c r="M83" s="20">
        <f t="shared" si="37"/>
        <v>5.1388888888888928E-2</v>
      </c>
      <c r="N83" s="66">
        <v>608</v>
      </c>
      <c r="O83" s="67">
        <v>2</v>
      </c>
      <c r="P83" s="64">
        <v>1.0652777777777778</v>
      </c>
      <c r="Q83" s="65">
        <v>1.086111111111111</v>
      </c>
      <c r="R83" s="65">
        <v>1.1069444444444445</v>
      </c>
      <c r="S83" s="20">
        <f t="shared" si="38"/>
        <v>4.1666666666666741E-2</v>
      </c>
      <c r="T83" s="66">
        <v>608</v>
      </c>
      <c r="U83" s="67">
        <v>3</v>
      </c>
      <c r="V83" s="1"/>
      <c r="W83" s="1"/>
      <c r="X83" s="1"/>
      <c r="Y83" s="1"/>
    </row>
    <row r="84" spans="2:25" customFormat="1" ht="24" customHeight="1" thickBot="1" x14ac:dyDescent="0.3">
      <c r="B84" s="301"/>
      <c r="C84" s="310"/>
      <c r="D84" s="428" t="s">
        <v>31</v>
      </c>
      <c r="E84" s="298"/>
      <c r="F84" s="298"/>
      <c r="G84" s="298"/>
      <c r="H84" s="298"/>
      <c r="I84" s="299"/>
      <c r="J84" s="429" t="s">
        <v>32</v>
      </c>
      <c r="K84" s="298"/>
      <c r="L84" s="298"/>
      <c r="M84" s="298"/>
      <c r="N84" s="298"/>
      <c r="O84" s="299"/>
      <c r="P84" s="429" t="s">
        <v>32</v>
      </c>
      <c r="Q84" s="298"/>
      <c r="R84" s="298"/>
      <c r="S84" s="298"/>
      <c r="T84" s="298"/>
      <c r="U84" s="299"/>
      <c r="V84" s="35"/>
      <c r="W84" s="35"/>
      <c r="X84" s="35"/>
      <c r="Y84" s="35"/>
    </row>
    <row r="85" spans="2:25" customFormat="1" ht="24" customHeight="1" thickBot="1" x14ac:dyDescent="0.3">
      <c r="B85" s="302"/>
      <c r="C85" s="36" t="s">
        <v>17</v>
      </c>
      <c r="D85" s="37">
        <f>MAX(E78:F83)-IF(D78="",E78,D78)-MIN(H78:H83)+$C75</f>
        <v>0.25069444444444439</v>
      </c>
      <c r="E85" s="56"/>
      <c r="F85" s="56"/>
      <c r="G85" s="57"/>
      <c r="H85" s="58">
        <f ca="1">OFFSET(H77,MATCH(MIN(H78:H83),H78:H83,0),-4)-IF(D78="",E78,D78)</f>
        <v>0.17708333333333326</v>
      </c>
      <c r="I85" s="59"/>
      <c r="J85" s="37">
        <f>MAX(K78:L83)-IF(J78="",K78,J78)-MIN(N78:N83)+$C75</f>
        <v>0.3215277777777778</v>
      </c>
      <c r="K85" s="38"/>
      <c r="L85" s="38"/>
      <c r="M85" s="39"/>
      <c r="N85" s="58">
        <f ca="1">OFFSET(N77,MATCH(MIN(N78:N83),N78:N83,0),-4)-IF(J78="",K78,J78)</f>
        <v>0.17986111111111114</v>
      </c>
      <c r="O85" s="41"/>
      <c r="P85" s="37">
        <f>MAX(Q78:R83)-IF(P78="",Q78,P78)-MIN(T78:T83)+$C75</f>
        <v>0.30138888888888898</v>
      </c>
      <c r="Q85" s="38"/>
      <c r="R85" s="38"/>
      <c r="S85" s="39"/>
      <c r="T85" s="58">
        <f ca="1">OFFSET(T77,MATCH(MIN(T78:T83),T78:T83,0),-4)-IF(P78="",Q78,P78)</f>
        <v>0.18402777777777779</v>
      </c>
      <c r="U85" s="41"/>
      <c r="V85" s="1"/>
      <c r="W85" s="1"/>
      <c r="X85" s="1"/>
      <c r="Y85" s="1"/>
    </row>
    <row r="86" spans="2:25" customFormat="1" ht="24" customHeight="1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customFormat="1" ht="24" customHeight="1" x14ac:dyDescent="0.25">
      <c r="B87" s="28">
        <v>1.7361111111111112E-2</v>
      </c>
      <c r="C87" s="430" t="s">
        <v>33</v>
      </c>
      <c r="D87" s="430"/>
      <c r="E87" s="1"/>
      <c r="G87" s="1"/>
      <c r="H87" s="1"/>
      <c r="I87" s="1"/>
      <c r="J87" s="1"/>
      <c r="K87" s="1"/>
      <c r="L87" s="1"/>
      <c r="M87" s="1"/>
      <c r="N87" s="1"/>
      <c r="O87" s="1"/>
      <c r="P87" s="430" t="s">
        <v>31</v>
      </c>
      <c r="Q87" s="430"/>
      <c r="R87" s="430"/>
      <c r="S87" s="54">
        <v>1</v>
      </c>
      <c r="T87" s="54">
        <v>9</v>
      </c>
      <c r="U87" s="1"/>
      <c r="V87" s="1"/>
      <c r="W87" s="1"/>
      <c r="X87" s="1"/>
      <c r="Y87" s="1"/>
    </row>
    <row r="88" spans="2:25" customFormat="1" ht="24" customHeight="1" x14ac:dyDescent="0.25">
      <c r="B88" s="28">
        <v>2.0833333333333332E-2</v>
      </c>
      <c r="C88" s="430" t="s">
        <v>34</v>
      </c>
      <c r="D88" s="430"/>
      <c r="E88" s="1"/>
      <c r="K88" s="1"/>
      <c r="L88" s="1"/>
      <c r="M88" s="1"/>
      <c r="N88" s="1"/>
      <c r="O88" s="1"/>
      <c r="P88" s="430" t="s">
        <v>32</v>
      </c>
      <c r="Q88" s="430"/>
      <c r="R88" s="430"/>
      <c r="S88" s="54">
        <v>2</v>
      </c>
      <c r="T88" s="54">
        <v>20</v>
      </c>
      <c r="U88" s="1"/>
      <c r="V88" s="1"/>
      <c r="W88" s="1"/>
      <c r="X88" s="1"/>
      <c r="Y88" s="1"/>
    </row>
    <row r="89" spans="2:25" customFormat="1" ht="24" customHeight="1" x14ac:dyDescent="0.25"/>
    <row r="90" spans="2:25" customFormat="1" ht="24" customHeight="1" x14ac:dyDescent="0.25"/>
    <row r="91" spans="2:25" customFormat="1" ht="24" customHeight="1" x14ac:dyDescent="0.25"/>
    <row r="92" spans="2:25" customFormat="1" ht="24" customHeight="1" x14ac:dyDescent="0.25"/>
  </sheetData>
  <mergeCells count="39">
    <mergeCell ref="C87:D87"/>
    <mergeCell ref="P87:R87"/>
    <mergeCell ref="C88:D88"/>
    <mergeCell ref="P88:R88"/>
    <mergeCell ref="B63:B85"/>
    <mergeCell ref="C66:C73"/>
    <mergeCell ref="D73:I73"/>
    <mergeCell ref="J73:O73"/>
    <mergeCell ref="P73:U73"/>
    <mergeCell ref="C77:C84"/>
    <mergeCell ref="D84:I84"/>
    <mergeCell ref="J84:O84"/>
    <mergeCell ref="P84:U84"/>
    <mergeCell ref="C58:D58"/>
    <mergeCell ref="P58:R58"/>
    <mergeCell ref="C26:D26"/>
    <mergeCell ref="P26:R26"/>
    <mergeCell ref="C27:D27"/>
    <mergeCell ref="P27:R27"/>
    <mergeCell ref="D54:I54"/>
    <mergeCell ref="J54:O54"/>
    <mergeCell ref="P54:U54"/>
    <mergeCell ref="C57:D57"/>
    <mergeCell ref="P57:R57"/>
    <mergeCell ref="B33:B55"/>
    <mergeCell ref="C36:C43"/>
    <mergeCell ref="D43:I43"/>
    <mergeCell ref="J43:O43"/>
    <mergeCell ref="P43:U43"/>
    <mergeCell ref="C47:C54"/>
    <mergeCell ref="B2:B24"/>
    <mergeCell ref="C5:C12"/>
    <mergeCell ref="D12:I12"/>
    <mergeCell ref="J12:O12"/>
    <mergeCell ref="P12:U12"/>
    <mergeCell ref="C16:C23"/>
    <mergeCell ref="D23:I23"/>
    <mergeCell ref="J23:O23"/>
    <mergeCell ref="P23:U23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35">
    <cfRule type="colorScale" priority="10">
      <colorScale>
        <cfvo type="min"/>
        <cfvo type="max"/>
        <color rgb="FFFF7128"/>
        <color rgb="FFFFEF9C"/>
      </colorScale>
    </cfRule>
  </conditionalFormatting>
  <conditionalFormatting sqref="D65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231" priority="13" stopIfTrue="1">
      <formula>LEN($D4)=14</formula>
    </cfRule>
  </conditionalFormatting>
  <conditionalFormatting sqref="D35:I35">
    <cfRule type="expression" dxfId="230" priority="8" stopIfTrue="1">
      <formula>LEN($D35)=14</formula>
    </cfRule>
  </conditionalFormatting>
  <conditionalFormatting sqref="D65:I65">
    <cfRule type="expression" dxfId="229" priority="3" stopIfTrue="1">
      <formula>LEN($D65)=14</formula>
    </cfRule>
  </conditionalFormatting>
  <conditionalFormatting sqref="E4:I4">
    <cfRule type="notContainsBlanks" dxfId="228" priority="14">
      <formula>LEN(TRIM(E4))&gt;0</formula>
    </cfRule>
  </conditionalFormatting>
  <conditionalFormatting sqref="E35:I35">
    <cfRule type="notContainsBlanks" dxfId="227" priority="9">
      <formula>LEN(TRIM(E35))&gt;0</formula>
    </cfRule>
  </conditionalFormatting>
  <conditionalFormatting sqref="E65:I65">
    <cfRule type="notContainsBlanks" dxfId="226" priority="4">
      <formula>LEN(TRIM(E65))&gt;0</formula>
    </cfRule>
  </conditionalFormatting>
  <conditionalFormatting sqref="J4:O4">
    <cfRule type="expression" dxfId="225" priority="12">
      <formula>LEN($J4)=14</formula>
    </cfRule>
  </conditionalFormatting>
  <conditionalFormatting sqref="J35:O35">
    <cfRule type="expression" dxfId="224" priority="7">
      <formula>LEN($J35)=14</formula>
    </cfRule>
  </conditionalFormatting>
  <conditionalFormatting sqref="J65:O65">
    <cfRule type="expression" dxfId="223" priority="2">
      <formula>LEN($J65)=14</formula>
    </cfRule>
  </conditionalFormatting>
  <conditionalFormatting sqref="P4:U4">
    <cfRule type="expression" dxfId="222" priority="11">
      <formula>LEN($P4)=14</formula>
    </cfRule>
  </conditionalFormatting>
  <conditionalFormatting sqref="P35:U35">
    <cfRule type="expression" dxfId="221" priority="6">
      <formula>LEN($P35)=14</formula>
    </cfRule>
  </conditionalFormatting>
  <conditionalFormatting sqref="P65:U65">
    <cfRule type="expression" dxfId="220" priority="1">
      <formula>LEN($P65)=14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EF0DD-2529-42A6-93E5-5AF9A809407A}">
  <dimension ref="A1:Z1000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26" ht="24" customHeight="1" thickBot="1" x14ac:dyDescent="0.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24" customHeight="1" thickBot="1" x14ac:dyDescent="0.3">
      <c r="A2" s="72"/>
      <c r="B2" s="402">
        <v>45097</v>
      </c>
      <c r="C2" s="403" t="s">
        <v>82</v>
      </c>
      <c r="D2" s="404"/>
      <c r="E2" s="404"/>
      <c r="F2" s="404"/>
      <c r="G2" s="404"/>
      <c r="H2" s="404"/>
      <c r="I2" s="404"/>
      <c r="J2" s="404"/>
      <c r="K2" s="404"/>
      <c r="L2" s="404"/>
      <c r="M2" s="405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spans="1:26" ht="24" customHeight="1" thickBot="1" x14ac:dyDescent="0.3">
      <c r="A3" s="72"/>
      <c r="B3" s="321"/>
      <c r="C3" s="406">
        <v>1.7361111111111112E-2</v>
      </c>
      <c r="D3" s="407" t="s">
        <v>3</v>
      </c>
      <c r="E3" s="314"/>
      <c r="F3" s="314"/>
      <c r="G3" s="314"/>
      <c r="H3" s="314"/>
      <c r="I3" s="315"/>
      <c r="J3" s="432" t="s">
        <v>83</v>
      </c>
      <c r="K3" s="314"/>
      <c r="L3" s="314"/>
      <c r="M3" s="315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spans="1:26" ht="24" customHeight="1" thickBot="1" x14ac:dyDescent="0.3">
      <c r="A4" s="72"/>
      <c r="B4" s="321"/>
      <c r="C4" s="318"/>
      <c r="D4" s="431" t="s">
        <v>5</v>
      </c>
      <c r="E4" s="298"/>
      <c r="F4" s="298"/>
      <c r="G4" s="298"/>
      <c r="H4" s="298"/>
      <c r="I4" s="299"/>
      <c r="J4" s="328" t="s">
        <v>84</v>
      </c>
      <c r="K4" s="433"/>
      <c r="L4" s="433"/>
      <c r="M4" s="434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spans="1:26" ht="24" customHeight="1" thickBot="1" x14ac:dyDescent="0.3">
      <c r="A5" s="72"/>
      <c r="B5" s="321"/>
      <c r="C5" s="427" t="s">
        <v>7</v>
      </c>
      <c r="D5" s="74" t="s">
        <v>8</v>
      </c>
      <c r="E5" s="75" t="s">
        <v>9</v>
      </c>
      <c r="F5" s="104" t="s">
        <v>10</v>
      </c>
      <c r="G5" s="75" t="s">
        <v>11</v>
      </c>
      <c r="H5" s="104" t="s">
        <v>12</v>
      </c>
      <c r="I5" s="75" t="s">
        <v>13</v>
      </c>
      <c r="J5" s="327" t="str">
        <f>CONCATENATE(COUNT(J7:J11,L7:L11)," VIAGENS")</f>
        <v>9 VIAGENS</v>
      </c>
      <c r="K5" s="435"/>
      <c r="L5" s="435"/>
      <c r="M5" s="43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spans="1:26" ht="24" customHeight="1" thickBot="1" x14ac:dyDescent="0.3">
      <c r="A6" s="72"/>
      <c r="B6" s="321"/>
      <c r="C6" s="420"/>
      <c r="D6" s="78">
        <v>0.22222222222222221</v>
      </c>
      <c r="E6" s="79">
        <v>0.24444444444444446</v>
      </c>
      <c r="F6" s="79">
        <v>0.27152777777777776</v>
      </c>
      <c r="G6" s="80">
        <f t="shared" ref="G6:G8" si="0">F6-D6</f>
        <v>4.9305555555555547E-2</v>
      </c>
      <c r="H6" s="198">
        <v>609</v>
      </c>
      <c r="I6" s="212">
        <v>1</v>
      </c>
      <c r="J6" s="76" t="s">
        <v>14</v>
      </c>
      <c r="K6" s="77" t="s">
        <v>15</v>
      </c>
      <c r="L6" s="76" t="s">
        <v>14</v>
      </c>
      <c r="M6" s="77" t="s">
        <v>15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spans="1:26" ht="24" customHeight="1" x14ac:dyDescent="0.25">
      <c r="A7" s="72"/>
      <c r="B7" s="321"/>
      <c r="C7" s="420"/>
      <c r="D7" s="85">
        <v>0.28263888888888888</v>
      </c>
      <c r="E7" s="86">
        <v>0.31111111111111112</v>
      </c>
      <c r="F7" s="86">
        <v>0.3444444444444445</v>
      </c>
      <c r="G7" s="87">
        <f t="shared" si="0"/>
        <v>6.1805555555555614E-2</v>
      </c>
      <c r="H7" s="201">
        <v>609</v>
      </c>
      <c r="I7" s="213">
        <v>1</v>
      </c>
      <c r="J7" s="78">
        <v>0.22222222222222221</v>
      </c>
      <c r="K7" s="83"/>
      <c r="L7" s="79">
        <v>0.61458333333333337</v>
      </c>
      <c r="M7" s="84">
        <f>L7-J11</f>
        <v>7.8472222222222276E-2</v>
      </c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spans="1:26" ht="24" customHeight="1" thickBot="1" x14ac:dyDescent="0.3">
      <c r="A8" s="72"/>
      <c r="B8" s="321"/>
      <c r="C8" s="420"/>
      <c r="D8" s="85">
        <v>0.35555555555555557</v>
      </c>
      <c r="E8" s="86">
        <v>0.38055555555555554</v>
      </c>
      <c r="F8" s="86">
        <v>0.41388888888888892</v>
      </c>
      <c r="G8" s="87">
        <f t="shared" si="0"/>
        <v>5.8333333333333348E-2</v>
      </c>
      <c r="H8" s="201">
        <v>609</v>
      </c>
      <c r="I8" s="213">
        <v>1</v>
      </c>
      <c r="J8" s="85">
        <v>0.28263888888888888</v>
      </c>
      <c r="K8" s="90">
        <f t="shared" ref="K8:K11" si="1">J8-J7</f>
        <v>6.0416666666666674E-2</v>
      </c>
      <c r="L8" s="86">
        <v>0.69097222222222221</v>
      </c>
      <c r="M8" s="91">
        <f t="shared" ref="M8:M10" si="2">L8-L7</f>
        <v>7.638888888888884E-2</v>
      </c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spans="1:26" ht="24" customHeight="1" thickBot="1" x14ac:dyDescent="0.3">
      <c r="A9" s="72"/>
      <c r="B9" s="321"/>
      <c r="C9" s="420"/>
      <c r="D9" s="322">
        <f>IF(F8="",E8,F8)</f>
        <v>0.41388888888888892</v>
      </c>
      <c r="E9" s="299"/>
      <c r="F9" s="322">
        <f>IF(D10="",E10,D10)</f>
        <v>0.46319444444444446</v>
      </c>
      <c r="G9" s="299"/>
      <c r="H9" s="323">
        <f>F9-D9</f>
        <v>4.9305555555555547E-2</v>
      </c>
      <c r="I9" s="298"/>
      <c r="J9" s="85">
        <v>0.35555555555555557</v>
      </c>
      <c r="K9" s="90">
        <f t="shared" si="1"/>
        <v>7.2916666666666685E-2</v>
      </c>
      <c r="L9" s="86">
        <v>0.78125</v>
      </c>
      <c r="M9" s="91">
        <f t="shared" si="2"/>
        <v>9.027777777777779E-2</v>
      </c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spans="1:26" ht="24" customHeight="1" x14ac:dyDescent="0.25">
      <c r="A10" s="72"/>
      <c r="B10" s="321"/>
      <c r="C10" s="420"/>
      <c r="D10" s="85">
        <v>0.46319444444444446</v>
      </c>
      <c r="E10" s="86">
        <v>0.48680555555555555</v>
      </c>
      <c r="F10" s="86">
        <v>0.52361111111111114</v>
      </c>
      <c r="G10" s="87">
        <f t="shared" ref="G10:G11" si="3">F10-D10</f>
        <v>6.0416666666666674E-2</v>
      </c>
      <c r="H10" s="201">
        <v>609</v>
      </c>
      <c r="I10" s="213">
        <v>1</v>
      </c>
      <c r="J10" s="85">
        <v>0.46319444444444446</v>
      </c>
      <c r="K10" s="90">
        <f t="shared" si="1"/>
        <v>0.1076388888888889</v>
      </c>
      <c r="L10" s="86">
        <v>0.88888888888888884</v>
      </c>
      <c r="M10" s="91">
        <f t="shared" si="2"/>
        <v>0.10763888888888884</v>
      </c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spans="1:26" ht="24" customHeight="1" thickBot="1" x14ac:dyDescent="0.3">
      <c r="A11" s="72"/>
      <c r="B11" s="321"/>
      <c r="C11" s="420"/>
      <c r="D11" s="85">
        <v>0.53611111111111109</v>
      </c>
      <c r="E11" s="86">
        <v>0.56111111111111112</v>
      </c>
      <c r="F11" s="86">
        <v>0.59444444444444444</v>
      </c>
      <c r="G11" s="87">
        <f t="shared" si="3"/>
        <v>5.8333333333333348E-2</v>
      </c>
      <c r="H11" s="201">
        <v>609</v>
      </c>
      <c r="I11" s="89">
        <v>1</v>
      </c>
      <c r="J11" s="100">
        <v>0.53611111111111109</v>
      </c>
      <c r="K11" s="101">
        <f t="shared" si="1"/>
        <v>7.291666666666663E-2</v>
      </c>
      <c r="L11" s="207"/>
      <c r="M11" s="103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spans="1:26" ht="24" customHeight="1" thickBot="1" x14ac:dyDescent="0.3">
      <c r="A12" s="72"/>
      <c r="B12" s="321"/>
      <c r="C12" s="420"/>
      <c r="D12" s="18"/>
      <c r="E12" s="19"/>
      <c r="F12" s="19"/>
      <c r="G12" s="214"/>
      <c r="H12" s="21"/>
      <c r="I12" s="211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spans="1:26" ht="24" customHeight="1" thickBot="1" x14ac:dyDescent="0.3">
      <c r="A13" s="215"/>
      <c r="B13" s="321"/>
      <c r="C13" s="422"/>
      <c r="D13" s="327" t="s">
        <v>52</v>
      </c>
      <c r="E13" s="298"/>
      <c r="F13" s="298"/>
      <c r="G13" s="298"/>
      <c r="H13" s="298"/>
      <c r="I13" s="299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</row>
    <row r="14" spans="1:26" ht="24" customHeight="1" thickBot="1" x14ac:dyDescent="0.3">
      <c r="A14" s="72"/>
      <c r="B14" s="321"/>
      <c r="C14" s="99" t="s">
        <v>17</v>
      </c>
      <c r="D14" s="400">
        <f>MAX(E6:F12)-IF(D6="",E6,D6)-MIN(H6:H12)+$C3</f>
        <v>0.34027777777777779</v>
      </c>
      <c r="E14" s="298"/>
      <c r="F14" s="298"/>
      <c r="G14" s="299"/>
      <c r="H14" s="401">
        <f ca="1">OFFSET(H5,MATCH(MIN(H6:H12),H6:H12,0),-4)-IF(D6="",E6,D6)+$C3</f>
        <v>0.20902777777777781</v>
      </c>
      <c r="I14" s="299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spans="1:26" ht="24" customHeight="1" thickBot="1" x14ac:dyDescent="0.3">
      <c r="A15" s="72"/>
      <c r="B15" s="321"/>
      <c r="C15" s="317">
        <v>1.7361111111111112E-2</v>
      </c>
      <c r="D15" s="319" t="s">
        <v>18</v>
      </c>
      <c r="E15" s="298"/>
      <c r="F15" s="298"/>
      <c r="G15" s="298"/>
      <c r="H15" s="298"/>
      <c r="I15" s="299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spans="1:26" ht="24" customHeight="1" thickBot="1" x14ac:dyDescent="0.3">
      <c r="A16" s="72"/>
      <c r="B16" s="321"/>
      <c r="C16" s="318"/>
      <c r="D16" s="431" t="s">
        <v>19</v>
      </c>
      <c r="E16" s="298"/>
      <c r="F16" s="298"/>
      <c r="G16" s="298"/>
      <c r="H16" s="298"/>
      <c r="I16" s="299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spans="1:26" ht="24" customHeight="1" thickBot="1" x14ac:dyDescent="0.3">
      <c r="A17" s="72"/>
      <c r="B17" s="321"/>
      <c r="C17" s="320" t="s">
        <v>7</v>
      </c>
      <c r="D17" s="74" t="s">
        <v>8</v>
      </c>
      <c r="E17" s="75" t="s">
        <v>9</v>
      </c>
      <c r="F17" s="104" t="s">
        <v>10</v>
      </c>
      <c r="G17" s="75" t="s">
        <v>11</v>
      </c>
      <c r="H17" s="104" t="s">
        <v>12</v>
      </c>
      <c r="I17" s="75" t="s">
        <v>13</v>
      </c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spans="1:26" ht="24" customHeight="1" x14ac:dyDescent="0.25">
      <c r="A18" s="72"/>
      <c r="B18" s="321"/>
      <c r="C18" s="321"/>
      <c r="D18" s="78">
        <v>0.61458333333333337</v>
      </c>
      <c r="E18" s="79">
        <v>0.64027777777777783</v>
      </c>
      <c r="F18" s="79">
        <v>0.67708333333333337</v>
      </c>
      <c r="G18" s="80">
        <f t="shared" ref="G18:G20" si="4">F18-D18</f>
        <v>6.25E-2</v>
      </c>
      <c r="H18" s="198">
        <v>609</v>
      </c>
      <c r="I18" s="82">
        <v>1</v>
      </c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spans="1:26" ht="24" customHeight="1" x14ac:dyDescent="0.25">
      <c r="A19" s="72"/>
      <c r="B19" s="321"/>
      <c r="C19" s="321"/>
      <c r="D19" s="85">
        <v>0.69097222222222221</v>
      </c>
      <c r="E19" s="86">
        <v>0.71736111111111101</v>
      </c>
      <c r="F19" s="86">
        <v>0.76666666666666661</v>
      </c>
      <c r="G19" s="87">
        <f t="shared" si="4"/>
        <v>7.5694444444444398E-2</v>
      </c>
      <c r="H19" s="201">
        <v>609</v>
      </c>
      <c r="I19" s="89">
        <v>1</v>
      </c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spans="1:26" ht="24" customHeight="1" thickBot="1" x14ac:dyDescent="0.3">
      <c r="A20" s="72"/>
      <c r="B20" s="321"/>
      <c r="C20" s="321"/>
      <c r="D20" s="85">
        <v>0.78125</v>
      </c>
      <c r="E20" s="86">
        <v>0.80555555555555547</v>
      </c>
      <c r="F20" s="86">
        <v>0.83472222222222225</v>
      </c>
      <c r="G20" s="87">
        <f t="shared" si="4"/>
        <v>5.3472222222222254E-2</v>
      </c>
      <c r="H20" s="201">
        <v>609</v>
      </c>
      <c r="I20" s="89">
        <v>1</v>
      </c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spans="1:26" ht="24" customHeight="1" thickBot="1" x14ac:dyDescent="0.3">
      <c r="A21" s="72"/>
      <c r="B21" s="321"/>
      <c r="C21" s="321"/>
      <c r="D21" s="322">
        <f>IF(F20="",E20,F20)</f>
        <v>0.83472222222222225</v>
      </c>
      <c r="E21" s="299"/>
      <c r="F21" s="322">
        <f>IF(D22="",E22,D22)</f>
        <v>0.88888888888888884</v>
      </c>
      <c r="G21" s="299"/>
      <c r="H21" s="323">
        <f>F21-D21</f>
        <v>5.4166666666666585E-2</v>
      </c>
      <c r="I21" s="299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spans="1:26" ht="24" customHeight="1" x14ac:dyDescent="0.25">
      <c r="A22" s="72"/>
      <c r="B22" s="321"/>
      <c r="C22" s="321"/>
      <c r="D22" s="85">
        <v>0.88888888888888884</v>
      </c>
      <c r="E22" s="86">
        <v>0.90625</v>
      </c>
      <c r="F22" s="86">
        <v>0.93194444444444446</v>
      </c>
      <c r="G22" s="87">
        <f>F22-D22</f>
        <v>4.3055555555555625E-2</v>
      </c>
      <c r="H22" s="201">
        <v>609</v>
      </c>
      <c r="I22" s="89">
        <v>1</v>
      </c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spans="1:26" ht="24" customHeight="1" thickBot="1" x14ac:dyDescent="0.3">
      <c r="A23" s="72"/>
      <c r="B23" s="321"/>
      <c r="C23" s="321"/>
      <c r="D23" s="18"/>
      <c r="E23" s="19"/>
      <c r="F23" s="19"/>
      <c r="G23" s="214"/>
      <c r="H23" s="21"/>
      <c r="I23" s="211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spans="1:26" ht="24" customHeight="1" thickBot="1" x14ac:dyDescent="0.3">
      <c r="A24" s="215"/>
      <c r="B24" s="321"/>
      <c r="C24" s="318"/>
      <c r="D24" s="327" t="s">
        <v>52</v>
      </c>
      <c r="E24" s="298"/>
      <c r="F24" s="298"/>
      <c r="G24" s="298"/>
      <c r="H24" s="298"/>
      <c r="I24" s="299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</row>
    <row r="25" spans="1:26" ht="24" customHeight="1" thickBot="1" x14ac:dyDescent="0.3">
      <c r="A25" s="72"/>
      <c r="B25" s="318"/>
      <c r="C25" s="99" t="s">
        <v>17</v>
      </c>
      <c r="D25" s="400">
        <f>MAX(E18:F22)-IF(D18="",E18,D18)-MIN(H18:H22)+$C15</f>
        <v>0.28055555555555561</v>
      </c>
      <c r="E25" s="298"/>
      <c r="F25" s="298"/>
      <c r="G25" s="299"/>
      <c r="H25" s="316">
        <f ca="1">OFFSET(H17,MATCH(MIN(H18:H22),H18:H22,0),-4)-IF(D18="",E18,D18)</f>
        <v>0.22013888888888888</v>
      </c>
      <c r="I25" s="315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spans="1:26" ht="24" customHeight="1" x14ac:dyDescent="0.25">
      <c r="A26" s="72"/>
      <c r="B26" s="72"/>
      <c r="C26" s="72"/>
      <c r="E26" s="72"/>
      <c r="F26" s="72"/>
      <c r="G26" s="72"/>
      <c r="H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spans="1:26" ht="24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spans="1:26" ht="24" customHeight="1" x14ac:dyDescent="0.25">
      <c r="A28" s="72"/>
      <c r="B28" s="72"/>
      <c r="C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spans="1:26" ht="24" customHeight="1" x14ac:dyDescent="0.25">
      <c r="A29" s="72"/>
      <c r="B29" s="72"/>
      <c r="C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spans="1:26" ht="24" customHeight="1" x14ac:dyDescent="0.25">
      <c r="A30" s="72"/>
      <c r="B30" s="72"/>
      <c r="C30" s="72"/>
      <c r="J30" s="72"/>
      <c r="K30" s="20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spans="1:26" ht="24" customHeight="1" x14ac:dyDescent="0.25">
      <c r="A31" s="72"/>
      <c r="B31" s="72"/>
      <c r="C31" s="72"/>
      <c r="J31" s="72"/>
      <c r="K31" s="20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spans="1:26" ht="24" customHeight="1" x14ac:dyDescent="0.25">
      <c r="A32" s="72"/>
      <c r="B32" s="72"/>
      <c r="C32" s="72"/>
      <c r="J32" s="72"/>
      <c r="K32" s="20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spans="1:26" ht="24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20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6" ht="24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20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26" ht="24" customHeight="1" x14ac:dyDescent="0.25">
      <c r="A35" s="72"/>
      <c r="B35" s="72"/>
      <c r="C35" s="72"/>
      <c r="D35" s="72"/>
      <c r="J35" s="72"/>
      <c r="K35" s="20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spans="1:26" ht="24" customHeight="1" x14ac:dyDescent="0.25">
      <c r="A36" s="72"/>
      <c r="B36" s="72"/>
      <c r="C36" s="72"/>
      <c r="D36" s="72"/>
      <c r="J36" s="72"/>
      <c r="K36" s="20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spans="1:26" ht="24" customHeight="1" x14ac:dyDescent="0.25">
      <c r="A37" s="72"/>
      <c r="B37" s="72"/>
      <c r="C37" s="72"/>
      <c r="D37" s="72"/>
      <c r="J37" s="72"/>
      <c r="K37" s="20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spans="1:26" ht="24" customHeight="1" x14ac:dyDescent="0.25">
      <c r="A38" s="72"/>
      <c r="B38" s="72"/>
      <c r="C38" s="72"/>
      <c r="D38" s="72"/>
      <c r="J38" s="72"/>
      <c r="K38" s="20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spans="1:26" ht="24" customHeight="1" x14ac:dyDescent="0.25">
      <c r="A39" s="72"/>
      <c r="B39" s="72"/>
      <c r="C39" s="72"/>
      <c r="D39" s="72"/>
      <c r="J39" s="72"/>
      <c r="K39" s="20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spans="1:26" ht="24" customHeight="1" x14ac:dyDescent="0.25">
      <c r="A40" s="72"/>
      <c r="B40" s="72"/>
      <c r="C40" s="72"/>
      <c r="D40" s="72"/>
      <c r="J40" s="72"/>
      <c r="K40" s="20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spans="1:26" ht="24" customHeight="1" x14ac:dyDescent="0.25">
      <c r="A41" s="72"/>
      <c r="B41" s="72"/>
      <c r="C41" s="72"/>
      <c r="D41" s="72"/>
      <c r="J41" s="72"/>
      <c r="K41" s="20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spans="1:26" ht="24" customHeight="1" x14ac:dyDescent="0.25">
      <c r="A42" s="72"/>
      <c r="B42" s="72"/>
      <c r="C42" s="72"/>
      <c r="D42" s="72"/>
      <c r="J42" s="72"/>
      <c r="K42" s="20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spans="1:26" ht="24" customHeight="1" x14ac:dyDescent="0.25">
      <c r="A43" s="72"/>
      <c r="B43" s="72"/>
      <c r="C43" s="72"/>
      <c r="D43" s="72"/>
      <c r="J43" s="72"/>
      <c r="K43" s="20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spans="1:26" ht="24" customHeight="1" x14ac:dyDescent="0.25">
      <c r="A44" s="72"/>
      <c r="B44" s="72"/>
      <c r="C44" s="72"/>
      <c r="D44" s="72"/>
      <c r="J44" s="72"/>
      <c r="K44" s="20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spans="1:26" ht="24" customHeight="1" x14ac:dyDescent="0.25">
      <c r="A45" s="72"/>
      <c r="B45" s="72"/>
      <c r="C45" s="72"/>
      <c r="D45" s="72"/>
      <c r="J45" s="72"/>
      <c r="K45" s="20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spans="1:26" ht="24" customHeight="1" x14ac:dyDescent="0.25">
      <c r="A46" s="72"/>
      <c r="B46" s="72"/>
      <c r="C46" s="72"/>
      <c r="D46" s="72"/>
      <c r="J46" s="72"/>
      <c r="K46" s="20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spans="1:26" ht="24" customHeight="1" x14ac:dyDescent="0.25">
      <c r="A47" s="72"/>
      <c r="B47" s="72"/>
      <c r="C47" s="72"/>
      <c r="D47" s="72"/>
      <c r="J47" s="72"/>
      <c r="K47" s="20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spans="1:26" ht="24" customHeight="1" x14ac:dyDescent="0.25">
      <c r="A48" s="72"/>
      <c r="B48" s="72"/>
      <c r="C48" s="72"/>
      <c r="D48" s="72"/>
      <c r="J48" s="72"/>
      <c r="K48" s="20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spans="1:26" ht="24" customHeight="1" x14ac:dyDescent="0.25">
      <c r="A49" s="72"/>
      <c r="B49" s="72"/>
      <c r="C49" s="72"/>
      <c r="D49" s="72"/>
      <c r="J49" s="72"/>
      <c r="K49" s="20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spans="1:26" ht="24" customHeight="1" x14ac:dyDescent="0.25">
      <c r="A50" s="72"/>
      <c r="B50" s="72"/>
      <c r="C50" s="72"/>
      <c r="D50" s="72"/>
      <c r="J50" s="72"/>
      <c r="K50" s="20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spans="1:26" ht="24" customHeight="1" x14ac:dyDescent="0.25">
      <c r="A51" s="72"/>
      <c r="B51" s="72"/>
      <c r="C51" s="72"/>
      <c r="D51" s="72"/>
      <c r="J51" s="72"/>
      <c r="K51" s="20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spans="1:26" ht="24" customHeight="1" x14ac:dyDescent="0.25">
      <c r="A52" s="72"/>
      <c r="B52" s="72"/>
      <c r="C52" s="72"/>
      <c r="D52" s="72"/>
      <c r="J52" s="20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spans="1:26" ht="24" customHeight="1" x14ac:dyDescent="0.25">
      <c r="A53" s="72"/>
      <c r="B53" s="72"/>
      <c r="C53" s="72"/>
      <c r="D53" s="72"/>
      <c r="J53" s="20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spans="1:26" ht="24" customHeight="1" x14ac:dyDescent="0.25">
      <c r="A54" s="72"/>
      <c r="B54" s="72"/>
      <c r="C54" s="72"/>
      <c r="D54" s="72"/>
      <c r="J54" s="20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spans="1:26" ht="24" customHeight="1" x14ac:dyDescent="0.25">
      <c r="A55" s="72"/>
      <c r="B55" s="72"/>
      <c r="C55" s="72"/>
      <c r="D55" s="72"/>
      <c r="J55" s="20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spans="1:26" ht="24" customHeight="1" x14ac:dyDescent="0.25">
      <c r="A56" s="72"/>
      <c r="B56" s="72"/>
      <c r="C56" s="72"/>
      <c r="D56" s="72"/>
      <c r="E56" s="72"/>
      <c r="F56" s="72"/>
      <c r="G56" s="72"/>
      <c r="J56" s="20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spans="1:26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20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spans="1:26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20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spans="1:26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20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spans="1:26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20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spans="1:26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20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spans="1:26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20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spans="1:26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20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spans="1:26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20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spans="1:26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20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spans="1:26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20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spans="1:26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20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spans="1:26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20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spans="1:26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20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spans="1:26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20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spans="1:26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20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spans="1:26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20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spans="1:26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20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spans="1:26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20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spans="1:26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20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spans="1:26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20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spans="1:26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20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spans="1:26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20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spans="1:26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20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spans="1:26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20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spans="1:26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20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spans="1:26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20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spans="1:26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20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spans="1:26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20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spans="1:26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20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spans="1:26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20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spans="1:26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20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spans="1:26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20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spans="1:26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20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spans="1:26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20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spans="1:26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20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spans="1:26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20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spans="1:26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20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spans="1:26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20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spans="1:26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20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spans="1:26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20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spans="1:26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20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spans="1:26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20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spans="1:26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20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spans="1:26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20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spans="1:26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20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 spans="1:26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20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 spans="1:26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20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 spans="1:26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20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 spans="1:26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20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 spans="1:26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20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 spans="1:26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20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 spans="1:26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20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 spans="1:26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20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 spans="1:26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20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 spans="1:26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20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 spans="1:26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20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 spans="1:26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20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 spans="1:26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20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 spans="1:26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20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 spans="1:26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20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 spans="1:26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20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 spans="1:26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20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 spans="1:26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20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 spans="1:26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20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 spans="1:26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20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 spans="1:26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20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 spans="1:26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20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 spans="1:26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20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 spans="1:26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20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 spans="1:26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20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 spans="1:26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20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 spans="1:26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20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 spans="1:26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20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 spans="1:26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20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 spans="1:26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20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 spans="1:26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20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 spans="1:26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20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 spans="1:26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20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 spans="1:26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20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 spans="1:26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20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 spans="1:26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20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 spans="1:26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20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 spans="1:26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20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 spans="1:26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20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 spans="1:26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20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 spans="1:26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20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 spans="1:26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20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 spans="1:26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20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 spans="1:26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20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 spans="1:26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20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 spans="1:26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20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 spans="1:26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20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 spans="1:26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20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 spans="1:26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20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 spans="1:26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20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 spans="1:26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20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 spans="1:26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20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 spans="1:26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20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 spans="1:26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20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 spans="1:26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20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 spans="1:26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20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 spans="1:26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20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 spans="1:26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20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 spans="1:26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20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 spans="1:26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20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 spans="1:26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20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 spans="1:26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20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 spans="1:26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20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 spans="1:26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20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 spans="1:26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20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 spans="1:26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20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 spans="1:26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20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 spans="1:26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20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 spans="1:26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20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 spans="1:26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20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 spans="1:26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20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 spans="1:26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20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 spans="1:26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20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 spans="1:26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20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 spans="1:26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20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 spans="1:26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20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 spans="1:26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20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 spans="1:26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20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 spans="1:26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20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 spans="1:26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20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 spans="1:26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20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 spans="1:26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20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 spans="1:26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20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 spans="1:26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20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 spans="1:26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20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 spans="1:26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20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 spans="1:26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20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 spans="1:26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20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 spans="1:26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20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 spans="1:26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20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 spans="1:26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20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 spans="1:26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20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 spans="1:26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20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 spans="1:26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20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 spans="1:26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20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 spans="1:26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20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 spans="1:26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20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 spans="1:26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20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 spans="1:26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20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 spans="1:26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20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 spans="1:26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20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 spans="1:26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20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 spans="1:26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20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 spans="1:26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20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 spans="1:26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20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 spans="1:26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20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 spans="1:26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20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 spans="1:26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20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 spans="1:26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20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 spans="1:26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20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 spans="1:26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20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spans="1:26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20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 spans="1:26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20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 spans="1:26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20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 spans="1:26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20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 spans="1:26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20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 spans="1:26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20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 spans="1:26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20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 spans="1:26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20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 spans="1:26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20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 spans="1:26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20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 spans="1:26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20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 spans="1:26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20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 spans="1:26" ht="24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20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 spans="1:26" ht="24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20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 spans="1:26" ht="24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20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 spans="1:26" ht="24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20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 spans="1:26" ht="24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20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 spans="1:26" ht="24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20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 spans="1:26" ht="24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20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 spans="1:26" ht="24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20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 spans="1:26" ht="24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20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 spans="1:26" ht="24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20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 spans="1:26" ht="24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20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 spans="1:26" ht="24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20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 spans="1:26" ht="24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20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 spans="1:26" ht="24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20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 spans="1:26" ht="24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20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 spans="1:26" ht="24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20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 spans="1:26" ht="24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20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 spans="1:26" ht="24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20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 spans="1:26" ht="24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20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 spans="1:26" ht="24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20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 spans="1:26" ht="24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20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 spans="1:26" ht="24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20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 spans="1:26" ht="24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20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 spans="1:26" ht="24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20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 spans="1:26" ht="24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20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 spans="1:26" ht="24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20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 spans="1:26" ht="24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20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 spans="1:26" ht="24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20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 spans="1:26" ht="24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20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 spans="1:26" ht="24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20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 spans="1:26" ht="24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20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 spans="1:26" ht="24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20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 spans="1:26" ht="24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20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 spans="1:26" ht="24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20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 spans="1:26" ht="24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20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 spans="1:26" ht="24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20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 spans="1:26" ht="24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20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 spans="1:26" ht="24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20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 spans="1:26" ht="24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20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 spans="1:26" ht="24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20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 spans="1:26" ht="24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20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 spans="1:26" ht="24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20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 spans="1:26" ht="24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20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 spans="1:26" ht="24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20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 spans="1:26" ht="24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20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 spans="1:26" ht="24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20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 spans="1:26" ht="24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20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 spans="1:26" ht="24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20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 spans="1:26" ht="24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20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 spans="1:26" ht="24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20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 spans="1:26" ht="24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20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 spans="1:26" ht="24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20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 spans="1:26" ht="24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20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 spans="1:26" ht="24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20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 spans="1:26" ht="24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20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 spans="1:26" ht="24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20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 spans="1:26" ht="24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20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 spans="1:26" ht="24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20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 spans="1:26" ht="24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20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 spans="1:26" ht="24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20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 spans="1:26" ht="24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20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 spans="1:26" ht="24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20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 spans="1:26" ht="24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20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 spans="1:26" ht="24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20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 spans="1:26" ht="24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20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 spans="1:26" ht="24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20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 spans="1:26" ht="24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20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 spans="1:26" ht="24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20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 spans="1:26" ht="24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20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 spans="1:26" ht="24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20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 spans="1:26" ht="24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20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 spans="1:26" ht="24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20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 spans="1:26" ht="24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20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 spans="1:26" ht="24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20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 spans="1:26" ht="24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20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 spans="1:26" ht="24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20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 spans="1:26" ht="24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20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 spans="1:26" ht="24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20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 spans="1:26" ht="24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20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 spans="1:26" ht="24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20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 spans="1:26" ht="24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20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 spans="1:26" ht="24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20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 spans="1:26" ht="24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20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 spans="1:26" ht="24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20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 spans="1:26" ht="24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20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 spans="1:26" ht="24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20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 spans="1:26" ht="24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20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 spans="1:26" ht="24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20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 spans="1:26" ht="24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20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 spans="1:26" ht="24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20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 spans="1:26" ht="24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20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 spans="1:26" ht="24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20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 spans="1:26" ht="24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20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 spans="1:26" ht="24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20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 spans="1:26" ht="24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20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 spans="1:26" ht="24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20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 spans="1:26" ht="24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20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 spans="1:26" ht="24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20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 spans="1:26" ht="24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20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 spans="1:26" ht="24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20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 spans="1:26" ht="24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20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 spans="1:26" ht="24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20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 spans="1:26" ht="24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20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 spans="1:26" ht="24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20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 spans="1:26" ht="24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20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 spans="1:26" ht="24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20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 spans="1:26" ht="24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20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 spans="1:26" ht="24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20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 spans="1:26" ht="24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20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 spans="1:26" ht="24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20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 spans="1:26" ht="24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20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 spans="1:26" ht="24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20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 spans="1:26" ht="24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20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 spans="1:26" ht="24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20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 spans="1:26" ht="24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20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 spans="1:26" ht="24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20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 spans="1:26" ht="24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20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 spans="1:26" ht="24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20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 spans="1:26" ht="24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20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 spans="1:26" ht="24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20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 spans="1:26" ht="24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20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 spans="1:26" ht="24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20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 spans="1:26" ht="24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20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 spans="1:26" ht="24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20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 spans="1:26" ht="24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20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 spans="1:26" ht="24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20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 spans="1:26" ht="24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20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 spans="1:26" ht="24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20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 spans="1:26" ht="24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20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 spans="1:26" ht="24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20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 spans="1:26" ht="24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20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 spans="1:26" ht="24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20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 spans="1:26" ht="24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20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 spans="1:26" ht="24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20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 spans="1:26" ht="24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20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 spans="1:26" ht="24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20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 spans="1:26" ht="24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20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 spans="1:26" ht="24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20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 spans="1:26" ht="24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20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 spans="1:26" ht="24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20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 spans="1:26" ht="24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20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 spans="1:26" ht="24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20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 spans="1:26" ht="24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20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 spans="1:26" ht="24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20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 spans="1:26" ht="24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20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 spans="1:26" ht="24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20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 spans="1:26" ht="24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20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 spans="1:26" ht="24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20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 spans="1:26" ht="24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20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 spans="1:26" ht="24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20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 spans="1:26" ht="24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20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 spans="1:26" ht="24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20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 spans="1:26" ht="24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20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 spans="1:26" ht="24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20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 spans="1:26" ht="24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20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 spans="1:26" ht="24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20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 spans="1:26" ht="24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20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 spans="1:26" ht="24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20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 spans="1:26" ht="24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20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 spans="1:26" ht="24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20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 spans="1:26" ht="24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20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 spans="1:26" ht="24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20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 spans="1:26" ht="24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20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 spans="1:26" ht="24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20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 spans="1:26" ht="24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20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 spans="1:26" ht="24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20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 spans="1:26" ht="24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20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 spans="1:26" ht="24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20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 spans="1:26" ht="24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20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 spans="1:26" ht="24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20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 spans="1:26" ht="24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20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 spans="1:26" ht="24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20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 spans="1:26" ht="24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20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 spans="1:26" ht="24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20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 spans="1:26" ht="24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20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 spans="1:26" ht="24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20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 spans="1:26" ht="24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20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 spans="1:26" ht="24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20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 spans="1:26" ht="24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20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 spans="1:26" ht="24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20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 spans="1:26" ht="24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20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 spans="1:26" ht="24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20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 spans="1:26" ht="24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20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 spans="1:26" ht="24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20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 spans="1:26" ht="24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20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 spans="1:26" ht="24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20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 spans="1:26" ht="24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20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 spans="1:26" ht="24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20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 spans="1:26" ht="24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20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 spans="1:26" ht="24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20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 spans="1:26" ht="24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20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 spans="1:26" ht="24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20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 spans="1:26" ht="24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20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 spans="1:26" ht="24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20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 spans="1:26" ht="24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20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 spans="1:26" ht="24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20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 spans="1:26" ht="24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20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 spans="1:26" ht="24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20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 spans="1:26" ht="24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20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 spans="1:26" ht="24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20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 spans="1:26" ht="24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20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 spans="1:26" ht="24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20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 spans="1:26" ht="24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20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 spans="1:26" ht="24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20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 spans="1:26" ht="24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20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 spans="1:26" ht="24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20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 spans="1:26" ht="24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20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 spans="1:26" ht="24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20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 spans="1:26" ht="24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20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 spans="1:26" ht="24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20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 spans="1:26" ht="24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20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 spans="1:26" ht="24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20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 spans="1:26" ht="24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20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 spans="1:26" ht="24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20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 spans="1:26" ht="24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20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 spans="1:26" ht="24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20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 spans="1:26" ht="24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20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 spans="1:26" ht="24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20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 spans="1:26" ht="24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20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 spans="1:26" ht="24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20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 spans="1:26" ht="24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20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 spans="1:26" ht="24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20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 spans="1:26" ht="24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20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 spans="1:26" ht="24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20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 spans="1:26" ht="24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20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 spans="1:26" ht="24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20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 spans="1:26" ht="24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20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 spans="1:26" ht="24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20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 spans="1:26" ht="24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20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 spans="1:26" ht="24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20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 spans="1:26" ht="24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20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 spans="1:26" ht="24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20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 spans="1:26" ht="24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20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 spans="1:26" ht="24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20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 spans="1:26" ht="24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20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 spans="1:26" ht="24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20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 spans="1:26" ht="24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20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 spans="1:26" ht="24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20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 spans="1:26" ht="24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20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 spans="1:26" ht="24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20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 spans="1:26" ht="24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20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 spans="1:26" ht="24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20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 spans="1:26" ht="24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20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 spans="1:26" ht="24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20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 spans="1:26" ht="24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20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 spans="1:26" ht="24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20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 spans="1:26" ht="24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20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 spans="1:26" ht="24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20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 spans="1:26" ht="24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20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 spans="1:26" ht="24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20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 spans="1:26" ht="24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20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 spans="1:26" ht="24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20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 spans="1:26" ht="24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20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 spans="1:26" ht="24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20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 spans="1:26" ht="24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20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 spans="1:26" ht="24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20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 spans="1:26" ht="24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20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 spans="1:26" ht="24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20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 spans="1:26" ht="24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20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 spans="1:26" ht="24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20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 spans="1:26" ht="24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20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 spans="1:26" ht="24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20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 spans="1:26" ht="24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20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 spans="1:26" ht="24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20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 spans="1:26" ht="24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20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 spans="1:26" ht="24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20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 spans="1:26" ht="24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20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 spans="1:26" ht="24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20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 spans="1:26" ht="24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20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 spans="1:26" ht="24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20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 spans="1:26" ht="24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20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 spans="1:26" ht="24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20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 spans="1:26" ht="24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20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 spans="1:26" ht="24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20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 spans="1:26" ht="24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20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 spans="1:26" ht="24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20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 spans="1:26" ht="24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20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 spans="1:26" ht="24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20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 spans="1:26" ht="24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20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 spans="1:26" ht="24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20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 spans="1:26" ht="24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20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 spans="1:26" ht="24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20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 spans="1:26" ht="24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20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 spans="1:26" ht="24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20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 spans="1:26" ht="24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20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 spans="1:26" ht="24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20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 spans="1:26" ht="24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20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 spans="1:26" ht="24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20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 spans="1:26" ht="24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20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 spans="1:26" ht="24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20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 spans="1:26" ht="24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20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 spans="1:26" ht="24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20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 spans="1:26" ht="24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20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 spans="1:26" ht="24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20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 spans="1:26" ht="24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20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 spans="1:26" ht="24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20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 spans="1:26" ht="24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20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 spans="1:26" ht="24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20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 spans="1:26" ht="24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20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 spans="1:26" ht="24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20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 spans="1:26" ht="24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20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 spans="1:26" ht="24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20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 spans="1:26" ht="24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20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 spans="1:26" ht="24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20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 spans="1:26" ht="24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20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 spans="1:26" ht="24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20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 spans="1:26" ht="24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20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 spans="1:26" ht="24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20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 spans="1:26" ht="24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20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 spans="1:26" ht="24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20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 spans="1:26" ht="24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20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 spans="1:26" ht="24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20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 spans="1:26" ht="24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20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 spans="1:26" ht="24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20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 spans="1:26" ht="24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20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 spans="1:26" ht="24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20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 spans="1:26" ht="24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20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 spans="1:26" ht="24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20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 spans="1:26" ht="24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20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 spans="1:26" ht="24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20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 spans="1:26" ht="24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20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 spans="1:26" ht="24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20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 spans="1:26" ht="24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20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 spans="1:26" ht="24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20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 spans="1:26" ht="24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20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 spans="1:26" ht="24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20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 spans="1:26" ht="24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20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 spans="1:26" ht="24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20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 spans="1:26" ht="24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20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 spans="1:26" ht="24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20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 spans="1:26" ht="24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20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 spans="1:26" ht="24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20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 spans="1:26" ht="24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20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 spans="1:26" ht="24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20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 spans="1:26" ht="24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20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 spans="1:26" ht="24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20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 spans="1:26" ht="24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20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 spans="1:26" ht="24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20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 spans="1:26" ht="24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20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 spans="1:26" ht="24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20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 spans="1:26" ht="24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20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 spans="1:26" ht="24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20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 spans="1:26" ht="24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20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 spans="1:26" ht="24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20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 spans="1:26" ht="24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20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 spans="1:26" ht="24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20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 spans="1:26" ht="24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20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 spans="1:26" ht="24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20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 spans="1:26" ht="24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20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 spans="1:26" ht="24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20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 spans="1:26" ht="24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20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 spans="1:26" ht="24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20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 spans="1:26" ht="24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20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 spans="1:26" ht="24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20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 spans="1:26" ht="24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20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 spans="1:26" ht="24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20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 spans="1:26" ht="24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20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 spans="1:26" ht="24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20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 spans="1:26" ht="24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20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 spans="1:26" ht="24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20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 spans="1:26" ht="24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20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 spans="1:26" ht="24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20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 spans="1:26" ht="24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20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 spans="1:26" ht="24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20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 spans="1:26" ht="24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20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 spans="1:26" ht="24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20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 spans="1:26" ht="24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20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 spans="1:26" ht="24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20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 spans="1:26" ht="24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20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 spans="1:26" ht="24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20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 spans="1:26" ht="24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20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 spans="1:26" ht="24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20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 spans="1:26" ht="24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20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 spans="1:26" ht="24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20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 spans="1:26" ht="24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20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 spans="1:26" ht="24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20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 spans="1:26" ht="24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20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 spans="1:26" ht="24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20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 spans="1:26" ht="24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20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 spans="1:26" ht="24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20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 spans="1:26" ht="24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20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 spans="1:26" ht="24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20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 spans="1:26" ht="24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20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 spans="1:26" ht="24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20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 spans="1:26" ht="24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20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 spans="1:26" ht="24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20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 spans="1:26" ht="24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20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 spans="1:26" ht="24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20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 spans="1:26" ht="24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20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 spans="1:26" ht="24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20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 spans="1:26" ht="24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20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 spans="1:26" ht="24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20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 spans="1:26" ht="24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20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 spans="1:26" ht="24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20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 spans="1:26" ht="24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20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 spans="1:26" ht="24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20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 spans="1:26" ht="24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20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 spans="1:26" ht="24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20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 spans="1:26" ht="24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20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 spans="1:26" ht="24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20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 spans="1:26" ht="24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20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 spans="1:26" ht="24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20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 spans="1:26" ht="24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20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 spans="1:26" ht="24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20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 spans="1:26" ht="24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20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 spans="1:26" ht="24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20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 spans="1:26" ht="24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20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 spans="1:26" ht="24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20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 spans="1:26" ht="24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20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 spans="1:26" ht="24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20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 spans="1:26" ht="24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20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 spans="1:26" ht="24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20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 spans="1:26" ht="24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20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 spans="1:26" ht="24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20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 spans="1:26" ht="24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20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 spans="1:26" ht="24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20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 spans="1:26" ht="24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20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 spans="1:26" ht="24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20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 spans="1:26" ht="24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20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 spans="1:26" ht="24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20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 spans="1:26" ht="24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20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 spans="1:26" ht="24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20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 spans="1:26" ht="24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20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 spans="1:26" ht="24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20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 spans="1:26" ht="24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20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 spans="1:26" ht="24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20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 spans="1:26" ht="24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20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 spans="1:26" ht="24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20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 spans="1:26" ht="24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20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 spans="1:26" ht="24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20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 spans="1:26" ht="24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20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 spans="1:26" ht="24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20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 spans="1:26" ht="24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20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 spans="1:26" ht="24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20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 spans="1:26" ht="24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20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 spans="1:26" ht="24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20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 spans="1:26" ht="24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20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 spans="1:26" ht="24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20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 spans="1:26" ht="24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20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 spans="1:26" ht="24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20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 spans="1:26" ht="24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20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 spans="1:26" ht="24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20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 spans="1:26" ht="24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20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 spans="1:26" ht="24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20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 spans="1:26" ht="24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20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 spans="1:26" ht="24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20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 spans="1:26" ht="24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20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 spans="1:26" ht="24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20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 spans="1:26" ht="24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20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 spans="1:26" ht="24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20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 spans="1:26" ht="24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20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 spans="1:26" ht="24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20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 spans="1:26" ht="24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20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 spans="1:26" ht="24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20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 spans="1:26" ht="24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20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 spans="1:26" ht="24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20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 spans="1:26" ht="24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20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 spans="1:26" ht="24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20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 spans="1:26" ht="24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20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 spans="1:26" ht="24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20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 spans="1:26" ht="24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20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 spans="1:26" ht="24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20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 spans="1:26" ht="24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20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 spans="1:26" ht="24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20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 spans="1:26" ht="24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20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 spans="1:26" ht="24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20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 spans="1:26" ht="24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20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 spans="1:26" ht="24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20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 spans="1:26" ht="24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20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 spans="1:26" ht="24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20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 spans="1:26" ht="24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20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 spans="1:26" ht="24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20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 spans="1:26" ht="24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20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 spans="1:26" ht="24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20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 spans="1:26" ht="24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20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 spans="1:26" ht="24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20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 spans="1:26" ht="24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20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 spans="1:26" ht="24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20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 spans="1:26" ht="24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20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 spans="1:26" ht="24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20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 spans="1:26" ht="24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20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 spans="1:26" ht="24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20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 spans="1:26" ht="24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20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 spans="1:26" ht="24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20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 spans="1:26" ht="24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20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 spans="1:26" ht="24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20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 spans="1:26" ht="24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20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 spans="1:26" ht="24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20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 spans="1:26" ht="24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20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 spans="1:26" ht="24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20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 spans="1:26" ht="24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20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 spans="1:26" ht="24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20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 spans="1:26" ht="24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20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 spans="1:26" ht="24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20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 spans="1:26" ht="24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20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 spans="1:26" ht="24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20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 spans="1:26" ht="24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20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 spans="1:26" ht="24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20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 spans="1:26" ht="24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20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 spans="1:26" ht="24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20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 spans="1:26" ht="24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20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 spans="1:26" ht="24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20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 spans="1:26" ht="24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20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 spans="1:26" ht="24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20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 spans="1:26" ht="24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20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 spans="1:26" ht="24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20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 spans="1:26" ht="24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20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 spans="1:26" ht="24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20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 spans="1:26" ht="24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20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 spans="1:26" ht="24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20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 spans="1:26" ht="24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20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 spans="1:26" ht="24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20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 spans="1:26" ht="24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20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 spans="1:26" ht="24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20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 spans="1:26" ht="24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20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 spans="1:26" ht="24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20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 spans="1:26" ht="24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20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 spans="1:26" ht="24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20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 spans="1:26" ht="24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20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 spans="1:26" ht="24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20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 spans="1:26" ht="24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20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 spans="1:26" ht="24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20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 spans="1:26" ht="24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20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 spans="1:26" ht="24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20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 spans="1:26" ht="24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20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 spans="1:26" ht="24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20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 spans="1:26" ht="24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20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 spans="1:26" ht="24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20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 spans="1:26" ht="24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20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 spans="1:26" ht="24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20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 spans="1:26" ht="24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20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 spans="1:26" ht="24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20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 spans="1:26" ht="24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20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 spans="1:26" ht="24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20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 spans="1:26" ht="24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20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 spans="1:26" ht="24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20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 spans="1:26" ht="24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20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 spans="1:26" ht="24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20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 spans="1:26" ht="24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20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 spans="1:26" ht="24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20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 spans="1:26" ht="24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20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 spans="1:26" ht="24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20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 spans="1:26" ht="24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20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 spans="1:26" ht="24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20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 spans="1:26" ht="24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20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 spans="1:26" ht="24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20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 spans="1:26" ht="24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20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 spans="1:26" ht="24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20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 spans="1:26" ht="24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20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 spans="1:26" ht="24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20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 spans="1:26" ht="24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20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 spans="1:26" ht="24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20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 spans="1:26" ht="24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20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 spans="1:26" ht="24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20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 spans="1:26" ht="24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20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 spans="1:26" ht="24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20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 spans="1:26" ht="24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20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 spans="1:26" ht="24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20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 spans="1:26" ht="24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20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 spans="1:26" ht="24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20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 spans="1:26" ht="24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20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 spans="1:26" ht="24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20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 spans="1:26" ht="24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20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 spans="1:26" ht="24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20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 spans="1:26" ht="24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20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 spans="1:26" ht="24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20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 spans="1:26" ht="24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20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 spans="1:26" ht="24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20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 spans="1:26" ht="24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20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 spans="1:26" ht="24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20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 spans="1:26" ht="24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20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 spans="1:26" ht="24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20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 spans="1:26" ht="24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20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 spans="1:26" ht="24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20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 spans="1:26" ht="24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20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 spans="1:26" ht="24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20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 spans="1:26" ht="24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20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 spans="1:26" ht="24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20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 spans="1:26" ht="24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20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 spans="1:26" ht="24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20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 spans="1:26" ht="24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20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 spans="1:26" ht="24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20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 spans="1:26" ht="24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20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 spans="1:26" ht="24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20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 spans="1:26" ht="24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20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 spans="1:26" ht="24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20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 spans="1:26" ht="24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20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 spans="1:26" ht="24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20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 spans="1:26" ht="24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20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 spans="1:26" ht="24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20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 spans="1:26" ht="24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20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 spans="1:26" ht="24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20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 spans="1:26" ht="24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20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 spans="1:26" ht="24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20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 spans="1:26" ht="24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20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 spans="1:26" ht="24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20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 spans="1:26" ht="24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20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 spans="1:26" ht="24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20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 spans="1:26" ht="24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20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 spans="1:26" ht="24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20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 spans="1:26" ht="24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20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 spans="1:26" ht="24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20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 spans="1:26" ht="24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20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 spans="1:26" ht="24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20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 spans="1:26" ht="24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20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 spans="1:26" ht="24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20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 spans="1:26" ht="24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20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 spans="1:26" ht="24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20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 spans="1:26" ht="24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20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 spans="1:26" ht="24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20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 spans="1:26" ht="24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20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 spans="1:26" ht="24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20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 spans="1:26" ht="24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20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 spans="1:26" ht="24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20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 spans="1:26" ht="24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20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 spans="1:26" ht="24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20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 spans="1:26" ht="24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20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 spans="1:26" ht="24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20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 spans="1:26" ht="24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20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 spans="1:26" ht="24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20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 spans="1:26" ht="24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20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 spans="1:26" ht="24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20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 spans="1:26" ht="24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20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 spans="1:26" ht="24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20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 spans="1:26" ht="24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20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 spans="1:26" ht="24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20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 spans="1:26" ht="24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20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 spans="1:26" ht="24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20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 spans="1:26" ht="24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20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 spans="1:26" ht="24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20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 spans="1:26" ht="24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20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 spans="1:26" ht="24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20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 spans="1:26" ht="24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20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 spans="1:26" ht="24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20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 spans="1:26" ht="24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20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 spans="1:26" ht="24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20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 spans="1:26" ht="24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20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 spans="1:26" ht="24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20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 spans="1:26" ht="24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20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 spans="1:26" ht="24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20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 spans="1:26" ht="24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20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 spans="1:26" ht="24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20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 spans="1:26" ht="24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20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 spans="1:26" ht="24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20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 spans="1:26" ht="24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20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 spans="1:26" ht="24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20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 spans="1:26" ht="24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20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 spans="1:26" ht="24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20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 spans="1:26" ht="24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20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 spans="1:26" ht="24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20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 spans="1:26" ht="24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20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 spans="1:26" ht="24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20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 spans="1:26" ht="24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20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 spans="1:26" ht="24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20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 spans="1:26" ht="24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20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 spans="1:26" ht="24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20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 spans="1:26" ht="24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20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 spans="1:26" ht="24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20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 spans="1:26" ht="24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20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 spans="1:26" ht="24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20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 spans="1:26" ht="24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20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 spans="1:26" ht="24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20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 spans="1:26" ht="24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20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 spans="1:26" ht="24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20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 spans="1:26" ht="24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20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 spans="1:26" ht="24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20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 spans="1:26" ht="24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20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 spans="1:26" ht="24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20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 spans="1:26" ht="24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20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 spans="1:26" ht="24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20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 spans="1:26" ht="24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20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 spans="1:26" ht="24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20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 spans="1:26" ht="24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20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 spans="1:26" ht="24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20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 spans="1:26" ht="24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20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 spans="1:26" ht="24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20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 spans="1:26" ht="24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20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 spans="1:26" ht="24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20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 spans="1:26" ht="24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20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 spans="1:26" ht="24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20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 spans="1:26" ht="24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20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 spans="1:26" ht="24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20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 spans="1:26" ht="24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20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 spans="1:26" ht="24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20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 spans="1:26" ht="24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20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 spans="1:26" ht="24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20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 spans="1:26" ht="24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20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 spans="1:26" ht="24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20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 spans="1:26" ht="24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20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 spans="1:26" ht="24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20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 spans="1:26" ht="24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20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 spans="1:26" ht="24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20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 spans="1:26" ht="24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20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 spans="1:26" ht="24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20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 spans="1:26" ht="24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20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 spans="1:26" ht="24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20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 spans="1:26" ht="24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20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 spans="1:26" ht="24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20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 spans="1:26" ht="24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20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 spans="1:26" ht="24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20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 spans="1:26" ht="24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20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 spans="1:26" ht="24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20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 spans="1:26" ht="24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20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 spans="1:26" ht="24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20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 spans="1:26" ht="24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20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 spans="1:26" ht="24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20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 spans="1:26" ht="24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20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 spans="1:26" ht="24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20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 spans="1:26" ht="24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20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 spans="1:26" ht="24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20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 spans="1:26" ht="24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20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 spans="1:26" ht="24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20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 spans="1:26" ht="24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20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 spans="1:26" ht="24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20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 spans="1:26" ht="24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20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 spans="1:26" ht="24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20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 spans="1:26" ht="24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20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 spans="1:26" ht="24" customHeight="1" x14ac:dyDescent="0.25">
      <c r="A942" s="72"/>
      <c r="B942" s="72"/>
      <c r="C942" s="72"/>
      <c r="D942" s="72"/>
      <c r="E942" s="72"/>
      <c r="F942" s="72"/>
      <c r="G942" s="72"/>
      <c r="H942" s="72"/>
      <c r="I942" s="72"/>
      <c r="J942" s="20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 spans="1:26" ht="24" customHeight="1" x14ac:dyDescent="0.25">
      <c r="A943" s="72"/>
      <c r="B943" s="72"/>
      <c r="C943" s="72"/>
      <c r="D943" s="72"/>
      <c r="E943" s="72"/>
      <c r="F943" s="72"/>
      <c r="G943" s="72"/>
      <c r="H943" s="72"/>
      <c r="I943" s="72"/>
      <c r="J943" s="20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 spans="1:26" ht="24" customHeight="1" x14ac:dyDescent="0.25">
      <c r="A944" s="72"/>
      <c r="B944" s="72"/>
      <c r="C944" s="72"/>
      <c r="D944" s="72"/>
      <c r="E944" s="72"/>
      <c r="F944" s="72"/>
      <c r="G944" s="72"/>
      <c r="H944" s="72"/>
      <c r="I944" s="72"/>
      <c r="J944" s="20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 spans="1:26" ht="24" customHeight="1" x14ac:dyDescent="0.25">
      <c r="A945" s="72"/>
      <c r="B945" s="72"/>
      <c r="C945" s="72"/>
      <c r="D945" s="72"/>
      <c r="E945" s="72"/>
      <c r="F945" s="72"/>
      <c r="G945" s="72"/>
      <c r="H945" s="72"/>
      <c r="I945" s="72"/>
      <c r="J945" s="20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 spans="1:26" ht="24" customHeight="1" x14ac:dyDescent="0.25">
      <c r="A946" s="72"/>
      <c r="B946" s="72"/>
      <c r="C946" s="72"/>
      <c r="D946" s="72"/>
      <c r="E946" s="72"/>
      <c r="F946" s="72"/>
      <c r="G946" s="72"/>
      <c r="H946" s="72"/>
      <c r="I946" s="72"/>
      <c r="J946" s="20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 spans="1:26" ht="24" customHeight="1" x14ac:dyDescent="0.25">
      <c r="A947" s="72"/>
      <c r="B947" s="72"/>
      <c r="C947" s="72"/>
      <c r="D947" s="72"/>
      <c r="E947" s="72"/>
      <c r="F947" s="72"/>
      <c r="G947" s="72"/>
      <c r="H947" s="72"/>
      <c r="I947" s="72"/>
      <c r="J947" s="20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 spans="1:26" ht="24" customHeight="1" x14ac:dyDescent="0.25">
      <c r="A948" s="72"/>
      <c r="B948" s="72"/>
      <c r="C948" s="72"/>
      <c r="D948" s="72"/>
      <c r="E948" s="72"/>
      <c r="F948" s="72"/>
      <c r="G948" s="72"/>
      <c r="H948" s="72"/>
      <c r="I948" s="72"/>
      <c r="J948" s="20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 spans="1:26" ht="24" customHeight="1" x14ac:dyDescent="0.25">
      <c r="A949" s="72"/>
      <c r="B949" s="72"/>
      <c r="C949" s="72"/>
      <c r="D949" s="72"/>
      <c r="E949" s="72"/>
      <c r="F949" s="72"/>
      <c r="G949" s="72"/>
      <c r="H949" s="72"/>
      <c r="I949" s="72"/>
      <c r="J949" s="20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 spans="1:26" ht="24" customHeight="1" x14ac:dyDescent="0.25">
      <c r="A950" s="72"/>
      <c r="B950" s="72"/>
      <c r="C950" s="72"/>
      <c r="D950" s="72"/>
      <c r="E950" s="72"/>
      <c r="F950" s="72"/>
      <c r="G950" s="72"/>
      <c r="H950" s="72"/>
      <c r="I950" s="72"/>
      <c r="J950" s="20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 spans="1:26" ht="24" customHeight="1" x14ac:dyDescent="0.25">
      <c r="A951" s="72"/>
      <c r="B951" s="72"/>
      <c r="C951" s="72"/>
      <c r="D951" s="72"/>
      <c r="E951" s="72"/>
      <c r="F951" s="72"/>
      <c r="G951" s="72"/>
      <c r="H951" s="72"/>
      <c r="I951" s="72"/>
      <c r="J951" s="20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 spans="1:26" ht="24" customHeight="1" x14ac:dyDescent="0.25">
      <c r="A952" s="72"/>
      <c r="B952" s="72"/>
      <c r="C952" s="72"/>
      <c r="D952" s="72"/>
      <c r="E952" s="72"/>
      <c r="F952" s="72"/>
      <c r="G952" s="72"/>
      <c r="H952" s="72"/>
      <c r="I952" s="72"/>
      <c r="J952" s="20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 spans="1:26" ht="24" customHeight="1" x14ac:dyDescent="0.25">
      <c r="A953" s="72"/>
      <c r="B953" s="72"/>
      <c r="C953" s="72"/>
      <c r="D953" s="72"/>
      <c r="E953" s="72"/>
      <c r="F953" s="72"/>
      <c r="G953" s="72"/>
      <c r="H953" s="72"/>
      <c r="I953" s="72"/>
      <c r="J953" s="20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 spans="1:26" ht="24" customHeight="1" x14ac:dyDescent="0.25">
      <c r="A954" s="72"/>
      <c r="B954" s="72"/>
      <c r="C954" s="72"/>
      <c r="D954" s="72"/>
      <c r="E954" s="72"/>
      <c r="F954" s="72"/>
      <c r="G954" s="72"/>
      <c r="H954" s="72"/>
      <c r="I954" s="72"/>
      <c r="J954" s="20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 spans="1:26" ht="24" customHeight="1" x14ac:dyDescent="0.25">
      <c r="A955" s="72"/>
      <c r="B955" s="72"/>
      <c r="C955" s="72"/>
      <c r="D955" s="72"/>
      <c r="E955" s="72"/>
      <c r="F955" s="72"/>
      <c r="G955" s="72"/>
      <c r="H955" s="72"/>
      <c r="I955" s="72"/>
      <c r="J955" s="20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 spans="1:26" ht="24" customHeight="1" x14ac:dyDescent="0.25">
      <c r="A956" s="72"/>
      <c r="B956" s="72"/>
      <c r="C956" s="72"/>
      <c r="D956" s="72"/>
      <c r="E956" s="72"/>
      <c r="F956" s="72"/>
      <c r="G956" s="72"/>
      <c r="H956" s="72"/>
      <c r="I956" s="72"/>
      <c r="J956" s="20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 spans="1:26" ht="24" customHeight="1" x14ac:dyDescent="0.25">
      <c r="A957" s="72"/>
      <c r="B957" s="72"/>
      <c r="C957" s="72"/>
      <c r="D957" s="72"/>
      <c r="E957" s="72"/>
      <c r="F957" s="72"/>
      <c r="G957" s="72"/>
      <c r="H957" s="72"/>
      <c r="I957" s="72"/>
      <c r="J957" s="20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 spans="1:26" ht="24" customHeight="1" x14ac:dyDescent="0.25">
      <c r="A958" s="72"/>
      <c r="B958" s="72"/>
      <c r="C958" s="72"/>
      <c r="D958" s="72"/>
      <c r="E958" s="72"/>
      <c r="F958" s="72"/>
      <c r="G958" s="72"/>
      <c r="H958" s="72"/>
      <c r="I958" s="72"/>
      <c r="J958" s="20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 spans="1:26" ht="24" customHeight="1" x14ac:dyDescent="0.25">
      <c r="A959" s="72"/>
      <c r="B959" s="72"/>
      <c r="C959" s="72"/>
      <c r="D959" s="72"/>
      <c r="E959" s="72"/>
      <c r="F959" s="72"/>
      <c r="G959" s="72"/>
      <c r="H959" s="72"/>
      <c r="I959" s="72"/>
      <c r="J959" s="20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 spans="1:26" ht="24" customHeight="1" x14ac:dyDescent="0.25">
      <c r="A960" s="72"/>
      <c r="B960" s="72"/>
      <c r="C960" s="72"/>
      <c r="D960" s="72"/>
      <c r="E960" s="72"/>
      <c r="F960" s="72"/>
      <c r="G960" s="72"/>
      <c r="H960" s="72"/>
      <c r="I960" s="72"/>
      <c r="J960" s="20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 spans="1:26" ht="24" customHeight="1" x14ac:dyDescent="0.25">
      <c r="A961" s="72"/>
      <c r="B961" s="72"/>
      <c r="C961" s="72"/>
      <c r="D961" s="72"/>
      <c r="E961" s="72"/>
      <c r="F961" s="72"/>
      <c r="G961" s="72"/>
      <c r="H961" s="72"/>
      <c r="I961" s="72"/>
      <c r="J961" s="20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 spans="1:26" ht="24" customHeight="1" x14ac:dyDescent="0.25">
      <c r="A962" s="72"/>
      <c r="B962" s="72"/>
      <c r="C962" s="72"/>
      <c r="D962" s="72"/>
      <c r="E962" s="72"/>
      <c r="F962" s="72"/>
      <c r="G962" s="72"/>
      <c r="H962" s="72"/>
      <c r="I962" s="72"/>
      <c r="J962" s="20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 spans="1:26" ht="24" customHeight="1" x14ac:dyDescent="0.25">
      <c r="A963" s="72"/>
      <c r="B963" s="72"/>
      <c r="C963" s="72"/>
      <c r="D963" s="72"/>
      <c r="E963" s="72"/>
      <c r="F963" s="72"/>
      <c r="G963" s="72"/>
      <c r="H963" s="72"/>
      <c r="I963" s="72"/>
      <c r="J963" s="20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 spans="1:26" ht="24" customHeight="1" x14ac:dyDescent="0.25">
      <c r="A964" s="72"/>
      <c r="B964" s="72"/>
      <c r="C964" s="72"/>
      <c r="D964" s="72"/>
      <c r="E964" s="72"/>
      <c r="F964" s="72"/>
      <c r="G964" s="72"/>
      <c r="H964" s="72"/>
      <c r="I964" s="72"/>
      <c r="J964" s="20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 spans="1:26" ht="24" customHeight="1" x14ac:dyDescent="0.25">
      <c r="A965" s="72"/>
      <c r="B965" s="72"/>
      <c r="C965" s="72"/>
      <c r="D965" s="72"/>
      <c r="E965" s="72"/>
      <c r="F965" s="72"/>
      <c r="G965" s="72"/>
      <c r="H965" s="72"/>
      <c r="I965" s="72"/>
      <c r="J965" s="20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 spans="1:26" ht="24" customHeight="1" x14ac:dyDescent="0.25">
      <c r="A966" s="72"/>
      <c r="B966" s="72"/>
      <c r="C966" s="72"/>
      <c r="D966" s="72"/>
      <c r="E966" s="72"/>
      <c r="F966" s="72"/>
      <c r="G966" s="72"/>
      <c r="H966" s="72"/>
      <c r="I966" s="72"/>
      <c r="J966" s="20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 spans="1:26" ht="24" customHeight="1" x14ac:dyDescent="0.25">
      <c r="A967" s="72"/>
      <c r="B967" s="72"/>
      <c r="C967" s="72"/>
      <c r="D967" s="72"/>
      <c r="E967" s="72"/>
      <c r="F967" s="72"/>
      <c r="G967" s="72"/>
      <c r="H967" s="72"/>
      <c r="I967" s="72"/>
      <c r="J967" s="20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 spans="1:26" ht="24" customHeight="1" x14ac:dyDescent="0.25">
      <c r="A968" s="72"/>
      <c r="B968" s="72"/>
      <c r="C968" s="72"/>
      <c r="D968" s="72"/>
      <c r="E968" s="72"/>
      <c r="F968" s="72"/>
      <c r="G968" s="72"/>
      <c r="H968" s="72"/>
      <c r="I968" s="72"/>
      <c r="J968" s="20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 spans="1:26" ht="24" customHeight="1" x14ac:dyDescent="0.25">
      <c r="A969" s="72"/>
      <c r="B969" s="72"/>
      <c r="C969" s="72"/>
      <c r="D969" s="72"/>
      <c r="E969" s="72"/>
      <c r="F969" s="72"/>
      <c r="G969" s="72"/>
      <c r="H969" s="72"/>
      <c r="I969" s="72"/>
      <c r="J969" s="20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 spans="1:26" ht="24" customHeight="1" x14ac:dyDescent="0.25">
      <c r="A970" s="72"/>
      <c r="B970" s="72"/>
      <c r="C970" s="72"/>
      <c r="D970" s="72"/>
      <c r="E970" s="72"/>
      <c r="F970" s="72"/>
      <c r="G970" s="72"/>
      <c r="H970" s="72"/>
      <c r="I970" s="72"/>
      <c r="J970" s="20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 spans="1:26" ht="24" customHeight="1" x14ac:dyDescent="0.25">
      <c r="A971" s="72"/>
      <c r="B971" s="72"/>
      <c r="C971" s="72"/>
      <c r="D971" s="72"/>
      <c r="E971" s="72"/>
      <c r="F971" s="72"/>
      <c r="G971" s="72"/>
      <c r="H971" s="72"/>
      <c r="I971" s="72"/>
      <c r="J971" s="20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 spans="1:26" ht="24" customHeight="1" x14ac:dyDescent="0.25">
      <c r="A972" s="72"/>
      <c r="B972" s="72"/>
      <c r="C972" s="72"/>
      <c r="D972" s="72"/>
      <c r="E972" s="72"/>
      <c r="F972" s="72"/>
      <c r="G972" s="72"/>
      <c r="H972" s="72"/>
      <c r="I972" s="72"/>
      <c r="J972" s="20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 spans="1:26" ht="24" customHeight="1" x14ac:dyDescent="0.25">
      <c r="A973" s="72"/>
      <c r="B973" s="72"/>
      <c r="C973" s="72"/>
      <c r="D973" s="72"/>
      <c r="E973" s="72"/>
      <c r="F973" s="72"/>
      <c r="G973" s="72"/>
      <c r="H973" s="72"/>
      <c r="I973" s="72"/>
      <c r="J973" s="20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 spans="1:26" ht="24" customHeight="1" x14ac:dyDescent="0.25">
      <c r="A974" s="72"/>
      <c r="B974" s="72"/>
      <c r="C974" s="72"/>
      <c r="D974" s="72"/>
      <c r="E974" s="72"/>
      <c r="F974" s="72"/>
      <c r="G974" s="72"/>
      <c r="H974" s="72"/>
      <c r="I974" s="72"/>
      <c r="J974" s="20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 spans="1:26" ht="24" customHeight="1" x14ac:dyDescent="0.25">
      <c r="A975" s="72"/>
      <c r="B975" s="72"/>
      <c r="C975" s="72"/>
      <c r="D975" s="72"/>
      <c r="E975" s="72"/>
      <c r="F975" s="72"/>
      <c r="G975" s="72"/>
      <c r="H975" s="72"/>
      <c r="I975" s="72"/>
      <c r="J975" s="20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 spans="1:26" ht="24" customHeight="1" x14ac:dyDescent="0.25">
      <c r="A976" s="72"/>
      <c r="B976" s="72"/>
      <c r="C976" s="72"/>
      <c r="D976" s="72"/>
      <c r="E976" s="72"/>
      <c r="F976" s="72"/>
      <c r="G976" s="72"/>
      <c r="H976" s="72"/>
      <c r="I976" s="72"/>
      <c r="J976" s="20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 spans="1:26" ht="24" customHeight="1" x14ac:dyDescent="0.25">
      <c r="A977" s="72"/>
      <c r="B977" s="72"/>
      <c r="C977" s="72"/>
      <c r="D977" s="72"/>
      <c r="E977" s="72"/>
      <c r="F977" s="72"/>
      <c r="G977" s="72"/>
      <c r="H977" s="72"/>
      <c r="I977" s="72"/>
      <c r="J977" s="20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 spans="1:26" ht="24" customHeight="1" x14ac:dyDescent="0.25">
      <c r="A978" s="72"/>
      <c r="B978" s="72"/>
      <c r="C978" s="72"/>
      <c r="D978" s="72"/>
      <c r="E978" s="72"/>
      <c r="F978" s="72"/>
      <c r="G978" s="72"/>
      <c r="H978" s="72"/>
      <c r="I978" s="72"/>
      <c r="J978" s="20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 spans="1:26" ht="24" customHeight="1" x14ac:dyDescent="0.25">
      <c r="A979" s="72"/>
      <c r="B979" s="72"/>
      <c r="C979" s="72"/>
      <c r="D979" s="72"/>
      <c r="E979" s="72"/>
      <c r="F979" s="72"/>
      <c r="G979" s="72"/>
      <c r="H979" s="72"/>
      <c r="I979" s="72"/>
      <c r="J979" s="20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 spans="1:26" ht="24" customHeight="1" x14ac:dyDescent="0.25">
      <c r="A980" s="72"/>
      <c r="B980" s="72"/>
      <c r="C980" s="72"/>
      <c r="D980" s="72"/>
      <c r="E980" s="72"/>
      <c r="F980" s="72"/>
      <c r="G980" s="72"/>
      <c r="H980" s="72"/>
      <c r="I980" s="72"/>
      <c r="J980" s="20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 spans="1:26" ht="24" customHeight="1" x14ac:dyDescent="0.25">
      <c r="A981" s="72"/>
      <c r="B981" s="72"/>
      <c r="C981" s="72"/>
      <c r="D981" s="72"/>
      <c r="E981" s="72"/>
      <c r="F981" s="72"/>
      <c r="G981" s="72"/>
      <c r="H981" s="72"/>
      <c r="I981" s="72"/>
      <c r="J981" s="20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 spans="1:26" ht="24" customHeight="1" x14ac:dyDescent="0.25">
      <c r="A982" s="72"/>
      <c r="B982" s="72"/>
      <c r="C982" s="72"/>
      <c r="D982" s="72"/>
      <c r="E982" s="72"/>
      <c r="F982" s="72"/>
      <c r="G982" s="72"/>
      <c r="H982" s="72"/>
      <c r="I982" s="72"/>
      <c r="J982" s="20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 spans="1:26" ht="24" customHeight="1" x14ac:dyDescent="0.25">
      <c r="A983" s="72"/>
      <c r="B983" s="72"/>
      <c r="C983" s="72"/>
      <c r="D983" s="72"/>
      <c r="E983" s="72"/>
      <c r="F983" s="72"/>
      <c r="G983" s="72"/>
      <c r="H983" s="72"/>
      <c r="I983" s="72"/>
      <c r="J983" s="20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 spans="1:26" ht="24" customHeight="1" x14ac:dyDescent="0.25">
      <c r="A984" s="72"/>
      <c r="B984" s="72"/>
      <c r="C984" s="72"/>
      <c r="D984" s="72"/>
      <c r="E984" s="72"/>
      <c r="F984" s="72"/>
      <c r="G984" s="72"/>
      <c r="H984" s="72"/>
      <c r="I984" s="72"/>
      <c r="J984" s="20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 spans="1:26" ht="24" customHeight="1" x14ac:dyDescent="0.25">
      <c r="A985" s="72"/>
      <c r="B985" s="72"/>
      <c r="C985" s="72"/>
      <c r="D985" s="72"/>
      <c r="E985" s="72"/>
      <c r="F985" s="72"/>
      <c r="G985" s="72"/>
      <c r="H985" s="72"/>
      <c r="I985" s="72"/>
      <c r="J985" s="20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 spans="1:26" ht="24" customHeight="1" x14ac:dyDescent="0.25">
      <c r="A986" s="72"/>
      <c r="B986" s="72"/>
      <c r="C986" s="72"/>
      <c r="D986" s="72"/>
      <c r="E986" s="72"/>
      <c r="F986" s="72"/>
      <c r="G986" s="72"/>
      <c r="H986" s="72"/>
      <c r="I986" s="72"/>
      <c r="J986" s="20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 spans="1:26" ht="24" customHeight="1" x14ac:dyDescent="0.25">
      <c r="A987" s="72"/>
      <c r="B987" s="72"/>
      <c r="C987" s="72"/>
      <c r="D987" s="72"/>
      <c r="E987" s="72"/>
      <c r="F987" s="72"/>
      <c r="G987" s="72"/>
      <c r="H987" s="72"/>
      <c r="I987" s="72"/>
      <c r="J987" s="20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 spans="1:26" ht="24" customHeight="1" x14ac:dyDescent="0.25">
      <c r="A988" s="72"/>
      <c r="B988" s="72"/>
      <c r="C988" s="72"/>
      <c r="D988" s="72"/>
      <c r="E988" s="72"/>
      <c r="F988" s="72"/>
      <c r="G988" s="72"/>
      <c r="H988" s="72"/>
      <c r="I988" s="72"/>
      <c r="J988" s="20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 spans="1:26" ht="24" customHeight="1" x14ac:dyDescent="0.25">
      <c r="A989" s="72"/>
      <c r="B989" s="72"/>
      <c r="C989" s="72"/>
      <c r="D989" s="72"/>
      <c r="E989" s="72"/>
      <c r="F989" s="72"/>
      <c r="G989" s="72"/>
      <c r="H989" s="72"/>
      <c r="I989" s="72"/>
      <c r="J989" s="20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 spans="1:26" ht="24" customHeight="1" x14ac:dyDescent="0.25">
      <c r="A990" s="72"/>
      <c r="B990" s="72"/>
      <c r="C990" s="72"/>
      <c r="D990" s="72"/>
      <c r="E990" s="72"/>
      <c r="F990" s="72"/>
      <c r="G990" s="72"/>
      <c r="H990" s="72"/>
      <c r="I990" s="72"/>
      <c r="J990" s="20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 spans="1:26" ht="24" customHeight="1" x14ac:dyDescent="0.25">
      <c r="A991" s="72"/>
      <c r="B991" s="72"/>
      <c r="C991" s="72"/>
      <c r="D991" s="72"/>
      <c r="E991" s="72"/>
      <c r="F991" s="72"/>
      <c r="G991" s="72"/>
      <c r="H991" s="72"/>
      <c r="I991" s="72"/>
      <c r="J991" s="20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 spans="1:26" ht="24" customHeight="1" x14ac:dyDescent="0.25">
      <c r="A992" s="72"/>
      <c r="B992" s="72"/>
      <c r="C992" s="72"/>
      <c r="D992" s="72"/>
      <c r="E992" s="72"/>
      <c r="F992" s="72"/>
      <c r="G992" s="72"/>
      <c r="H992" s="72"/>
      <c r="I992" s="72"/>
      <c r="J992" s="20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 spans="1:26" ht="24" customHeight="1" x14ac:dyDescent="0.25">
      <c r="A993" s="72"/>
      <c r="B993" s="72"/>
      <c r="C993" s="72"/>
      <c r="D993" s="72"/>
      <c r="E993" s="72"/>
      <c r="F993" s="72"/>
      <c r="G993" s="72"/>
      <c r="H993" s="72"/>
      <c r="I993" s="72"/>
      <c r="J993" s="20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 spans="1:26" ht="24" customHeight="1" x14ac:dyDescent="0.25">
      <c r="A994" s="72"/>
      <c r="B994" s="72"/>
      <c r="C994" s="72"/>
      <c r="D994" s="72"/>
      <c r="E994" s="72"/>
      <c r="F994" s="72"/>
      <c r="G994" s="72"/>
      <c r="H994" s="72"/>
      <c r="I994" s="72"/>
      <c r="J994" s="20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 spans="1:26" ht="24" customHeight="1" x14ac:dyDescent="0.25">
      <c r="A995" s="72"/>
      <c r="B995" s="72"/>
      <c r="C995" s="72"/>
      <c r="D995" s="72"/>
      <c r="E995" s="72"/>
      <c r="F995" s="72"/>
      <c r="G995" s="72"/>
      <c r="H995" s="72"/>
      <c r="I995" s="72"/>
      <c r="J995" s="20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 spans="1:26" ht="24" customHeight="1" x14ac:dyDescent="0.25">
      <c r="A996" s="72"/>
      <c r="B996" s="72"/>
      <c r="C996" s="72"/>
      <c r="D996" s="72"/>
      <c r="E996" s="72"/>
      <c r="F996" s="72"/>
      <c r="G996" s="72"/>
      <c r="H996" s="72"/>
      <c r="I996" s="72"/>
      <c r="J996" s="20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 spans="1:26" ht="24" customHeight="1" x14ac:dyDescent="0.25">
      <c r="A997" s="72"/>
      <c r="B997" s="72"/>
      <c r="C997" s="72"/>
      <c r="D997" s="72"/>
      <c r="E997" s="72"/>
      <c r="F997" s="72"/>
      <c r="G997" s="72"/>
      <c r="H997" s="72"/>
      <c r="I997" s="72"/>
      <c r="J997" s="20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 spans="1:26" ht="24" customHeight="1" x14ac:dyDescent="0.25">
      <c r="A998" s="72"/>
      <c r="B998" s="72"/>
      <c r="C998" s="72"/>
      <c r="D998" s="72"/>
      <c r="E998" s="72"/>
      <c r="F998" s="72"/>
      <c r="G998" s="72"/>
      <c r="H998" s="72"/>
      <c r="I998" s="72"/>
      <c r="J998" s="20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 spans="1:26" ht="24" customHeight="1" x14ac:dyDescent="0.25">
      <c r="A999" s="72"/>
      <c r="B999" s="72"/>
      <c r="C999" s="72"/>
      <c r="D999" s="72"/>
      <c r="E999" s="72"/>
      <c r="F999" s="72"/>
      <c r="G999" s="72"/>
      <c r="H999" s="72"/>
      <c r="I999" s="72"/>
      <c r="J999" s="20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 spans="1:26" ht="24" customHeight="1" x14ac:dyDescent="0.25">
      <c r="A1000" s="72"/>
      <c r="B1000" s="72"/>
      <c r="C1000" s="72"/>
      <c r="D1000" s="72"/>
      <c r="E1000" s="72"/>
      <c r="F1000" s="72"/>
      <c r="G1000" s="72"/>
      <c r="H1000" s="72"/>
      <c r="I1000" s="72"/>
      <c r="J1000" s="20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25">
    <mergeCell ref="B2:B25"/>
    <mergeCell ref="C2:M2"/>
    <mergeCell ref="C3:C4"/>
    <mergeCell ref="D3:I3"/>
    <mergeCell ref="J3:M3"/>
    <mergeCell ref="D4:I4"/>
    <mergeCell ref="J4:M4"/>
    <mergeCell ref="C5:C13"/>
    <mergeCell ref="J5:M5"/>
    <mergeCell ref="D9:E9"/>
    <mergeCell ref="D25:G25"/>
    <mergeCell ref="H25:I25"/>
    <mergeCell ref="F9:G9"/>
    <mergeCell ref="H9:I9"/>
    <mergeCell ref="D13:I13"/>
    <mergeCell ref="D14:G14"/>
    <mergeCell ref="H14:I14"/>
    <mergeCell ref="C17:C24"/>
    <mergeCell ref="D21:E21"/>
    <mergeCell ref="F21:G21"/>
    <mergeCell ref="H21:I21"/>
    <mergeCell ref="D24:I24"/>
    <mergeCell ref="C15:C16"/>
    <mergeCell ref="D15:I15"/>
    <mergeCell ref="D16:I16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3">
    <cfRule type="containsText" dxfId="219" priority="2" operator="containsText" text="VEGA">
      <formula>NOT(ISERROR(SEARCH(("VEGA"),(D13))))</formula>
    </cfRule>
    <cfRule type="containsText" dxfId="218" priority="3" operator="containsText" text="LÍDER">
      <formula>NOT(ISERROR(SEARCH(("LÍDER"),(D13))))</formula>
    </cfRule>
    <cfRule type="containsText" dxfId="217" priority="4" operator="containsText" text="GLOBAL">
      <formula>NOT(ISERROR(SEARCH(("GLOBAL"),(D13))))</formula>
    </cfRule>
    <cfRule type="containsText" dxfId="216" priority="5" operator="containsText" text="COROADO">
      <formula>NOT(ISERROR(SEARCH(("COROADO"),(D13))))</formula>
    </cfRule>
    <cfRule type="containsText" dxfId="215" priority="6" operator="containsText" text="VIA VERDE">
      <formula>NOT(ISERROR(SEARCH(("VIA VERDE"),(D13))))</formula>
    </cfRule>
    <cfRule type="containsText" dxfId="214" priority="7" operator="containsText" text="INTEGRAÇÃO">
      <formula>NOT(ISERROR(SEARCH(("INTEGRAÇÃO"),(D13))))</formula>
    </cfRule>
    <cfRule type="containsText" dxfId="213" priority="8" operator="containsText" text="SÃO PEDRO">
      <formula>NOT(ISERROR(SEARCH(("SÃO PEDRO"),(D13))))</formula>
    </cfRule>
  </conditionalFormatting>
  <conditionalFormatting sqref="D24">
    <cfRule type="containsText" dxfId="212" priority="9" operator="containsText" text="VEGA">
      <formula>NOT(ISERROR(SEARCH(("VEGA"),(D24))))</formula>
    </cfRule>
    <cfRule type="containsText" dxfId="211" priority="10" operator="containsText" text="LÍDER">
      <formula>NOT(ISERROR(SEARCH(("LÍDER"),(D24))))</formula>
    </cfRule>
    <cfRule type="containsText" dxfId="210" priority="11" operator="containsText" text="GLOBAL">
      <formula>NOT(ISERROR(SEARCH(("GLOBAL"),(D24))))</formula>
    </cfRule>
    <cfRule type="containsText" dxfId="209" priority="12" operator="containsText" text="COROADO">
      <formula>NOT(ISERROR(SEARCH(("COROADO"),(D24))))</formula>
    </cfRule>
    <cfRule type="containsText" dxfId="208" priority="13" operator="containsText" text="VIA VERDE">
      <formula>NOT(ISERROR(SEARCH(("VIA VERDE"),(D24))))</formula>
    </cfRule>
    <cfRule type="containsText" dxfId="207" priority="14" operator="containsText" text="INTEGRAÇÃO">
      <formula>NOT(ISERROR(SEARCH(("INTEGRAÇÃO"),(D24))))</formula>
    </cfRule>
    <cfRule type="containsText" dxfId="206" priority="15" operator="containsText" text="SÃO PEDRO">
      <formula>NOT(ISERROR(SEARCH(("SÃO PEDRO"),(D24))))</formula>
    </cfRule>
  </conditionalFormatting>
  <conditionalFormatting sqref="D4:I4">
    <cfRule type="expression" dxfId="205" priority="16" stopIfTrue="1">
      <formula>LEN($D4)=14</formula>
    </cfRule>
  </conditionalFormatting>
  <conditionalFormatting sqref="E4:I4">
    <cfRule type="notContainsBlanks" dxfId="204" priority="17">
      <formula>LEN(TRIM(E4))&gt;0</formula>
    </cfRule>
  </conditionalFormatting>
  <pageMargins left="0.511811024" right="0.511811024" top="0.78740157499999996" bottom="0.78740157499999996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F7C7-346E-4916-BCF1-077305B5FB22}">
  <dimension ref="A1:AF977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32" ht="24" customHeight="1" thickBot="1" x14ac:dyDescent="0.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</row>
    <row r="2" spans="1:32" ht="24" customHeight="1" thickBot="1" x14ac:dyDescent="0.3">
      <c r="A2" s="73"/>
      <c r="B2" s="325" t="s">
        <v>85</v>
      </c>
      <c r="C2" s="326" t="s">
        <v>86</v>
      </c>
      <c r="D2" s="298"/>
      <c r="E2" s="298"/>
      <c r="F2" s="298"/>
      <c r="G2" s="298"/>
      <c r="H2" s="298"/>
      <c r="I2" s="298"/>
      <c r="J2" s="298"/>
      <c r="K2" s="298"/>
      <c r="L2" s="298"/>
      <c r="M2" s="298"/>
      <c r="N2" s="298"/>
      <c r="O2" s="298"/>
      <c r="P2" s="327" t="s">
        <v>87</v>
      </c>
      <c r="Q2" s="298"/>
      <c r="R2" s="298"/>
      <c r="S2" s="299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</row>
    <row r="3" spans="1:32" ht="24" customHeight="1" thickBot="1" x14ac:dyDescent="0.3">
      <c r="A3" s="73"/>
      <c r="B3" s="321"/>
      <c r="C3" s="437">
        <v>1.7361111111111112E-2</v>
      </c>
      <c r="D3" s="319" t="s">
        <v>3</v>
      </c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8"/>
      <c r="P3" s="328" t="s">
        <v>56</v>
      </c>
      <c r="Q3" s="298"/>
      <c r="R3" s="298"/>
      <c r="S3" s="299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</row>
    <row r="4" spans="1:32" ht="24" customHeight="1" thickBot="1" x14ac:dyDescent="0.3">
      <c r="A4" s="73"/>
      <c r="B4" s="321"/>
      <c r="C4" s="318"/>
      <c r="D4" s="319" t="s">
        <v>5</v>
      </c>
      <c r="E4" s="298"/>
      <c r="F4" s="298"/>
      <c r="G4" s="298"/>
      <c r="H4" s="298"/>
      <c r="I4" s="299"/>
      <c r="J4" s="319" t="s">
        <v>6</v>
      </c>
      <c r="K4" s="298"/>
      <c r="L4" s="298"/>
      <c r="M4" s="298"/>
      <c r="N4" s="298"/>
      <c r="O4" s="299"/>
      <c r="P4" s="327" t="str">
        <f>CONCATENATE(COUNT(P6:P14,R6:R14)," VIAGENS")</f>
        <v>18 VIAGENS</v>
      </c>
      <c r="Q4" s="298"/>
      <c r="R4" s="298"/>
      <c r="S4" s="299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</row>
    <row r="5" spans="1:32" ht="24" customHeight="1" thickBot="1" x14ac:dyDescent="0.3">
      <c r="A5" s="73"/>
      <c r="B5" s="321"/>
      <c r="C5" s="320" t="s">
        <v>7</v>
      </c>
      <c r="D5" s="76" t="s">
        <v>8</v>
      </c>
      <c r="E5" s="77" t="s">
        <v>9</v>
      </c>
      <c r="F5" s="216" t="s">
        <v>10</v>
      </c>
      <c r="G5" s="77" t="s">
        <v>11</v>
      </c>
      <c r="H5" s="216" t="s">
        <v>12</v>
      </c>
      <c r="I5" s="77" t="s">
        <v>61</v>
      </c>
      <c r="J5" s="74" t="s">
        <v>8</v>
      </c>
      <c r="K5" s="75" t="s">
        <v>9</v>
      </c>
      <c r="L5" s="104" t="s">
        <v>10</v>
      </c>
      <c r="M5" s="75" t="s">
        <v>11</v>
      </c>
      <c r="N5" s="104" t="s">
        <v>12</v>
      </c>
      <c r="O5" s="75" t="s">
        <v>61</v>
      </c>
      <c r="P5" s="217" t="s">
        <v>14</v>
      </c>
      <c r="Q5" s="218" t="s">
        <v>15</v>
      </c>
      <c r="R5" s="217" t="s">
        <v>14</v>
      </c>
      <c r="S5" s="218" t="s">
        <v>15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</row>
    <row r="6" spans="1:32" ht="24" customHeight="1" x14ac:dyDescent="0.25">
      <c r="A6" s="73"/>
      <c r="B6" s="321"/>
      <c r="C6" s="321"/>
      <c r="D6" s="78">
        <v>0.20833333333333334</v>
      </c>
      <c r="E6" s="79">
        <v>0.22847222222222222</v>
      </c>
      <c r="F6" s="79">
        <v>0.25763888888888892</v>
      </c>
      <c r="G6" s="80">
        <f t="shared" ref="G6:G8" si="0">F6-D6</f>
        <v>4.9305555555555575E-2</v>
      </c>
      <c r="H6" s="198">
        <v>611</v>
      </c>
      <c r="I6" s="82">
        <v>1</v>
      </c>
      <c r="J6" s="78">
        <v>0.23958333333333334</v>
      </c>
      <c r="K6" s="79">
        <v>0.25972222222222224</v>
      </c>
      <c r="L6" s="79">
        <v>0.29097222222222224</v>
      </c>
      <c r="M6" s="80">
        <f t="shared" ref="M6:M7" si="1">L6-J6</f>
        <v>5.1388888888888901E-2</v>
      </c>
      <c r="N6" s="198">
        <v>611</v>
      </c>
      <c r="O6" s="82">
        <v>2</v>
      </c>
      <c r="P6" s="78">
        <v>0.20833333333333334</v>
      </c>
      <c r="Q6" s="83"/>
      <c r="R6" s="79">
        <v>0.55208333333333337</v>
      </c>
      <c r="S6" s="84">
        <f>R6-P14</f>
        <v>3.4722222222222321E-2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</row>
    <row r="7" spans="1:32" ht="24" customHeight="1" thickBot="1" x14ac:dyDescent="0.3">
      <c r="A7" s="73"/>
      <c r="B7" s="321"/>
      <c r="C7" s="321"/>
      <c r="D7" s="85">
        <v>0.27083333333333331</v>
      </c>
      <c r="E7" s="86">
        <v>0.29375000000000001</v>
      </c>
      <c r="F7" s="86">
        <v>0.32708333333333334</v>
      </c>
      <c r="G7" s="87">
        <f t="shared" si="0"/>
        <v>5.6250000000000022E-2</v>
      </c>
      <c r="H7" s="201">
        <v>611</v>
      </c>
      <c r="I7" s="89">
        <v>1</v>
      </c>
      <c r="J7" s="85">
        <v>0.30208333333333331</v>
      </c>
      <c r="K7" s="86">
        <v>0.33124999999999999</v>
      </c>
      <c r="L7" s="86">
        <v>0.3659722222222222</v>
      </c>
      <c r="M7" s="87">
        <f t="shared" si="1"/>
        <v>6.3888888888888884E-2</v>
      </c>
      <c r="N7" s="201">
        <v>611</v>
      </c>
      <c r="O7" s="89">
        <v>2</v>
      </c>
      <c r="P7" s="85">
        <v>0.23958333333333334</v>
      </c>
      <c r="Q7" s="90">
        <f t="shared" ref="Q7:Q14" si="2">P7-P6</f>
        <v>3.125E-2</v>
      </c>
      <c r="R7" s="86">
        <v>0.59027777777777779</v>
      </c>
      <c r="S7" s="91">
        <f t="shared" ref="S7:S14" si="3">R7-R6</f>
        <v>3.819444444444442E-2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</row>
    <row r="8" spans="1:32" ht="24" customHeight="1" thickBot="1" x14ac:dyDescent="0.3">
      <c r="A8" s="73"/>
      <c r="B8" s="321"/>
      <c r="C8" s="321"/>
      <c r="D8" s="85">
        <v>0.33680555555555558</v>
      </c>
      <c r="E8" s="86">
        <v>0.36388888888888887</v>
      </c>
      <c r="F8" s="86">
        <v>0.3972222222222222</v>
      </c>
      <c r="G8" s="87">
        <f t="shared" si="0"/>
        <v>6.0416666666666619E-2</v>
      </c>
      <c r="H8" s="201">
        <v>611</v>
      </c>
      <c r="I8" s="89">
        <v>1</v>
      </c>
      <c r="J8" s="322">
        <f>L7</f>
        <v>0.3659722222222222</v>
      </c>
      <c r="K8" s="299"/>
      <c r="L8" s="322">
        <f>J9</f>
        <v>0.41180555555555554</v>
      </c>
      <c r="M8" s="299"/>
      <c r="N8" s="322">
        <f>L8-J8</f>
        <v>4.5833333333333337E-2</v>
      </c>
      <c r="O8" s="299"/>
      <c r="P8" s="85">
        <v>0.27083333333333331</v>
      </c>
      <c r="Q8" s="90">
        <f t="shared" si="2"/>
        <v>3.1249999999999972E-2</v>
      </c>
      <c r="R8" s="86">
        <v>0.63541666666666663</v>
      </c>
      <c r="S8" s="91">
        <f t="shared" si="3"/>
        <v>4.513888888888884E-2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1:32" ht="24" customHeight="1" thickBot="1" x14ac:dyDescent="0.3">
      <c r="A9" s="73"/>
      <c r="B9" s="321"/>
      <c r="C9" s="321"/>
      <c r="D9" s="322">
        <f>F8</f>
        <v>0.3972222222222222</v>
      </c>
      <c r="E9" s="299"/>
      <c r="F9" s="322">
        <f>D10</f>
        <v>0.44444444444444442</v>
      </c>
      <c r="G9" s="299"/>
      <c r="H9" s="322">
        <f>F9-D9</f>
        <v>4.7222222222222221E-2</v>
      </c>
      <c r="I9" s="299"/>
      <c r="J9" s="85">
        <v>0.41180555555555554</v>
      </c>
      <c r="K9" s="86">
        <v>0.44236111111111115</v>
      </c>
      <c r="L9" s="86">
        <v>0.4770833333333333</v>
      </c>
      <c r="M9" s="87">
        <f t="shared" ref="M9:M11" si="4">L9-J9</f>
        <v>6.5277777777777768E-2</v>
      </c>
      <c r="N9" s="201">
        <v>611</v>
      </c>
      <c r="O9" s="89">
        <v>2</v>
      </c>
      <c r="P9" s="85">
        <v>0.30208333333333331</v>
      </c>
      <c r="Q9" s="90">
        <f t="shared" si="2"/>
        <v>3.125E-2</v>
      </c>
      <c r="R9" s="86">
        <v>0.67013888888888884</v>
      </c>
      <c r="S9" s="91">
        <f t="shared" si="3"/>
        <v>3.472222222222221E-2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</row>
    <row r="10" spans="1:32" ht="24" customHeight="1" x14ac:dyDescent="0.25">
      <c r="A10" s="73"/>
      <c r="B10" s="321"/>
      <c r="C10" s="321"/>
      <c r="D10" s="85">
        <v>0.44444444444444442</v>
      </c>
      <c r="E10" s="86">
        <v>0.47152777777777777</v>
      </c>
      <c r="F10" s="86">
        <v>0.50763888888888886</v>
      </c>
      <c r="G10" s="87">
        <f t="shared" ref="G10:G11" si="5">F10-D10</f>
        <v>6.3194444444444442E-2</v>
      </c>
      <c r="H10" s="201">
        <v>611</v>
      </c>
      <c r="I10" s="89">
        <v>1</v>
      </c>
      <c r="J10" s="85">
        <v>0.4826388888888889</v>
      </c>
      <c r="K10" s="86">
        <v>0.50902777777777775</v>
      </c>
      <c r="L10" s="86">
        <v>0.54513888888888895</v>
      </c>
      <c r="M10" s="87">
        <f t="shared" si="4"/>
        <v>6.2500000000000056E-2</v>
      </c>
      <c r="N10" s="201">
        <v>611</v>
      </c>
      <c r="O10" s="89">
        <v>2</v>
      </c>
      <c r="P10" s="85">
        <v>0.33680555555555558</v>
      </c>
      <c r="Q10" s="90">
        <f t="shared" si="2"/>
        <v>3.4722222222222265E-2</v>
      </c>
      <c r="R10" s="86">
        <v>0.70833333333333337</v>
      </c>
      <c r="S10" s="91">
        <f t="shared" si="3"/>
        <v>3.8194444444444531E-2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</row>
    <row r="11" spans="1:32" ht="24" customHeight="1" x14ac:dyDescent="0.25">
      <c r="A11" s="73"/>
      <c r="B11" s="321"/>
      <c r="C11" s="321"/>
      <c r="D11" s="85">
        <v>0.51736111111111105</v>
      </c>
      <c r="E11" s="86">
        <v>0.54305555555555551</v>
      </c>
      <c r="F11" s="86">
        <v>0.57708333333333328</v>
      </c>
      <c r="G11" s="87">
        <f t="shared" si="5"/>
        <v>5.9722222222222232E-2</v>
      </c>
      <c r="H11" s="201">
        <v>611</v>
      </c>
      <c r="I11" s="89">
        <v>1</v>
      </c>
      <c r="J11" s="85">
        <v>0.55208333333333337</v>
      </c>
      <c r="K11" s="86">
        <v>0.5805555555555556</v>
      </c>
      <c r="L11" s="86">
        <v>0.61111111111111105</v>
      </c>
      <c r="M11" s="87">
        <f t="shared" si="4"/>
        <v>5.9027777777777679E-2</v>
      </c>
      <c r="N11" s="201">
        <v>611</v>
      </c>
      <c r="O11" s="89">
        <v>2</v>
      </c>
      <c r="P11" s="85">
        <v>0.41180555555555554</v>
      </c>
      <c r="Q11" s="90">
        <f t="shared" si="2"/>
        <v>7.4999999999999956E-2</v>
      </c>
      <c r="R11" s="86">
        <v>0.74652777777777779</v>
      </c>
      <c r="S11" s="91">
        <f t="shared" si="3"/>
        <v>3.819444444444442E-2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</row>
    <row r="12" spans="1:32" ht="24" customHeight="1" thickBot="1" x14ac:dyDescent="0.3">
      <c r="A12" s="73"/>
      <c r="B12" s="321"/>
      <c r="C12" s="321"/>
      <c r="D12" s="219"/>
      <c r="E12" s="220"/>
      <c r="F12" s="221"/>
      <c r="G12" s="222"/>
      <c r="H12" s="223"/>
      <c r="I12" s="224"/>
      <c r="J12" s="225"/>
      <c r="K12" s="226"/>
      <c r="L12" s="226"/>
      <c r="M12" s="226"/>
      <c r="N12" s="226"/>
      <c r="O12" s="227"/>
      <c r="P12" s="85">
        <v>0.44444444444444442</v>
      </c>
      <c r="Q12" s="90">
        <f t="shared" si="2"/>
        <v>3.2638888888888884E-2</v>
      </c>
      <c r="R12" s="86">
        <v>0.81944444444444453</v>
      </c>
      <c r="S12" s="91">
        <f t="shared" si="3"/>
        <v>7.2916666666666741E-2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</row>
    <row r="13" spans="1:32" ht="24" customHeight="1" thickBot="1" x14ac:dyDescent="0.3">
      <c r="A13" s="73"/>
      <c r="B13" s="321"/>
      <c r="C13" s="318"/>
      <c r="D13" s="297" t="s">
        <v>88</v>
      </c>
      <c r="E13" s="298"/>
      <c r="F13" s="298"/>
      <c r="G13" s="298"/>
      <c r="H13" s="298"/>
      <c r="I13" s="299"/>
      <c r="J13" s="297" t="s">
        <v>88</v>
      </c>
      <c r="K13" s="298"/>
      <c r="L13" s="298"/>
      <c r="M13" s="298"/>
      <c r="N13" s="298"/>
      <c r="O13" s="299"/>
      <c r="P13" s="85">
        <v>0.4826388888888889</v>
      </c>
      <c r="Q13" s="90">
        <f t="shared" si="2"/>
        <v>3.8194444444444475E-2</v>
      </c>
      <c r="R13" s="86">
        <v>0.85763888888888884</v>
      </c>
      <c r="S13" s="91">
        <f t="shared" si="3"/>
        <v>3.8194444444444309E-2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</row>
    <row r="14" spans="1:32" ht="24" customHeight="1" thickBot="1" x14ac:dyDescent="0.3">
      <c r="A14" s="73"/>
      <c r="B14" s="321"/>
      <c r="C14" s="99" t="s">
        <v>17</v>
      </c>
      <c r="D14" s="400">
        <f>MAX(E6:F11)-IF(D6="",E6,D6)-MIN(H6:H11)+$C3</f>
        <v>0.3388888888888888</v>
      </c>
      <c r="E14" s="298"/>
      <c r="F14" s="298"/>
      <c r="G14" s="299"/>
      <c r="H14" s="401">
        <f ca="1">OFFSET(H5,MATCH(MIN(H6:H11),H6:H11,0),-4)-IF(D6="",E6,D6)+$C3</f>
        <v>0.20624999999999996</v>
      </c>
      <c r="I14" s="299"/>
      <c r="J14" s="400">
        <f>MAX(K6:L11)-IF(J6="",K6,J6)-MIN(N6:N11)+$C3</f>
        <v>0.34305555555555545</v>
      </c>
      <c r="K14" s="298"/>
      <c r="L14" s="298"/>
      <c r="M14" s="299"/>
      <c r="N14" s="401">
        <f ca="1">OFFSET(N5,MATCH(MIN(N6:N11),N6:N11,0),-4)-IF(J6="",K6,J6)+$C3</f>
        <v>0.14374999999999996</v>
      </c>
      <c r="O14" s="299"/>
      <c r="P14" s="228">
        <v>0.51736111111111105</v>
      </c>
      <c r="Q14" s="101">
        <f t="shared" si="2"/>
        <v>3.4722222222222154E-2</v>
      </c>
      <c r="R14" s="102">
        <v>0.89583333333333337</v>
      </c>
      <c r="S14" s="103">
        <f t="shared" si="3"/>
        <v>3.8194444444444531E-2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</row>
    <row r="15" spans="1:32" ht="24" customHeight="1" thickBot="1" x14ac:dyDescent="0.3">
      <c r="A15" s="73"/>
      <c r="B15" s="321"/>
      <c r="C15" s="437">
        <v>1.7361111111111112E-2</v>
      </c>
      <c r="D15" s="319" t="s">
        <v>18</v>
      </c>
      <c r="E15" s="298"/>
      <c r="F15" s="298"/>
      <c r="G15" s="298"/>
      <c r="H15" s="298"/>
      <c r="I15" s="298"/>
      <c r="J15" s="298"/>
      <c r="K15" s="298"/>
      <c r="L15" s="298"/>
      <c r="M15" s="298"/>
      <c r="N15" s="298"/>
      <c r="O15" s="299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</row>
    <row r="16" spans="1:32" ht="24" customHeight="1" thickBot="1" x14ac:dyDescent="0.3">
      <c r="A16" s="73"/>
      <c r="B16" s="321"/>
      <c r="C16" s="318"/>
      <c r="D16" s="319" t="s">
        <v>19</v>
      </c>
      <c r="E16" s="298"/>
      <c r="F16" s="298"/>
      <c r="G16" s="298"/>
      <c r="H16" s="298"/>
      <c r="I16" s="299"/>
      <c r="J16" s="319" t="s">
        <v>20</v>
      </c>
      <c r="K16" s="298"/>
      <c r="L16" s="298"/>
      <c r="M16" s="298"/>
      <c r="N16" s="298"/>
      <c r="O16" s="299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</row>
    <row r="17" spans="1:32" ht="24" customHeight="1" thickBot="1" x14ac:dyDescent="0.3">
      <c r="A17" s="73"/>
      <c r="B17" s="321"/>
      <c r="C17" s="320" t="s">
        <v>7</v>
      </c>
      <c r="D17" s="74" t="s">
        <v>8</v>
      </c>
      <c r="E17" s="75" t="s">
        <v>9</v>
      </c>
      <c r="F17" s="104" t="s">
        <v>10</v>
      </c>
      <c r="G17" s="75" t="s">
        <v>11</v>
      </c>
      <c r="H17" s="104" t="s">
        <v>12</v>
      </c>
      <c r="I17" s="75" t="s">
        <v>61</v>
      </c>
      <c r="J17" s="74" t="s">
        <v>8</v>
      </c>
      <c r="K17" s="75" t="s">
        <v>9</v>
      </c>
      <c r="L17" s="104" t="s">
        <v>10</v>
      </c>
      <c r="M17" s="75" t="s">
        <v>11</v>
      </c>
      <c r="N17" s="104" t="s">
        <v>12</v>
      </c>
      <c r="O17" s="75" t="s">
        <v>61</v>
      </c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</row>
    <row r="18" spans="1:32" ht="24" customHeight="1" x14ac:dyDescent="0.25">
      <c r="A18" s="73"/>
      <c r="B18" s="321"/>
      <c r="C18" s="321"/>
      <c r="D18" s="78">
        <v>0.59027777777777779</v>
      </c>
      <c r="E18" s="79">
        <v>0.61875000000000002</v>
      </c>
      <c r="F18" s="79">
        <v>0.65208333333333335</v>
      </c>
      <c r="G18" s="80">
        <f t="shared" ref="G18:G20" si="6">F18-D18</f>
        <v>6.1805555555555558E-2</v>
      </c>
      <c r="H18" s="198">
        <v>611</v>
      </c>
      <c r="I18" s="82">
        <v>1</v>
      </c>
      <c r="J18" s="78">
        <v>0.63541666666666663</v>
      </c>
      <c r="K18" s="79">
        <v>0.66111111111111109</v>
      </c>
      <c r="L18" s="79">
        <v>0.69444444444444453</v>
      </c>
      <c r="M18" s="80">
        <f t="shared" ref="M18:M19" si="7">L18-J18</f>
        <v>5.9027777777777901E-2</v>
      </c>
      <c r="N18" s="198">
        <v>611</v>
      </c>
      <c r="O18" s="82">
        <v>2</v>
      </c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</row>
    <row r="19" spans="1:32" ht="24" customHeight="1" thickBot="1" x14ac:dyDescent="0.3">
      <c r="A19" s="73"/>
      <c r="B19" s="321"/>
      <c r="C19" s="321"/>
      <c r="D19" s="85">
        <v>0.67013888888888884</v>
      </c>
      <c r="E19" s="86">
        <v>0.6958333333333333</v>
      </c>
      <c r="F19" s="86">
        <v>0.7270833333333333</v>
      </c>
      <c r="G19" s="87">
        <f t="shared" si="6"/>
        <v>5.6944444444444464E-2</v>
      </c>
      <c r="H19" s="201">
        <v>611</v>
      </c>
      <c r="I19" s="89">
        <v>1</v>
      </c>
      <c r="J19" s="85">
        <v>0.70833333333333337</v>
      </c>
      <c r="K19" s="86">
        <v>0.73541666666666661</v>
      </c>
      <c r="L19" s="86">
        <v>0.76597222222222217</v>
      </c>
      <c r="M19" s="87">
        <f t="shared" si="7"/>
        <v>5.7638888888888795E-2</v>
      </c>
      <c r="N19" s="201">
        <v>611</v>
      </c>
      <c r="O19" s="89">
        <v>2</v>
      </c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</row>
    <row r="20" spans="1:32" ht="24" customHeight="1" thickBot="1" x14ac:dyDescent="0.3">
      <c r="A20" s="73"/>
      <c r="B20" s="321"/>
      <c r="C20" s="321"/>
      <c r="D20" s="85">
        <v>0.74652777777777779</v>
      </c>
      <c r="E20" s="86">
        <v>0.77361111111111114</v>
      </c>
      <c r="F20" s="86">
        <v>0.8027777777777777</v>
      </c>
      <c r="G20" s="87">
        <f t="shared" si="6"/>
        <v>5.6249999999999911E-2</v>
      </c>
      <c r="H20" s="201">
        <v>611</v>
      </c>
      <c r="I20" s="89">
        <v>1</v>
      </c>
      <c r="J20" s="322">
        <f>L19</f>
        <v>0.76597222222222217</v>
      </c>
      <c r="K20" s="299"/>
      <c r="L20" s="322">
        <f>J21</f>
        <v>0.81944444444444453</v>
      </c>
      <c r="M20" s="299"/>
      <c r="N20" s="322">
        <f>L20-J20</f>
        <v>5.3472222222222365E-2</v>
      </c>
      <c r="O20" s="299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</row>
    <row r="21" spans="1:32" ht="24" customHeight="1" thickBot="1" x14ac:dyDescent="0.3">
      <c r="A21" s="73"/>
      <c r="B21" s="321"/>
      <c r="C21" s="321"/>
      <c r="D21" s="322">
        <f>F20</f>
        <v>0.8027777777777777</v>
      </c>
      <c r="E21" s="299"/>
      <c r="F21" s="322">
        <f>D22</f>
        <v>0.85763888888888884</v>
      </c>
      <c r="G21" s="299"/>
      <c r="H21" s="322">
        <f>F21-D21</f>
        <v>5.4861111111111138E-2</v>
      </c>
      <c r="I21" s="299"/>
      <c r="J21" s="85">
        <v>0.81944444444444453</v>
      </c>
      <c r="K21" s="86">
        <v>0.84583333333333333</v>
      </c>
      <c r="L21" s="86">
        <v>0.87430555555555556</v>
      </c>
      <c r="M21" s="87">
        <f t="shared" ref="M21:M22" si="8">L21-J21</f>
        <v>5.4861111111111027E-2</v>
      </c>
      <c r="N21" s="201">
        <v>611</v>
      </c>
      <c r="O21" s="89">
        <v>2</v>
      </c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</row>
    <row r="22" spans="1:32" ht="24" customHeight="1" x14ac:dyDescent="0.25">
      <c r="A22" s="73"/>
      <c r="B22" s="321"/>
      <c r="C22" s="321"/>
      <c r="D22" s="85">
        <v>0.85763888888888884</v>
      </c>
      <c r="E22" s="86">
        <v>0.88263888888888886</v>
      </c>
      <c r="F22" s="86">
        <v>0.90833333333333333</v>
      </c>
      <c r="G22" s="87">
        <f>F22-D22</f>
        <v>5.0694444444444486E-2</v>
      </c>
      <c r="H22" s="201">
        <v>611</v>
      </c>
      <c r="I22" s="89">
        <v>1</v>
      </c>
      <c r="J22" s="85">
        <v>0.89583333333333337</v>
      </c>
      <c r="K22" s="86">
        <v>0.92083333333333339</v>
      </c>
      <c r="L22" s="86">
        <v>0.94652777777777775</v>
      </c>
      <c r="M22" s="87">
        <f t="shared" si="8"/>
        <v>5.0694444444444375E-2</v>
      </c>
      <c r="N22" s="201">
        <v>611</v>
      </c>
      <c r="O22" s="89">
        <v>2</v>
      </c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</row>
    <row r="23" spans="1:32" ht="24" customHeight="1" thickBot="1" x14ac:dyDescent="0.3">
      <c r="A23" s="73"/>
      <c r="B23" s="321"/>
      <c r="C23" s="321"/>
      <c r="D23" s="225"/>
      <c r="E23" s="226"/>
      <c r="F23" s="226"/>
      <c r="G23" s="226"/>
      <c r="H23" s="226"/>
      <c r="I23" s="227"/>
      <c r="J23" s="225"/>
      <c r="K23" s="226"/>
      <c r="L23" s="226"/>
      <c r="M23" s="226"/>
      <c r="N23" s="226"/>
      <c r="O23" s="227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</row>
    <row r="24" spans="1:32" ht="24" customHeight="1" thickBot="1" x14ac:dyDescent="0.3">
      <c r="A24" s="73"/>
      <c r="B24" s="321"/>
      <c r="C24" s="321"/>
      <c r="D24" s="297" t="s">
        <v>88</v>
      </c>
      <c r="E24" s="298"/>
      <c r="F24" s="298"/>
      <c r="G24" s="298"/>
      <c r="H24" s="298"/>
      <c r="I24" s="299"/>
      <c r="J24" s="297" t="s">
        <v>88</v>
      </c>
      <c r="K24" s="298"/>
      <c r="L24" s="298"/>
      <c r="M24" s="298"/>
      <c r="N24" s="298"/>
      <c r="O24" s="299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</row>
    <row r="25" spans="1:32" ht="24" customHeight="1" thickBot="1" x14ac:dyDescent="0.3">
      <c r="A25" s="73"/>
      <c r="B25" s="318"/>
      <c r="C25" s="99" t="s">
        <v>17</v>
      </c>
      <c r="D25" s="400">
        <f>MAX(E18:F22)-IF(D18="",E18,D18)-MIN(H18:H22)+$C15</f>
        <v>0.2805555555555555</v>
      </c>
      <c r="E25" s="298"/>
      <c r="F25" s="298"/>
      <c r="G25" s="299"/>
      <c r="H25" s="316">
        <f ca="1">OFFSET(H17,MATCH(MIN(H18:H22),H18:H22,0),-4)-IF(D18="",E18,D18)</f>
        <v>0.21249999999999991</v>
      </c>
      <c r="I25" s="315"/>
      <c r="J25" s="400">
        <f>MAX(K18:L22)-IF(J18="",K18,J18)-MIN(N18:N22)+$C15</f>
        <v>0.27499999999999986</v>
      </c>
      <c r="K25" s="298"/>
      <c r="L25" s="298"/>
      <c r="M25" s="299"/>
      <c r="N25" s="316">
        <f ca="1">OFFSET(N17,MATCH(MIN(N18:N22),N18:N22,0),-4)-IF(J18="",K18,J18)</f>
        <v>0.13055555555555554</v>
      </c>
      <c r="O25" s="315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</row>
    <row r="26" spans="1:32" ht="24" customHeight="1" x14ac:dyDescent="0.25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</row>
    <row r="27" spans="1:32" ht="24" customHeight="1" x14ac:dyDescent="0.25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</row>
    <row r="28" spans="1:32" ht="24" customHeight="1" x14ac:dyDescent="0.25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</row>
    <row r="29" spans="1:32" ht="24" customHeight="1" x14ac:dyDescent="0.25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</row>
    <row r="30" spans="1:32" ht="24" customHeight="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</row>
    <row r="31" spans="1:32" ht="24" customHeight="1" x14ac:dyDescent="0.25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</row>
    <row r="32" spans="1:32" ht="24" customHeight="1" x14ac:dyDescent="0.25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</row>
    <row r="33" spans="1:32" ht="24" customHeight="1" x14ac:dyDescent="0.25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</row>
    <row r="34" spans="1:32" ht="24" customHeight="1" x14ac:dyDescent="0.25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</row>
    <row r="35" spans="1:32" ht="24" customHeight="1" x14ac:dyDescent="0.2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</row>
    <row r="36" spans="1:32" ht="24" customHeight="1" x14ac:dyDescent="0.25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</row>
    <row r="37" spans="1:32" ht="24" customHeight="1" x14ac:dyDescent="0.25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</row>
    <row r="38" spans="1:32" ht="24" customHeight="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</row>
    <row r="39" spans="1:32" ht="24" customHeight="1" x14ac:dyDescent="0.25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</row>
    <row r="40" spans="1:32" ht="24" customHeight="1" x14ac:dyDescent="0.25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</row>
    <row r="41" spans="1:32" ht="24" customHeight="1" x14ac:dyDescent="0.25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</row>
    <row r="42" spans="1:32" ht="24" customHeight="1" x14ac:dyDescent="0.25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</row>
    <row r="43" spans="1:32" ht="24" customHeight="1" x14ac:dyDescent="0.25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</row>
    <row r="44" spans="1:32" ht="24" customHeight="1" x14ac:dyDescent="0.25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</row>
    <row r="45" spans="1:32" ht="24" customHeight="1" x14ac:dyDescent="0.2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</row>
    <row r="46" spans="1:32" ht="24" customHeight="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</row>
    <row r="47" spans="1:32" ht="24" customHeight="1" x14ac:dyDescent="0.25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</row>
    <row r="48" spans="1:32" ht="24" customHeight="1" x14ac:dyDescent="0.25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</row>
    <row r="49" spans="1:32" ht="24" customHeight="1" x14ac:dyDescent="0.25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</row>
    <row r="50" spans="1:32" ht="24" customHeight="1" x14ac:dyDescent="0.25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</row>
    <row r="51" spans="1:32" ht="24" customHeight="1" x14ac:dyDescent="0.25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</row>
    <row r="52" spans="1:32" ht="24" customHeight="1" x14ac:dyDescent="0.25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</row>
    <row r="53" spans="1:32" ht="24" customHeight="1" x14ac:dyDescent="0.25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</row>
    <row r="54" spans="1:32" ht="24" customHeight="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</row>
    <row r="55" spans="1:32" ht="24" customHeight="1" x14ac:dyDescent="0.2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</row>
    <row r="56" spans="1:32" ht="24" customHeight="1" x14ac:dyDescent="0.25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</row>
    <row r="57" spans="1:32" ht="24" customHeight="1" x14ac:dyDescent="0.25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</row>
    <row r="58" spans="1:32" ht="24" customHeight="1" x14ac:dyDescent="0.25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</row>
    <row r="59" spans="1:32" ht="24" customHeight="1" x14ac:dyDescent="0.25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</row>
    <row r="60" spans="1:32" ht="24" customHeight="1" x14ac:dyDescent="0.25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</row>
    <row r="61" spans="1:32" ht="24" customHeight="1" x14ac:dyDescent="0.25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</row>
    <row r="62" spans="1:32" ht="24" customHeight="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</row>
    <row r="63" spans="1:32" ht="24" customHeight="1" x14ac:dyDescent="0.25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</row>
    <row r="64" spans="1:32" ht="24" customHeight="1" x14ac:dyDescent="0.25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</row>
    <row r="65" spans="1:32" ht="24" customHeight="1" x14ac:dyDescent="0.2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</row>
    <row r="66" spans="1:32" ht="24" customHeight="1" x14ac:dyDescent="0.25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</row>
    <row r="67" spans="1:32" ht="24" customHeight="1" x14ac:dyDescent="0.25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</row>
    <row r="68" spans="1:32" ht="24" customHeight="1" x14ac:dyDescent="0.25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</row>
    <row r="69" spans="1:32" ht="24" customHeight="1" x14ac:dyDescent="0.25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</row>
    <row r="70" spans="1:32" ht="24" customHeight="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</row>
    <row r="71" spans="1:32" ht="24" customHeight="1" x14ac:dyDescent="0.25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</row>
    <row r="72" spans="1:32" ht="24" customHeight="1" x14ac:dyDescent="0.25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</row>
    <row r="73" spans="1:32" ht="24" customHeight="1" x14ac:dyDescent="0.25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</row>
    <row r="74" spans="1:32" ht="24" customHeight="1" x14ac:dyDescent="0.25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</row>
    <row r="75" spans="1:32" ht="24" customHeight="1" x14ac:dyDescent="0.2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</row>
    <row r="76" spans="1:32" ht="24" customHeight="1" x14ac:dyDescent="0.25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</row>
    <row r="77" spans="1:32" ht="24" customHeight="1" x14ac:dyDescent="0.25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</row>
    <row r="78" spans="1:32" ht="24" customHeight="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</row>
    <row r="79" spans="1:32" ht="24" customHeight="1" x14ac:dyDescent="0.25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</row>
    <row r="80" spans="1:32" ht="24" customHeight="1" x14ac:dyDescent="0.25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</row>
    <row r="81" spans="1:32" ht="24" customHeight="1" x14ac:dyDescent="0.25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</row>
    <row r="82" spans="1:32" ht="24" customHeight="1" x14ac:dyDescent="0.25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</row>
    <row r="83" spans="1:32" ht="24" customHeight="1" x14ac:dyDescent="0.25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</row>
    <row r="84" spans="1:32" ht="24" customHeight="1" x14ac:dyDescent="0.25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</row>
    <row r="85" spans="1:32" ht="24" customHeight="1" x14ac:dyDescent="0.2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</row>
    <row r="86" spans="1:32" ht="24" customHeight="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</row>
    <row r="87" spans="1:32" ht="24" customHeight="1" x14ac:dyDescent="0.25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</row>
    <row r="88" spans="1:32" ht="24" customHeight="1" x14ac:dyDescent="0.25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</row>
    <row r="89" spans="1:32" ht="24" customHeight="1" x14ac:dyDescent="0.25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</row>
    <row r="90" spans="1:32" ht="24" customHeight="1" x14ac:dyDescent="0.25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</row>
    <row r="91" spans="1:32" ht="24" customHeight="1" x14ac:dyDescent="0.25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</row>
    <row r="92" spans="1:32" ht="24" customHeight="1" x14ac:dyDescent="0.25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</row>
    <row r="93" spans="1:32" ht="24" customHeight="1" x14ac:dyDescent="0.25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</row>
    <row r="94" spans="1:32" ht="24" customHeight="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</row>
    <row r="95" spans="1:32" ht="24" customHeight="1" x14ac:dyDescent="0.2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</row>
    <row r="96" spans="1:32" ht="24" customHeight="1" x14ac:dyDescent="0.25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</row>
    <row r="97" spans="1:32" ht="24" customHeight="1" x14ac:dyDescent="0.25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</row>
    <row r="98" spans="1:32" ht="24" customHeight="1" x14ac:dyDescent="0.25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</row>
    <row r="99" spans="1:32" ht="24" customHeight="1" x14ac:dyDescent="0.25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</row>
    <row r="100" spans="1:32" ht="24" customHeight="1" x14ac:dyDescent="0.25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</row>
    <row r="101" spans="1:32" ht="24" customHeight="1" x14ac:dyDescent="0.25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</row>
    <row r="102" spans="1:32" ht="24" customHeight="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</row>
    <row r="103" spans="1:32" ht="24" customHeight="1" x14ac:dyDescent="0.25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</row>
    <row r="104" spans="1:32" ht="24" customHeight="1" x14ac:dyDescent="0.25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</row>
    <row r="105" spans="1:32" ht="24" customHeight="1" x14ac:dyDescent="0.2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</row>
    <row r="106" spans="1:32" ht="24" customHeight="1" x14ac:dyDescent="0.25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</row>
    <row r="107" spans="1:32" ht="24" customHeight="1" x14ac:dyDescent="0.25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</row>
    <row r="108" spans="1:32" ht="24" customHeight="1" x14ac:dyDescent="0.25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</row>
    <row r="109" spans="1:32" ht="24" customHeight="1" x14ac:dyDescent="0.25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</row>
    <row r="110" spans="1:32" ht="24" customHeight="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</row>
    <row r="111" spans="1:32" ht="24" customHeight="1" x14ac:dyDescent="0.25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</row>
    <row r="112" spans="1:32" ht="24" customHeight="1" x14ac:dyDescent="0.25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</row>
    <row r="113" spans="1:32" ht="24" customHeight="1" x14ac:dyDescent="0.25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</row>
    <row r="114" spans="1:32" ht="24" customHeight="1" x14ac:dyDescent="0.25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</row>
    <row r="115" spans="1:32" ht="24" customHeight="1" x14ac:dyDescent="0.2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</row>
    <row r="116" spans="1:32" ht="24" customHeight="1" x14ac:dyDescent="0.25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</row>
    <row r="117" spans="1:32" ht="24" customHeight="1" x14ac:dyDescent="0.25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</row>
    <row r="118" spans="1:32" ht="24" customHeight="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</row>
    <row r="119" spans="1:32" ht="24" customHeight="1" x14ac:dyDescent="0.25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</row>
    <row r="120" spans="1:32" ht="24" customHeight="1" x14ac:dyDescent="0.25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</row>
    <row r="121" spans="1:32" ht="24" customHeight="1" x14ac:dyDescent="0.25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</row>
    <row r="122" spans="1:32" ht="24" customHeight="1" x14ac:dyDescent="0.25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</row>
    <row r="123" spans="1:32" ht="24" customHeight="1" x14ac:dyDescent="0.25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</row>
    <row r="124" spans="1:32" ht="24" customHeight="1" x14ac:dyDescent="0.25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</row>
    <row r="125" spans="1:32" ht="24" customHeight="1" x14ac:dyDescent="0.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</row>
    <row r="126" spans="1:32" ht="24" customHeight="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</row>
    <row r="127" spans="1:32" ht="24" customHeight="1" x14ac:dyDescent="0.25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</row>
    <row r="128" spans="1:32" ht="24" customHeight="1" x14ac:dyDescent="0.25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</row>
    <row r="129" spans="1:32" ht="24" customHeight="1" x14ac:dyDescent="0.25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</row>
    <row r="130" spans="1:32" ht="24" customHeight="1" x14ac:dyDescent="0.25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</row>
    <row r="131" spans="1:32" ht="24" customHeight="1" x14ac:dyDescent="0.25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</row>
    <row r="132" spans="1:32" ht="24" customHeight="1" x14ac:dyDescent="0.25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</row>
    <row r="133" spans="1:32" ht="24" customHeight="1" x14ac:dyDescent="0.25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</row>
    <row r="134" spans="1:32" ht="24" customHeight="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</row>
    <row r="135" spans="1:32" ht="24" customHeight="1" x14ac:dyDescent="0.2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</row>
    <row r="136" spans="1:32" ht="24" customHeight="1" x14ac:dyDescent="0.25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</row>
    <row r="137" spans="1:32" ht="24" customHeight="1" x14ac:dyDescent="0.25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</row>
    <row r="138" spans="1:32" ht="24" customHeight="1" x14ac:dyDescent="0.25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</row>
    <row r="139" spans="1:32" ht="24" customHeight="1" x14ac:dyDescent="0.25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</row>
    <row r="140" spans="1:32" ht="24" customHeight="1" x14ac:dyDescent="0.25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</row>
    <row r="141" spans="1:32" ht="24" customHeight="1" x14ac:dyDescent="0.25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</row>
    <row r="142" spans="1:32" ht="24" customHeight="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</row>
    <row r="143" spans="1:32" ht="24" customHeight="1" x14ac:dyDescent="0.25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</row>
    <row r="144" spans="1:32" ht="24" customHeight="1" x14ac:dyDescent="0.25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</row>
    <row r="145" spans="1:32" ht="24" customHeight="1" x14ac:dyDescent="0.2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</row>
    <row r="146" spans="1:32" ht="24" customHeight="1" x14ac:dyDescent="0.25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</row>
    <row r="147" spans="1:32" ht="24" customHeight="1" x14ac:dyDescent="0.25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</row>
    <row r="148" spans="1:32" ht="24" customHeight="1" x14ac:dyDescent="0.25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</row>
    <row r="149" spans="1:32" ht="24" customHeight="1" x14ac:dyDescent="0.25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</row>
    <row r="150" spans="1:32" ht="24" customHeight="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</row>
    <row r="151" spans="1:32" ht="24" customHeight="1" x14ac:dyDescent="0.25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</row>
    <row r="152" spans="1:32" ht="24" customHeight="1" x14ac:dyDescent="0.25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</row>
    <row r="153" spans="1:32" ht="24" customHeight="1" x14ac:dyDescent="0.25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</row>
    <row r="154" spans="1:32" ht="24" customHeight="1" x14ac:dyDescent="0.25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</row>
    <row r="155" spans="1:32" ht="24" customHeight="1" x14ac:dyDescent="0.2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</row>
    <row r="156" spans="1:32" ht="24" customHeight="1" x14ac:dyDescent="0.25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</row>
    <row r="157" spans="1:32" ht="24" customHeight="1" x14ac:dyDescent="0.25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</row>
    <row r="158" spans="1:32" ht="24" customHeight="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</row>
    <row r="159" spans="1:32" ht="24" customHeight="1" x14ac:dyDescent="0.25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</row>
    <row r="160" spans="1:32" ht="24" customHeight="1" x14ac:dyDescent="0.25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</row>
    <row r="161" spans="1:32" ht="24" customHeight="1" x14ac:dyDescent="0.25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</row>
    <row r="162" spans="1:32" ht="24" customHeight="1" x14ac:dyDescent="0.25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</row>
    <row r="163" spans="1:32" ht="24" customHeight="1" x14ac:dyDescent="0.25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</row>
    <row r="164" spans="1:32" ht="24" customHeight="1" x14ac:dyDescent="0.25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</row>
    <row r="165" spans="1:32" ht="24" customHeight="1" x14ac:dyDescent="0.2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</row>
    <row r="166" spans="1:32" ht="24" customHeight="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</row>
    <row r="167" spans="1:32" ht="24" customHeight="1" x14ac:dyDescent="0.25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</row>
    <row r="168" spans="1:32" ht="24" customHeight="1" x14ac:dyDescent="0.25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</row>
    <row r="169" spans="1:32" ht="24" customHeight="1" x14ac:dyDescent="0.25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</row>
    <row r="170" spans="1:32" ht="24" customHeight="1" x14ac:dyDescent="0.25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</row>
    <row r="171" spans="1:32" ht="24" customHeight="1" x14ac:dyDescent="0.25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</row>
    <row r="172" spans="1:32" ht="24" customHeight="1" x14ac:dyDescent="0.25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</row>
    <row r="173" spans="1:32" ht="24" customHeight="1" x14ac:dyDescent="0.25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</row>
    <row r="174" spans="1:32" ht="24" customHeight="1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</row>
    <row r="175" spans="1:32" ht="24" customHeight="1" x14ac:dyDescent="0.25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</row>
    <row r="176" spans="1:32" ht="24" customHeight="1" x14ac:dyDescent="0.25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</row>
    <row r="177" spans="1:32" ht="24" customHeight="1" x14ac:dyDescent="0.25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</row>
    <row r="178" spans="1:32" ht="24" customHeight="1" x14ac:dyDescent="0.25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</row>
    <row r="179" spans="1:32" ht="24" customHeight="1" x14ac:dyDescent="0.25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</row>
    <row r="180" spans="1:32" ht="24" customHeight="1" x14ac:dyDescent="0.25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</row>
    <row r="181" spans="1:32" ht="24" customHeight="1" x14ac:dyDescent="0.25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</row>
    <row r="182" spans="1:32" ht="24" customHeight="1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</row>
    <row r="183" spans="1:32" ht="24" customHeight="1" x14ac:dyDescent="0.25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</row>
    <row r="184" spans="1:32" ht="24" customHeight="1" x14ac:dyDescent="0.25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</row>
    <row r="185" spans="1:32" ht="24" customHeight="1" x14ac:dyDescent="0.25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</row>
    <row r="186" spans="1:32" ht="24" customHeight="1" x14ac:dyDescent="0.25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</row>
    <row r="187" spans="1:32" ht="24" customHeight="1" x14ac:dyDescent="0.25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</row>
    <row r="188" spans="1:32" ht="24" customHeight="1" x14ac:dyDescent="0.25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</row>
    <row r="189" spans="1:32" ht="24" customHeight="1" x14ac:dyDescent="0.25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</row>
    <row r="190" spans="1:32" ht="24" customHeight="1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</row>
    <row r="191" spans="1:32" ht="24" customHeight="1" x14ac:dyDescent="0.25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</row>
    <row r="192" spans="1:32" ht="24" customHeight="1" x14ac:dyDescent="0.25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</row>
    <row r="193" spans="1:32" ht="24" customHeight="1" x14ac:dyDescent="0.25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</row>
    <row r="194" spans="1:32" ht="24" customHeight="1" x14ac:dyDescent="0.25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</row>
    <row r="195" spans="1:32" ht="24" customHeight="1" x14ac:dyDescent="0.25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</row>
    <row r="196" spans="1:32" ht="24" customHeight="1" x14ac:dyDescent="0.25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</row>
    <row r="197" spans="1:32" ht="24" customHeight="1" x14ac:dyDescent="0.25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</row>
    <row r="198" spans="1:32" ht="24" customHeight="1" x14ac:dyDescent="0.25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</row>
    <row r="199" spans="1:32" ht="24" customHeight="1" x14ac:dyDescent="0.25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</row>
    <row r="200" spans="1:32" ht="24" customHeight="1" x14ac:dyDescent="0.25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</row>
    <row r="201" spans="1:32" ht="24" customHeight="1" x14ac:dyDescent="0.25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</row>
    <row r="202" spans="1:32" ht="24" customHeight="1" x14ac:dyDescent="0.25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</row>
    <row r="203" spans="1:32" ht="24" customHeight="1" x14ac:dyDescent="0.25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</row>
    <row r="204" spans="1:32" ht="24" customHeight="1" x14ac:dyDescent="0.25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</row>
    <row r="205" spans="1:32" ht="24" customHeight="1" x14ac:dyDescent="0.25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</row>
    <row r="206" spans="1:32" ht="24" customHeight="1" x14ac:dyDescent="0.25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</row>
    <row r="207" spans="1:32" ht="24" customHeight="1" x14ac:dyDescent="0.25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</row>
    <row r="208" spans="1:32" ht="24" customHeight="1" x14ac:dyDescent="0.25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</row>
    <row r="209" spans="1:32" ht="24" customHeight="1" x14ac:dyDescent="0.25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</row>
    <row r="210" spans="1:32" ht="24" customHeight="1" x14ac:dyDescent="0.25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</row>
    <row r="211" spans="1:32" ht="24" customHeight="1" x14ac:dyDescent="0.25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</row>
    <row r="212" spans="1:32" ht="24" customHeight="1" x14ac:dyDescent="0.25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</row>
    <row r="213" spans="1:32" ht="24" customHeight="1" x14ac:dyDescent="0.25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</row>
    <row r="214" spans="1:32" ht="24" customHeight="1" x14ac:dyDescent="0.25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</row>
    <row r="215" spans="1:32" ht="24" customHeight="1" x14ac:dyDescent="0.25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</row>
    <row r="216" spans="1:32" ht="24" customHeight="1" x14ac:dyDescent="0.25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</row>
    <row r="217" spans="1:32" ht="24" customHeight="1" x14ac:dyDescent="0.25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</row>
    <row r="218" spans="1:32" ht="24" customHeight="1" x14ac:dyDescent="0.25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</row>
    <row r="219" spans="1:32" ht="24" customHeight="1" x14ac:dyDescent="0.25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</row>
    <row r="220" spans="1:32" ht="24" customHeight="1" x14ac:dyDescent="0.25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</row>
    <row r="221" spans="1:32" ht="24" customHeight="1" x14ac:dyDescent="0.25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</row>
    <row r="222" spans="1:32" ht="24" customHeight="1" x14ac:dyDescent="0.25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</row>
    <row r="223" spans="1:32" ht="24" customHeight="1" x14ac:dyDescent="0.25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</row>
    <row r="224" spans="1:32" ht="24" customHeight="1" x14ac:dyDescent="0.25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</row>
    <row r="225" spans="1:32" ht="24" customHeight="1" x14ac:dyDescent="0.25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</row>
    <row r="226" spans="1:32" ht="24" customHeight="1" x14ac:dyDescent="0.25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</row>
    <row r="227" spans="1:32" ht="24" customHeight="1" x14ac:dyDescent="0.25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</row>
    <row r="228" spans="1:32" ht="24" customHeight="1" x14ac:dyDescent="0.25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</row>
    <row r="229" spans="1:32" ht="24" customHeight="1" x14ac:dyDescent="0.25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</row>
    <row r="230" spans="1:32" ht="24" customHeight="1" x14ac:dyDescent="0.25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</row>
    <row r="231" spans="1:32" ht="24" customHeight="1" x14ac:dyDescent="0.25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</row>
    <row r="232" spans="1:32" ht="24" customHeight="1" x14ac:dyDescent="0.25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</row>
    <row r="233" spans="1:32" ht="24" customHeight="1" x14ac:dyDescent="0.25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</row>
    <row r="234" spans="1:32" ht="24" customHeight="1" x14ac:dyDescent="0.25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</row>
    <row r="235" spans="1:32" ht="24" customHeight="1" x14ac:dyDescent="0.25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</row>
    <row r="236" spans="1:32" ht="24" customHeight="1" x14ac:dyDescent="0.25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</row>
    <row r="237" spans="1:32" ht="24" customHeight="1" x14ac:dyDescent="0.25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</row>
    <row r="238" spans="1:32" ht="24" customHeight="1" x14ac:dyDescent="0.25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</row>
    <row r="239" spans="1:32" ht="24" customHeight="1" x14ac:dyDescent="0.25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</row>
    <row r="240" spans="1:32" ht="24" customHeight="1" x14ac:dyDescent="0.25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</row>
    <row r="241" spans="1:32" ht="24" customHeight="1" x14ac:dyDescent="0.25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</row>
    <row r="242" spans="1:32" ht="24" customHeight="1" x14ac:dyDescent="0.25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</row>
    <row r="243" spans="1:32" ht="24" customHeight="1" x14ac:dyDescent="0.25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</row>
    <row r="244" spans="1:32" ht="24" customHeight="1" x14ac:dyDescent="0.25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</row>
    <row r="245" spans="1:32" ht="24" customHeight="1" x14ac:dyDescent="0.25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</row>
    <row r="246" spans="1:32" ht="24" customHeight="1" x14ac:dyDescent="0.25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</row>
    <row r="247" spans="1:32" ht="24" customHeight="1" x14ac:dyDescent="0.25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</row>
    <row r="248" spans="1:32" ht="24" customHeight="1" x14ac:dyDescent="0.25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</row>
    <row r="249" spans="1:32" ht="24" customHeight="1" x14ac:dyDescent="0.25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</row>
    <row r="250" spans="1:32" ht="24" customHeight="1" x14ac:dyDescent="0.25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</row>
    <row r="251" spans="1:32" ht="24" customHeight="1" x14ac:dyDescent="0.25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</row>
    <row r="252" spans="1:32" ht="24" customHeight="1" x14ac:dyDescent="0.25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</row>
    <row r="253" spans="1:32" ht="24" customHeight="1" x14ac:dyDescent="0.25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</row>
    <row r="254" spans="1:32" ht="24" customHeight="1" x14ac:dyDescent="0.25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</row>
    <row r="255" spans="1:32" ht="24" customHeight="1" x14ac:dyDescent="0.25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</row>
    <row r="256" spans="1:32" ht="24" customHeight="1" x14ac:dyDescent="0.25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</row>
    <row r="257" spans="1:32" ht="24" customHeight="1" x14ac:dyDescent="0.25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</row>
    <row r="258" spans="1:32" ht="24" customHeight="1" x14ac:dyDescent="0.25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</row>
    <row r="259" spans="1:32" ht="24" customHeight="1" x14ac:dyDescent="0.25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</row>
    <row r="260" spans="1:32" ht="24" customHeight="1" x14ac:dyDescent="0.25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</row>
    <row r="261" spans="1:32" ht="24" customHeight="1" x14ac:dyDescent="0.25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</row>
    <row r="262" spans="1:32" ht="24" customHeight="1" x14ac:dyDescent="0.25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</row>
    <row r="263" spans="1:32" ht="24" customHeight="1" x14ac:dyDescent="0.25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</row>
    <row r="264" spans="1:32" ht="24" customHeight="1" x14ac:dyDescent="0.25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</row>
    <row r="265" spans="1:32" ht="24" customHeight="1" x14ac:dyDescent="0.25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</row>
    <row r="266" spans="1:32" ht="24" customHeight="1" x14ac:dyDescent="0.25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</row>
    <row r="267" spans="1:32" ht="24" customHeight="1" x14ac:dyDescent="0.25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</row>
    <row r="268" spans="1:32" ht="24" customHeight="1" x14ac:dyDescent="0.25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</row>
    <row r="269" spans="1:32" ht="24" customHeight="1" x14ac:dyDescent="0.25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</row>
    <row r="270" spans="1:32" ht="24" customHeight="1" x14ac:dyDescent="0.25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</row>
    <row r="271" spans="1:32" ht="24" customHeight="1" x14ac:dyDescent="0.25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</row>
    <row r="272" spans="1:32" ht="24" customHeight="1" x14ac:dyDescent="0.25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</row>
    <row r="273" spans="1:32" ht="24" customHeight="1" x14ac:dyDescent="0.25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</row>
    <row r="274" spans="1:32" ht="24" customHeight="1" x14ac:dyDescent="0.25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</row>
    <row r="275" spans="1:32" ht="24" customHeight="1" x14ac:dyDescent="0.25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</row>
    <row r="276" spans="1:32" ht="24" customHeight="1" x14ac:dyDescent="0.25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</row>
    <row r="277" spans="1:32" ht="24" customHeight="1" x14ac:dyDescent="0.25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</row>
    <row r="278" spans="1:32" ht="24" customHeight="1" x14ac:dyDescent="0.25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</row>
    <row r="279" spans="1:32" ht="24" customHeight="1" x14ac:dyDescent="0.25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</row>
    <row r="280" spans="1:32" ht="24" customHeight="1" x14ac:dyDescent="0.25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</row>
    <row r="281" spans="1:32" ht="24" customHeight="1" x14ac:dyDescent="0.25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</row>
    <row r="282" spans="1:32" ht="24" customHeight="1" x14ac:dyDescent="0.25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</row>
    <row r="283" spans="1:32" ht="24" customHeight="1" x14ac:dyDescent="0.25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</row>
    <row r="284" spans="1:32" ht="24" customHeight="1" x14ac:dyDescent="0.25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</row>
    <row r="285" spans="1:32" ht="24" customHeight="1" x14ac:dyDescent="0.25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</row>
    <row r="286" spans="1:32" ht="24" customHeight="1" x14ac:dyDescent="0.25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</row>
    <row r="287" spans="1:32" ht="24" customHeight="1" x14ac:dyDescent="0.25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</row>
    <row r="288" spans="1:32" ht="24" customHeight="1" x14ac:dyDescent="0.25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</row>
    <row r="289" spans="1:32" ht="24" customHeight="1" x14ac:dyDescent="0.25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</row>
    <row r="290" spans="1:32" ht="24" customHeight="1" x14ac:dyDescent="0.25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</row>
    <row r="291" spans="1:32" ht="24" customHeight="1" x14ac:dyDescent="0.25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</row>
    <row r="292" spans="1:32" ht="24" customHeight="1" x14ac:dyDescent="0.25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</row>
    <row r="293" spans="1:32" ht="24" customHeight="1" x14ac:dyDescent="0.25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</row>
    <row r="294" spans="1:32" ht="24" customHeight="1" x14ac:dyDescent="0.25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</row>
    <row r="295" spans="1:32" ht="24" customHeight="1" x14ac:dyDescent="0.25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</row>
    <row r="296" spans="1:32" ht="24" customHeight="1" x14ac:dyDescent="0.25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</row>
    <row r="297" spans="1:32" ht="24" customHeight="1" x14ac:dyDescent="0.25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</row>
    <row r="298" spans="1:32" ht="24" customHeight="1" x14ac:dyDescent="0.25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</row>
    <row r="299" spans="1:32" ht="24" customHeight="1" x14ac:dyDescent="0.25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</row>
    <row r="300" spans="1:32" ht="24" customHeight="1" x14ac:dyDescent="0.25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</row>
    <row r="301" spans="1:32" ht="24" customHeight="1" x14ac:dyDescent="0.25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</row>
    <row r="302" spans="1:32" ht="24" customHeight="1" x14ac:dyDescent="0.25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</row>
    <row r="303" spans="1:32" ht="24" customHeight="1" x14ac:dyDescent="0.25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</row>
    <row r="304" spans="1:32" ht="24" customHeight="1" x14ac:dyDescent="0.25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</row>
    <row r="305" spans="1:32" ht="24" customHeight="1" x14ac:dyDescent="0.25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</row>
    <row r="306" spans="1:32" ht="24" customHeight="1" x14ac:dyDescent="0.25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</row>
    <row r="307" spans="1:32" ht="24" customHeight="1" x14ac:dyDescent="0.25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</row>
    <row r="308" spans="1:32" ht="24" customHeight="1" x14ac:dyDescent="0.25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</row>
    <row r="309" spans="1:32" ht="24" customHeight="1" x14ac:dyDescent="0.25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</row>
    <row r="310" spans="1:32" ht="24" customHeight="1" x14ac:dyDescent="0.25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</row>
    <row r="311" spans="1:32" ht="24" customHeight="1" x14ac:dyDescent="0.25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</row>
    <row r="312" spans="1:32" ht="24" customHeight="1" x14ac:dyDescent="0.25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</row>
    <row r="313" spans="1:32" ht="24" customHeight="1" x14ac:dyDescent="0.25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</row>
    <row r="314" spans="1:32" ht="24" customHeight="1" x14ac:dyDescent="0.25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</row>
    <row r="315" spans="1:32" ht="24" customHeight="1" x14ac:dyDescent="0.25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</row>
    <row r="316" spans="1:32" ht="24" customHeight="1" x14ac:dyDescent="0.25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</row>
    <row r="317" spans="1:32" ht="24" customHeight="1" x14ac:dyDescent="0.25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</row>
    <row r="318" spans="1:32" ht="24" customHeight="1" x14ac:dyDescent="0.25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</row>
    <row r="319" spans="1:32" ht="24" customHeight="1" x14ac:dyDescent="0.25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</row>
    <row r="320" spans="1:32" ht="24" customHeight="1" x14ac:dyDescent="0.25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</row>
    <row r="321" spans="1:32" ht="24" customHeight="1" x14ac:dyDescent="0.25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</row>
    <row r="322" spans="1:32" ht="24" customHeight="1" x14ac:dyDescent="0.25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</row>
    <row r="323" spans="1:32" ht="24" customHeight="1" x14ac:dyDescent="0.25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</row>
    <row r="324" spans="1:32" ht="24" customHeight="1" x14ac:dyDescent="0.25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</row>
    <row r="325" spans="1:32" ht="24" customHeight="1" x14ac:dyDescent="0.25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</row>
    <row r="326" spans="1:32" ht="24" customHeight="1" x14ac:dyDescent="0.25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</row>
    <row r="327" spans="1:32" ht="24" customHeight="1" x14ac:dyDescent="0.25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</row>
    <row r="328" spans="1:32" ht="24" customHeight="1" x14ac:dyDescent="0.25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</row>
    <row r="329" spans="1:32" ht="24" customHeight="1" x14ac:dyDescent="0.25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</row>
    <row r="330" spans="1:32" ht="24" customHeight="1" x14ac:dyDescent="0.25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</row>
    <row r="331" spans="1:32" ht="24" customHeight="1" x14ac:dyDescent="0.25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</row>
    <row r="332" spans="1:32" ht="24" customHeight="1" x14ac:dyDescent="0.25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</row>
    <row r="333" spans="1:32" ht="24" customHeight="1" x14ac:dyDescent="0.25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</row>
    <row r="334" spans="1:32" ht="24" customHeight="1" x14ac:dyDescent="0.25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</row>
    <row r="335" spans="1:32" ht="24" customHeight="1" x14ac:dyDescent="0.25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</row>
    <row r="336" spans="1:32" ht="24" customHeight="1" x14ac:dyDescent="0.25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</row>
    <row r="337" spans="1:32" ht="24" customHeight="1" x14ac:dyDescent="0.25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</row>
    <row r="338" spans="1:32" ht="24" customHeight="1" x14ac:dyDescent="0.25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</row>
    <row r="339" spans="1:32" ht="24" customHeight="1" x14ac:dyDescent="0.25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</row>
    <row r="340" spans="1:32" ht="24" customHeight="1" x14ac:dyDescent="0.25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</row>
    <row r="341" spans="1:32" ht="24" customHeight="1" x14ac:dyDescent="0.25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</row>
    <row r="342" spans="1:32" ht="24" customHeight="1" x14ac:dyDescent="0.25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</row>
    <row r="343" spans="1:32" ht="24" customHeight="1" x14ac:dyDescent="0.25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</row>
    <row r="344" spans="1:32" ht="24" customHeight="1" x14ac:dyDescent="0.25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</row>
    <row r="345" spans="1:32" ht="24" customHeight="1" x14ac:dyDescent="0.25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</row>
    <row r="346" spans="1:32" ht="24" customHeight="1" x14ac:dyDescent="0.25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</row>
    <row r="347" spans="1:32" ht="24" customHeight="1" x14ac:dyDescent="0.25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</row>
    <row r="348" spans="1:32" ht="24" customHeight="1" x14ac:dyDescent="0.25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</row>
    <row r="349" spans="1:32" ht="24" customHeight="1" x14ac:dyDescent="0.25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</row>
    <row r="350" spans="1:32" ht="24" customHeight="1" x14ac:dyDescent="0.25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</row>
    <row r="351" spans="1:32" ht="24" customHeight="1" x14ac:dyDescent="0.25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</row>
    <row r="352" spans="1:32" ht="24" customHeight="1" x14ac:dyDescent="0.25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</row>
    <row r="353" spans="1:32" ht="24" customHeight="1" x14ac:dyDescent="0.25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</row>
    <row r="354" spans="1:32" ht="24" customHeight="1" x14ac:dyDescent="0.25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</row>
    <row r="355" spans="1:32" ht="24" customHeight="1" x14ac:dyDescent="0.2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</row>
    <row r="356" spans="1:32" ht="24" customHeight="1" x14ac:dyDescent="0.25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</row>
    <row r="357" spans="1:32" ht="24" customHeight="1" x14ac:dyDescent="0.25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</row>
    <row r="358" spans="1:32" ht="24" customHeight="1" x14ac:dyDescent="0.25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</row>
    <row r="359" spans="1:32" ht="24" customHeight="1" x14ac:dyDescent="0.25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</row>
    <row r="360" spans="1:32" ht="24" customHeight="1" x14ac:dyDescent="0.25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</row>
    <row r="361" spans="1:32" ht="24" customHeight="1" x14ac:dyDescent="0.25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</row>
    <row r="362" spans="1:32" ht="24" customHeight="1" x14ac:dyDescent="0.25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</row>
    <row r="363" spans="1:32" ht="24" customHeight="1" x14ac:dyDescent="0.25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</row>
    <row r="364" spans="1:32" ht="24" customHeight="1" x14ac:dyDescent="0.25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</row>
    <row r="365" spans="1:32" ht="24" customHeight="1" x14ac:dyDescent="0.2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</row>
    <row r="366" spans="1:32" ht="24" customHeight="1" x14ac:dyDescent="0.25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</row>
    <row r="367" spans="1:32" ht="24" customHeight="1" x14ac:dyDescent="0.25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</row>
    <row r="368" spans="1:32" ht="24" customHeight="1" x14ac:dyDescent="0.25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</row>
    <row r="369" spans="1:32" ht="24" customHeight="1" x14ac:dyDescent="0.25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</row>
    <row r="370" spans="1:32" ht="24" customHeight="1" x14ac:dyDescent="0.25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</row>
    <row r="371" spans="1:32" ht="24" customHeight="1" x14ac:dyDescent="0.25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</row>
    <row r="372" spans="1:32" ht="24" customHeight="1" x14ac:dyDescent="0.25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</row>
    <row r="373" spans="1:32" ht="24" customHeight="1" x14ac:dyDescent="0.25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</row>
    <row r="374" spans="1:32" ht="24" customHeight="1" x14ac:dyDescent="0.25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</row>
    <row r="375" spans="1:32" ht="24" customHeight="1" x14ac:dyDescent="0.2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</row>
    <row r="376" spans="1:32" ht="24" customHeight="1" x14ac:dyDescent="0.25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</row>
    <row r="377" spans="1:32" ht="24" customHeight="1" x14ac:dyDescent="0.25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</row>
    <row r="378" spans="1:32" ht="24" customHeight="1" x14ac:dyDescent="0.25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</row>
    <row r="379" spans="1:32" ht="24" customHeight="1" x14ac:dyDescent="0.25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</row>
    <row r="380" spans="1:32" ht="24" customHeight="1" x14ac:dyDescent="0.25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</row>
    <row r="381" spans="1:32" ht="24" customHeight="1" x14ac:dyDescent="0.25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</row>
    <row r="382" spans="1:32" ht="24" customHeight="1" x14ac:dyDescent="0.25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</row>
    <row r="383" spans="1:32" ht="24" customHeight="1" x14ac:dyDescent="0.25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</row>
    <row r="384" spans="1:32" ht="24" customHeight="1" x14ac:dyDescent="0.25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</row>
    <row r="385" spans="1:32" ht="24" customHeight="1" x14ac:dyDescent="0.2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</row>
    <row r="386" spans="1:32" ht="24" customHeight="1" x14ac:dyDescent="0.25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</row>
    <row r="387" spans="1:32" ht="24" customHeight="1" x14ac:dyDescent="0.25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</row>
    <row r="388" spans="1:32" ht="24" customHeight="1" x14ac:dyDescent="0.25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</row>
    <row r="389" spans="1:32" ht="24" customHeight="1" x14ac:dyDescent="0.25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</row>
    <row r="390" spans="1:32" ht="24" customHeight="1" x14ac:dyDescent="0.25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</row>
    <row r="391" spans="1:32" ht="24" customHeight="1" x14ac:dyDescent="0.25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</row>
    <row r="392" spans="1:32" ht="24" customHeight="1" x14ac:dyDescent="0.25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</row>
    <row r="393" spans="1:32" ht="24" customHeight="1" x14ac:dyDescent="0.25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</row>
    <row r="394" spans="1:32" ht="24" customHeight="1" x14ac:dyDescent="0.25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</row>
    <row r="395" spans="1:32" ht="24" customHeight="1" x14ac:dyDescent="0.2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</row>
    <row r="396" spans="1:32" ht="24" customHeight="1" x14ac:dyDescent="0.25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</row>
    <row r="397" spans="1:32" ht="24" customHeight="1" x14ac:dyDescent="0.25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</row>
    <row r="398" spans="1:32" ht="24" customHeight="1" x14ac:dyDescent="0.25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</row>
    <row r="399" spans="1:32" ht="24" customHeight="1" x14ac:dyDescent="0.25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</row>
    <row r="400" spans="1:32" ht="24" customHeight="1" x14ac:dyDescent="0.25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</row>
    <row r="401" spans="1:32" ht="24" customHeight="1" x14ac:dyDescent="0.25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</row>
    <row r="402" spans="1:32" ht="24" customHeight="1" x14ac:dyDescent="0.25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</row>
    <row r="403" spans="1:32" ht="24" customHeight="1" x14ac:dyDescent="0.25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</row>
    <row r="404" spans="1:32" ht="24" customHeight="1" x14ac:dyDescent="0.25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</row>
    <row r="405" spans="1:32" ht="24" customHeight="1" x14ac:dyDescent="0.2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</row>
    <row r="406" spans="1:32" ht="24" customHeight="1" x14ac:dyDescent="0.25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</row>
    <row r="407" spans="1:32" ht="24" customHeight="1" x14ac:dyDescent="0.25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</row>
    <row r="408" spans="1:32" ht="24" customHeight="1" x14ac:dyDescent="0.25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</row>
    <row r="409" spans="1:32" ht="24" customHeight="1" x14ac:dyDescent="0.25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</row>
    <row r="410" spans="1:32" ht="24" customHeight="1" x14ac:dyDescent="0.25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</row>
    <row r="411" spans="1:32" ht="24" customHeight="1" x14ac:dyDescent="0.25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</row>
    <row r="412" spans="1:32" ht="24" customHeight="1" x14ac:dyDescent="0.25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</row>
    <row r="413" spans="1:32" ht="24" customHeight="1" x14ac:dyDescent="0.25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</row>
    <row r="414" spans="1:32" ht="24" customHeight="1" x14ac:dyDescent="0.25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</row>
    <row r="415" spans="1:32" ht="24" customHeight="1" x14ac:dyDescent="0.2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</row>
    <row r="416" spans="1:32" ht="24" customHeight="1" x14ac:dyDescent="0.25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</row>
    <row r="417" spans="1:32" ht="24" customHeight="1" x14ac:dyDescent="0.25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</row>
    <row r="418" spans="1:32" ht="24" customHeight="1" x14ac:dyDescent="0.25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</row>
    <row r="419" spans="1:32" ht="24" customHeight="1" x14ac:dyDescent="0.25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</row>
    <row r="420" spans="1:32" ht="24" customHeight="1" x14ac:dyDescent="0.25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</row>
    <row r="421" spans="1:32" ht="24" customHeight="1" x14ac:dyDescent="0.25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</row>
    <row r="422" spans="1:32" ht="24" customHeight="1" x14ac:dyDescent="0.25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</row>
    <row r="423" spans="1:32" ht="24" customHeight="1" x14ac:dyDescent="0.25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</row>
    <row r="424" spans="1:32" ht="24" customHeight="1" x14ac:dyDescent="0.25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</row>
    <row r="425" spans="1:32" ht="24" customHeight="1" x14ac:dyDescent="0.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</row>
    <row r="426" spans="1:32" ht="24" customHeight="1" x14ac:dyDescent="0.25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</row>
    <row r="427" spans="1:32" ht="24" customHeight="1" x14ac:dyDescent="0.25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</row>
    <row r="428" spans="1:32" ht="24" customHeight="1" x14ac:dyDescent="0.25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</row>
    <row r="429" spans="1:32" ht="24" customHeight="1" x14ac:dyDescent="0.25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</row>
    <row r="430" spans="1:32" ht="24" customHeight="1" x14ac:dyDescent="0.25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</row>
    <row r="431" spans="1:32" ht="24" customHeight="1" x14ac:dyDescent="0.25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</row>
    <row r="432" spans="1:32" ht="24" customHeight="1" x14ac:dyDescent="0.25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</row>
    <row r="433" spans="1:32" ht="24" customHeight="1" x14ac:dyDescent="0.25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</row>
    <row r="434" spans="1:32" ht="24" customHeight="1" x14ac:dyDescent="0.25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</row>
    <row r="435" spans="1:32" ht="24" customHeight="1" x14ac:dyDescent="0.2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</row>
    <row r="436" spans="1:32" ht="24" customHeight="1" x14ac:dyDescent="0.25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</row>
    <row r="437" spans="1:32" ht="24" customHeight="1" x14ac:dyDescent="0.25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</row>
    <row r="438" spans="1:32" ht="24" customHeight="1" x14ac:dyDescent="0.25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</row>
    <row r="439" spans="1:32" ht="24" customHeight="1" x14ac:dyDescent="0.25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</row>
    <row r="440" spans="1:32" ht="24" customHeight="1" x14ac:dyDescent="0.25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</row>
    <row r="441" spans="1:32" ht="24" customHeight="1" x14ac:dyDescent="0.25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</row>
    <row r="442" spans="1:32" ht="24" customHeight="1" x14ac:dyDescent="0.25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</row>
    <row r="443" spans="1:32" ht="24" customHeight="1" x14ac:dyDescent="0.25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</row>
    <row r="444" spans="1:32" ht="24" customHeight="1" x14ac:dyDescent="0.25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</row>
    <row r="445" spans="1:32" ht="24" customHeight="1" x14ac:dyDescent="0.2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</row>
    <row r="446" spans="1:32" ht="24" customHeight="1" x14ac:dyDescent="0.25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</row>
    <row r="447" spans="1:32" ht="24" customHeight="1" x14ac:dyDescent="0.25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</row>
    <row r="448" spans="1:32" ht="24" customHeight="1" x14ac:dyDescent="0.25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</row>
    <row r="449" spans="1:32" ht="24" customHeight="1" x14ac:dyDescent="0.25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</row>
    <row r="450" spans="1:32" ht="24" customHeight="1" x14ac:dyDescent="0.25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</row>
    <row r="451" spans="1:32" ht="24" customHeight="1" x14ac:dyDescent="0.25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</row>
    <row r="452" spans="1:32" ht="24" customHeight="1" x14ac:dyDescent="0.25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</row>
    <row r="453" spans="1:32" ht="24" customHeight="1" x14ac:dyDescent="0.25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</row>
    <row r="454" spans="1:32" ht="24" customHeight="1" x14ac:dyDescent="0.25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</row>
    <row r="455" spans="1:32" ht="24" customHeight="1" x14ac:dyDescent="0.2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</row>
    <row r="456" spans="1:32" ht="24" customHeight="1" x14ac:dyDescent="0.25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</row>
    <row r="457" spans="1:32" ht="24" customHeight="1" x14ac:dyDescent="0.25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</row>
    <row r="458" spans="1:32" ht="24" customHeight="1" x14ac:dyDescent="0.25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</row>
    <row r="459" spans="1:32" ht="24" customHeight="1" x14ac:dyDescent="0.25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</row>
    <row r="460" spans="1:32" ht="24" customHeight="1" x14ac:dyDescent="0.25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</row>
    <row r="461" spans="1:32" ht="24" customHeight="1" x14ac:dyDescent="0.25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</row>
    <row r="462" spans="1:32" ht="24" customHeight="1" x14ac:dyDescent="0.25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</row>
    <row r="463" spans="1:32" ht="24" customHeight="1" x14ac:dyDescent="0.25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</row>
    <row r="464" spans="1:32" ht="24" customHeight="1" x14ac:dyDescent="0.25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</row>
    <row r="465" spans="1:32" ht="24" customHeight="1" x14ac:dyDescent="0.2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</row>
    <row r="466" spans="1:32" ht="24" customHeight="1" x14ac:dyDescent="0.25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</row>
    <row r="467" spans="1:32" ht="24" customHeight="1" x14ac:dyDescent="0.25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</row>
    <row r="468" spans="1:32" ht="24" customHeight="1" x14ac:dyDescent="0.25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</row>
    <row r="469" spans="1:32" ht="24" customHeight="1" x14ac:dyDescent="0.25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</row>
    <row r="470" spans="1:32" ht="24" customHeight="1" x14ac:dyDescent="0.25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</row>
    <row r="471" spans="1:32" ht="24" customHeight="1" x14ac:dyDescent="0.25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</row>
    <row r="472" spans="1:32" ht="24" customHeight="1" x14ac:dyDescent="0.25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</row>
    <row r="473" spans="1:32" ht="24" customHeight="1" x14ac:dyDescent="0.25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</row>
    <row r="474" spans="1:32" ht="24" customHeight="1" x14ac:dyDescent="0.25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</row>
    <row r="475" spans="1:32" ht="24" customHeight="1" x14ac:dyDescent="0.2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</row>
    <row r="476" spans="1:32" ht="24" customHeight="1" x14ac:dyDescent="0.25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</row>
    <row r="477" spans="1:32" ht="24" customHeight="1" x14ac:dyDescent="0.25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</row>
    <row r="478" spans="1:32" ht="24" customHeight="1" x14ac:dyDescent="0.25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</row>
    <row r="479" spans="1:32" ht="24" customHeight="1" x14ac:dyDescent="0.25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</row>
    <row r="480" spans="1:32" ht="24" customHeight="1" x14ac:dyDescent="0.25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</row>
    <row r="481" spans="1:32" ht="24" customHeight="1" x14ac:dyDescent="0.25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</row>
    <row r="482" spans="1:32" ht="24" customHeight="1" x14ac:dyDescent="0.25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</row>
    <row r="483" spans="1:32" ht="24" customHeight="1" x14ac:dyDescent="0.25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</row>
    <row r="484" spans="1:32" ht="24" customHeight="1" x14ac:dyDescent="0.25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</row>
    <row r="485" spans="1:32" ht="24" customHeight="1" x14ac:dyDescent="0.2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</row>
    <row r="486" spans="1:32" ht="24" customHeight="1" x14ac:dyDescent="0.25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</row>
    <row r="487" spans="1:32" ht="24" customHeight="1" x14ac:dyDescent="0.25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</row>
    <row r="488" spans="1:32" ht="24" customHeight="1" x14ac:dyDescent="0.25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</row>
    <row r="489" spans="1:32" ht="24" customHeight="1" x14ac:dyDescent="0.25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</row>
    <row r="490" spans="1:32" ht="24" customHeight="1" x14ac:dyDescent="0.25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</row>
    <row r="491" spans="1:32" ht="24" customHeight="1" x14ac:dyDescent="0.25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</row>
    <row r="492" spans="1:32" ht="24" customHeight="1" x14ac:dyDescent="0.25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</row>
    <row r="493" spans="1:32" ht="24" customHeight="1" x14ac:dyDescent="0.25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</row>
    <row r="494" spans="1:32" ht="24" customHeight="1" x14ac:dyDescent="0.25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</row>
    <row r="495" spans="1:32" ht="24" customHeight="1" x14ac:dyDescent="0.2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</row>
    <row r="496" spans="1:32" ht="24" customHeight="1" x14ac:dyDescent="0.25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</row>
    <row r="497" spans="1:32" ht="24" customHeight="1" x14ac:dyDescent="0.25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</row>
    <row r="498" spans="1:32" ht="24" customHeight="1" x14ac:dyDescent="0.25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</row>
    <row r="499" spans="1:32" ht="24" customHeight="1" x14ac:dyDescent="0.25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</row>
    <row r="500" spans="1:32" ht="24" customHeight="1" x14ac:dyDescent="0.25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</row>
    <row r="501" spans="1:32" ht="24" customHeight="1" x14ac:dyDescent="0.25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</row>
    <row r="502" spans="1:32" ht="24" customHeight="1" x14ac:dyDescent="0.25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</row>
    <row r="503" spans="1:32" ht="24" customHeight="1" x14ac:dyDescent="0.25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</row>
    <row r="504" spans="1:32" ht="24" customHeight="1" x14ac:dyDescent="0.25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</row>
    <row r="505" spans="1:32" ht="24" customHeight="1" x14ac:dyDescent="0.2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</row>
    <row r="506" spans="1:32" ht="24" customHeight="1" x14ac:dyDescent="0.25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</row>
    <row r="507" spans="1:32" ht="24" customHeight="1" x14ac:dyDescent="0.25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</row>
    <row r="508" spans="1:32" ht="24" customHeight="1" x14ac:dyDescent="0.25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</row>
    <row r="509" spans="1:32" ht="24" customHeight="1" x14ac:dyDescent="0.25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</row>
    <row r="510" spans="1:32" ht="24" customHeight="1" x14ac:dyDescent="0.25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</row>
    <row r="511" spans="1:32" ht="24" customHeight="1" x14ac:dyDescent="0.25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</row>
    <row r="512" spans="1:32" ht="24" customHeight="1" x14ac:dyDescent="0.25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</row>
    <row r="513" spans="1:32" ht="24" customHeight="1" x14ac:dyDescent="0.25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</row>
    <row r="514" spans="1:32" ht="24" customHeight="1" x14ac:dyDescent="0.25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</row>
    <row r="515" spans="1:32" ht="24" customHeight="1" x14ac:dyDescent="0.2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</row>
    <row r="516" spans="1:32" ht="24" customHeight="1" x14ac:dyDescent="0.25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</row>
    <row r="517" spans="1:32" ht="24" customHeight="1" x14ac:dyDescent="0.25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</row>
    <row r="518" spans="1:32" ht="24" customHeight="1" x14ac:dyDescent="0.25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</row>
    <row r="519" spans="1:32" ht="24" customHeight="1" x14ac:dyDescent="0.25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</row>
    <row r="520" spans="1:32" ht="24" customHeight="1" x14ac:dyDescent="0.25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</row>
    <row r="521" spans="1:32" ht="24" customHeight="1" x14ac:dyDescent="0.25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</row>
    <row r="522" spans="1:32" ht="24" customHeight="1" x14ac:dyDescent="0.25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</row>
    <row r="523" spans="1:32" ht="24" customHeight="1" x14ac:dyDescent="0.25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</row>
    <row r="524" spans="1:32" ht="24" customHeight="1" x14ac:dyDescent="0.25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</row>
    <row r="525" spans="1:32" ht="24" customHeight="1" x14ac:dyDescent="0.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</row>
    <row r="526" spans="1:32" ht="24" customHeight="1" x14ac:dyDescent="0.25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</row>
    <row r="527" spans="1:32" ht="24" customHeight="1" x14ac:dyDescent="0.25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</row>
    <row r="528" spans="1:32" ht="24" customHeight="1" x14ac:dyDescent="0.25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</row>
    <row r="529" spans="1:32" ht="24" customHeight="1" x14ac:dyDescent="0.25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</row>
    <row r="530" spans="1:32" ht="24" customHeight="1" x14ac:dyDescent="0.25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</row>
    <row r="531" spans="1:32" ht="24" customHeight="1" x14ac:dyDescent="0.25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</row>
    <row r="532" spans="1:32" ht="24" customHeight="1" x14ac:dyDescent="0.25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</row>
    <row r="533" spans="1:32" ht="24" customHeight="1" x14ac:dyDescent="0.25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</row>
    <row r="534" spans="1:32" ht="24" customHeight="1" x14ac:dyDescent="0.25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</row>
    <row r="535" spans="1:32" ht="24" customHeight="1" x14ac:dyDescent="0.2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</row>
    <row r="536" spans="1:32" ht="24" customHeight="1" x14ac:dyDescent="0.25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</row>
    <row r="537" spans="1:32" ht="24" customHeight="1" x14ac:dyDescent="0.25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</row>
    <row r="538" spans="1:32" ht="24" customHeight="1" x14ac:dyDescent="0.25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</row>
    <row r="539" spans="1:32" ht="24" customHeight="1" x14ac:dyDescent="0.25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</row>
    <row r="540" spans="1:32" ht="24" customHeight="1" x14ac:dyDescent="0.25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</row>
    <row r="541" spans="1:32" ht="24" customHeight="1" x14ac:dyDescent="0.25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</row>
    <row r="542" spans="1:32" ht="24" customHeight="1" x14ac:dyDescent="0.25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</row>
    <row r="543" spans="1:32" ht="24" customHeight="1" x14ac:dyDescent="0.25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</row>
    <row r="544" spans="1:32" ht="24" customHeight="1" x14ac:dyDescent="0.25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</row>
    <row r="545" spans="1:32" ht="24" customHeight="1" x14ac:dyDescent="0.2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</row>
    <row r="546" spans="1:32" ht="24" customHeight="1" x14ac:dyDescent="0.25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</row>
    <row r="547" spans="1:32" ht="24" customHeight="1" x14ac:dyDescent="0.25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</row>
    <row r="548" spans="1:32" ht="24" customHeight="1" x14ac:dyDescent="0.25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</row>
    <row r="549" spans="1:32" ht="24" customHeight="1" x14ac:dyDescent="0.25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</row>
    <row r="550" spans="1:32" ht="24" customHeight="1" x14ac:dyDescent="0.25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</row>
    <row r="551" spans="1:32" ht="24" customHeight="1" x14ac:dyDescent="0.25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</row>
    <row r="552" spans="1:32" ht="24" customHeight="1" x14ac:dyDescent="0.25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</row>
    <row r="553" spans="1:32" ht="24" customHeight="1" x14ac:dyDescent="0.25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</row>
    <row r="554" spans="1:32" ht="24" customHeight="1" x14ac:dyDescent="0.25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</row>
    <row r="555" spans="1:32" ht="24" customHeight="1" x14ac:dyDescent="0.2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</row>
    <row r="556" spans="1:32" ht="24" customHeight="1" x14ac:dyDescent="0.25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</row>
    <row r="557" spans="1:32" ht="24" customHeight="1" x14ac:dyDescent="0.25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</row>
    <row r="558" spans="1:32" ht="24" customHeight="1" x14ac:dyDescent="0.25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</row>
    <row r="559" spans="1:32" ht="24" customHeight="1" x14ac:dyDescent="0.25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</row>
    <row r="560" spans="1:32" ht="24" customHeight="1" x14ac:dyDescent="0.25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</row>
    <row r="561" spans="1:32" ht="24" customHeight="1" x14ac:dyDescent="0.25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</row>
    <row r="562" spans="1:32" ht="24" customHeight="1" x14ac:dyDescent="0.25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</row>
    <row r="563" spans="1:32" ht="24" customHeight="1" x14ac:dyDescent="0.25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</row>
    <row r="564" spans="1:32" ht="24" customHeight="1" x14ac:dyDescent="0.25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</row>
    <row r="565" spans="1:32" ht="24" customHeight="1" x14ac:dyDescent="0.2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</row>
    <row r="566" spans="1:32" ht="24" customHeight="1" x14ac:dyDescent="0.25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</row>
    <row r="567" spans="1:32" ht="24" customHeight="1" x14ac:dyDescent="0.25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</row>
    <row r="568" spans="1:32" ht="24" customHeight="1" x14ac:dyDescent="0.25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</row>
    <row r="569" spans="1:32" ht="24" customHeight="1" x14ac:dyDescent="0.25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</row>
    <row r="570" spans="1:32" ht="24" customHeight="1" x14ac:dyDescent="0.25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</row>
    <row r="571" spans="1:32" ht="24" customHeight="1" x14ac:dyDescent="0.25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</row>
    <row r="572" spans="1:32" ht="24" customHeight="1" x14ac:dyDescent="0.25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</row>
    <row r="573" spans="1:32" ht="24" customHeight="1" x14ac:dyDescent="0.25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</row>
    <row r="574" spans="1:32" ht="24" customHeight="1" x14ac:dyDescent="0.25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</row>
    <row r="575" spans="1:32" ht="24" customHeight="1" x14ac:dyDescent="0.2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</row>
    <row r="576" spans="1:32" ht="24" customHeight="1" x14ac:dyDescent="0.25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</row>
    <row r="577" spans="1:32" ht="24" customHeight="1" x14ac:dyDescent="0.25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</row>
    <row r="578" spans="1:32" ht="24" customHeight="1" x14ac:dyDescent="0.25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</row>
    <row r="579" spans="1:32" ht="24" customHeight="1" x14ac:dyDescent="0.25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</row>
    <row r="580" spans="1:32" ht="24" customHeight="1" x14ac:dyDescent="0.25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</row>
    <row r="581" spans="1:32" ht="24" customHeight="1" x14ac:dyDescent="0.25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</row>
    <row r="582" spans="1:32" ht="24" customHeight="1" x14ac:dyDescent="0.25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</row>
    <row r="583" spans="1:32" ht="24" customHeight="1" x14ac:dyDescent="0.25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</row>
    <row r="584" spans="1:32" ht="24" customHeight="1" x14ac:dyDescent="0.25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</row>
    <row r="585" spans="1:32" ht="24" customHeight="1" x14ac:dyDescent="0.2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</row>
    <row r="586" spans="1:32" ht="24" customHeight="1" x14ac:dyDescent="0.25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</row>
    <row r="587" spans="1:32" ht="24" customHeight="1" x14ac:dyDescent="0.25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</row>
    <row r="588" spans="1:32" ht="24" customHeight="1" x14ac:dyDescent="0.25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</row>
    <row r="589" spans="1:32" ht="24" customHeight="1" x14ac:dyDescent="0.25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</row>
    <row r="590" spans="1:32" ht="24" customHeight="1" x14ac:dyDescent="0.25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</row>
    <row r="591" spans="1:32" ht="24" customHeight="1" x14ac:dyDescent="0.25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</row>
    <row r="592" spans="1:32" ht="24" customHeight="1" x14ac:dyDescent="0.25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</row>
    <row r="593" spans="1:32" ht="24" customHeight="1" x14ac:dyDescent="0.25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</row>
    <row r="594" spans="1:32" ht="24" customHeight="1" x14ac:dyDescent="0.25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</row>
    <row r="595" spans="1:32" ht="24" customHeight="1" x14ac:dyDescent="0.2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</row>
    <row r="596" spans="1:32" ht="24" customHeight="1" x14ac:dyDescent="0.25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</row>
    <row r="597" spans="1:32" ht="24" customHeight="1" x14ac:dyDescent="0.25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</row>
    <row r="598" spans="1:32" ht="24" customHeight="1" x14ac:dyDescent="0.25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</row>
    <row r="599" spans="1:32" ht="24" customHeight="1" x14ac:dyDescent="0.25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</row>
    <row r="600" spans="1:32" ht="24" customHeight="1" x14ac:dyDescent="0.25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</row>
    <row r="601" spans="1:32" ht="24" customHeight="1" x14ac:dyDescent="0.25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</row>
    <row r="602" spans="1:32" ht="24" customHeight="1" x14ac:dyDescent="0.25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</row>
    <row r="603" spans="1:32" ht="24" customHeight="1" x14ac:dyDescent="0.25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</row>
    <row r="604" spans="1:32" ht="24" customHeight="1" x14ac:dyDescent="0.25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</row>
    <row r="605" spans="1:32" ht="24" customHeight="1" x14ac:dyDescent="0.2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</row>
    <row r="606" spans="1:32" ht="24" customHeight="1" x14ac:dyDescent="0.25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</row>
    <row r="607" spans="1:32" ht="24" customHeight="1" x14ac:dyDescent="0.25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</row>
    <row r="608" spans="1:32" ht="24" customHeight="1" x14ac:dyDescent="0.25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</row>
    <row r="609" spans="1:32" ht="24" customHeight="1" x14ac:dyDescent="0.25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</row>
    <row r="610" spans="1:32" ht="24" customHeight="1" x14ac:dyDescent="0.25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</row>
    <row r="611" spans="1:32" ht="24" customHeight="1" x14ac:dyDescent="0.25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</row>
    <row r="612" spans="1:32" ht="24" customHeight="1" x14ac:dyDescent="0.25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</row>
    <row r="613" spans="1:32" ht="24" customHeight="1" x14ac:dyDescent="0.25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</row>
    <row r="614" spans="1:32" ht="24" customHeight="1" x14ac:dyDescent="0.25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</row>
    <row r="615" spans="1:32" ht="24" customHeight="1" x14ac:dyDescent="0.2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</row>
    <row r="616" spans="1:32" ht="24" customHeight="1" x14ac:dyDescent="0.25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</row>
    <row r="617" spans="1:32" ht="24" customHeight="1" x14ac:dyDescent="0.25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</row>
    <row r="618" spans="1:32" ht="24" customHeight="1" x14ac:dyDescent="0.25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</row>
    <row r="619" spans="1:32" ht="24" customHeight="1" x14ac:dyDescent="0.25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</row>
    <row r="620" spans="1:32" ht="24" customHeight="1" x14ac:dyDescent="0.25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</row>
    <row r="621" spans="1:32" ht="24" customHeight="1" x14ac:dyDescent="0.25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</row>
    <row r="622" spans="1:32" ht="24" customHeight="1" x14ac:dyDescent="0.25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</row>
    <row r="623" spans="1:32" ht="24" customHeight="1" x14ac:dyDescent="0.25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</row>
    <row r="624" spans="1:32" ht="24" customHeight="1" x14ac:dyDescent="0.25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</row>
    <row r="625" spans="1:32" ht="24" customHeight="1" x14ac:dyDescent="0.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</row>
    <row r="626" spans="1:32" ht="24" customHeight="1" x14ac:dyDescent="0.25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</row>
    <row r="627" spans="1:32" ht="24" customHeight="1" x14ac:dyDescent="0.25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</row>
    <row r="628" spans="1:32" ht="24" customHeight="1" x14ac:dyDescent="0.25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</row>
    <row r="629" spans="1:32" ht="24" customHeight="1" x14ac:dyDescent="0.25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</row>
    <row r="630" spans="1:32" ht="24" customHeight="1" x14ac:dyDescent="0.25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</row>
    <row r="631" spans="1:32" ht="24" customHeight="1" x14ac:dyDescent="0.25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</row>
    <row r="632" spans="1:32" ht="24" customHeight="1" x14ac:dyDescent="0.25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</row>
    <row r="633" spans="1:32" ht="24" customHeight="1" x14ac:dyDescent="0.25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</row>
    <row r="634" spans="1:32" ht="24" customHeight="1" x14ac:dyDescent="0.25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</row>
    <row r="635" spans="1:32" ht="24" customHeight="1" x14ac:dyDescent="0.2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</row>
    <row r="636" spans="1:32" ht="24" customHeight="1" x14ac:dyDescent="0.25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</row>
    <row r="637" spans="1:32" ht="24" customHeight="1" x14ac:dyDescent="0.25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</row>
    <row r="638" spans="1:32" ht="24" customHeight="1" x14ac:dyDescent="0.25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</row>
    <row r="639" spans="1:32" ht="24" customHeight="1" x14ac:dyDescent="0.25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</row>
    <row r="640" spans="1:32" ht="24" customHeight="1" x14ac:dyDescent="0.25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</row>
    <row r="641" spans="1:32" ht="24" customHeight="1" x14ac:dyDescent="0.25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</row>
    <row r="642" spans="1:32" ht="24" customHeight="1" x14ac:dyDescent="0.25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</row>
    <row r="643" spans="1:32" ht="24" customHeight="1" x14ac:dyDescent="0.25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</row>
    <row r="644" spans="1:32" ht="24" customHeight="1" x14ac:dyDescent="0.25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</row>
    <row r="645" spans="1:32" ht="24" customHeight="1" x14ac:dyDescent="0.2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</row>
    <row r="646" spans="1:32" ht="24" customHeight="1" x14ac:dyDescent="0.25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</row>
    <row r="647" spans="1:32" ht="24" customHeight="1" x14ac:dyDescent="0.25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</row>
    <row r="648" spans="1:32" ht="24" customHeight="1" x14ac:dyDescent="0.25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</row>
    <row r="649" spans="1:32" ht="24" customHeight="1" x14ac:dyDescent="0.25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</row>
    <row r="650" spans="1:32" ht="24" customHeight="1" x14ac:dyDescent="0.25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</row>
    <row r="651" spans="1:32" ht="24" customHeight="1" x14ac:dyDescent="0.25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</row>
    <row r="652" spans="1:32" ht="24" customHeight="1" x14ac:dyDescent="0.25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</row>
    <row r="653" spans="1:32" ht="24" customHeight="1" x14ac:dyDescent="0.25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</row>
    <row r="654" spans="1:32" ht="24" customHeight="1" x14ac:dyDescent="0.25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</row>
    <row r="655" spans="1:32" ht="24" customHeight="1" x14ac:dyDescent="0.2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</row>
    <row r="656" spans="1:32" ht="24" customHeight="1" x14ac:dyDescent="0.25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</row>
    <row r="657" spans="1:32" ht="24" customHeight="1" x14ac:dyDescent="0.25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</row>
    <row r="658" spans="1:32" ht="24" customHeight="1" x14ac:dyDescent="0.25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</row>
    <row r="659" spans="1:32" ht="24" customHeight="1" x14ac:dyDescent="0.25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</row>
    <row r="660" spans="1:32" ht="24" customHeight="1" x14ac:dyDescent="0.25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</row>
    <row r="661" spans="1:32" ht="24" customHeight="1" x14ac:dyDescent="0.25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</row>
    <row r="662" spans="1:32" ht="24" customHeight="1" x14ac:dyDescent="0.25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</row>
    <row r="663" spans="1:32" ht="24" customHeight="1" x14ac:dyDescent="0.25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</row>
    <row r="664" spans="1:32" ht="24" customHeight="1" x14ac:dyDescent="0.25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</row>
    <row r="665" spans="1:32" ht="24" customHeight="1" x14ac:dyDescent="0.2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</row>
    <row r="666" spans="1:32" ht="24" customHeight="1" x14ac:dyDescent="0.25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</row>
    <row r="667" spans="1:32" ht="24" customHeight="1" x14ac:dyDescent="0.25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</row>
    <row r="668" spans="1:32" ht="24" customHeight="1" x14ac:dyDescent="0.25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</row>
    <row r="669" spans="1:32" ht="24" customHeight="1" x14ac:dyDescent="0.25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</row>
    <row r="670" spans="1:32" ht="24" customHeight="1" x14ac:dyDescent="0.25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</row>
    <row r="671" spans="1:32" ht="24" customHeight="1" x14ac:dyDescent="0.25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</row>
    <row r="672" spans="1:32" ht="24" customHeight="1" x14ac:dyDescent="0.25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</row>
    <row r="673" spans="1:32" ht="24" customHeight="1" x14ac:dyDescent="0.25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</row>
    <row r="674" spans="1:32" ht="24" customHeight="1" x14ac:dyDescent="0.25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</row>
    <row r="675" spans="1:32" ht="24" customHeight="1" x14ac:dyDescent="0.2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</row>
    <row r="676" spans="1:32" ht="24" customHeight="1" x14ac:dyDescent="0.25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</row>
    <row r="677" spans="1:32" ht="24" customHeight="1" x14ac:dyDescent="0.25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</row>
    <row r="678" spans="1:32" ht="24" customHeight="1" x14ac:dyDescent="0.25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</row>
    <row r="679" spans="1:32" ht="24" customHeight="1" x14ac:dyDescent="0.25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</row>
    <row r="680" spans="1:32" ht="24" customHeight="1" x14ac:dyDescent="0.25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</row>
    <row r="681" spans="1:32" ht="24" customHeight="1" x14ac:dyDescent="0.25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</row>
    <row r="682" spans="1:32" ht="24" customHeight="1" x14ac:dyDescent="0.25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</row>
    <row r="683" spans="1:32" ht="24" customHeight="1" x14ac:dyDescent="0.25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</row>
    <row r="684" spans="1:32" ht="24" customHeight="1" x14ac:dyDescent="0.25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</row>
    <row r="685" spans="1:32" ht="24" customHeight="1" x14ac:dyDescent="0.2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</row>
    <row r="686" spans="1:32" ht="24" customHeight="1" x14ac:dyDescent="0.25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</row>
    <row r="687" spans="1:32" ht="24" customHeight="1" x14ac:dyDescent="0.25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</row>
    <row r="688" spans="1:32" ht="24" customHeight="1" x14ac:dyDescent="0.25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</row>
    <row r="689" spans="1:32" ht="24" customHeight="1" x14ac:dyDescent="0.25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</row>
    <row r="690" spans="1:32" ht="24" customHeight="1" x14ac:dyDescent="0.25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</row>
    <row r="691" spans="1:32" ht="24" customHeight="1" x14ac:dyDescent="0.25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</row>
    <row r="692" spans="1:32" ht="24" customHeight="1" x14ac:dyDescent="0.25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</row>
    <row r="693" spans="1:32" ht="24" customHeight="1" x14ac:dyDescent="0.25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</row>
    <row r="694" spans="1:32" ht="24" customHeight="1" x14ac:dyDescent="0.25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</row>
    <row r="695" spans="1:32" ht="24" customHeight="1" x14ac:dyDescent="0.2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</row>
    <row r="696" spans="1:32" ht="24" customHeight="1" x14ac:dyDescent="0.25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</row>
    <row r="697" spans="1:32" ht="24" customHeight="1" x14ac:dyDescent="0.25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</row>
    <row r="698" spans="1:32" ht="24" customHeight="1" x14ac:dyDescent="0.25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</row>
    <row r="699" spans="1:32" ht="24" customHeight="1" x14ac:dyDescent="0.25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</row>
    <row r="700" spans="1:32" ht="24" customHeight="1" x14ac:dyDescent="0.25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</row>
    <row r="701" spans="1:32" ht="24" customHeight="1" x14ac:dyDescent="0.25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</row>
    <row r="702" spans="1:32" ht="24" customHeight="1" x14ac:dyDescent="0.25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</row>
    <row r="703" spans="1:32" ht="24" customHeight="1" x14ac:dyDescent="0.25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</row>
    <row r="704" spans="1:32" ht="24" customHeight="1" x14ac:dyDescent="0.25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</row>
    <row r="705" spans="1:32" ht="24" customHeight="1" x14ac:dyDescent="0.2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</row>
    <row r="706" spans="1:32" ht="24" customHeight="1" x14ac:dyDescent="0.25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</row>
    <row r="707" spans="1:32" ht="24" customHeight="1" x14ac:dyDescent="0.25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</row>
    <row r="708" spans="1:32" ht="24" customHeight="1" x14ac:dyDescent="0.25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</row>
    <row r="709" spans="1:32" ht="24" customHeight="1" x14ac:dyDescent="0.25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</row>
    <row r="710" spans="1:32" ht="24" customHeight="1" x14ac:dyDescent="0.25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</row>
    <row r="711" spans="1:32" ht="24" customHeight="1" x14ac:dyDescent="0.25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</row>
    <row r="712" spans="1:32" ht="24" customHeight="1" x14ac:dyDescent="0.25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</row>
    <row r="713" spans="1:32" ht="24" customHeight="1" x14ac:dyDescent="0.25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</row>
    <row r="714" spans="1:32" ht="24" customHeight="1" x14ac:dyDescent="0.25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</row>
    <row r="715" spans="1:32" ht="24" customHeight="1" x14ac:dyDescent="0.2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</row>
    <row r="716" spans="1:32" ht="24" customHeight="1" x14ac:dyDescent="0.25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</row>
    <row r="717" spans="1:32" ht="24" customHeight="1" x14ac:dyDescent="0.25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</row>
    <row r="718" spans="1:32" ht="24" customHeight="1" x14ac:dyDescent="0.25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</row>
    <row r="719" spans="1:32" ht="24" customHeight="1" x14ac:dyDescent="0.25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</row>
    <row r="720" spans="1:32" ht="24" customHeight="1" x14ac:dyDescent="0.25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</row>
    <row r="721" spans="1:32" ht="24" customHeight="1" x14ac:dyDescent="0.25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</row>
    <row r="722" spans="1:32" ht="24" customHeight="1" x14ac:dyDescent="0.25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</row>
    <row r="723" spans="1:32" ht="24" customHeight="1" x14ac:dyDescent="0.25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</row>
    <row r="724" spans="1:32" ht="24" customHeight="1" x14ac:dyDescent="0.25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</row>
    <row r="725" spans="1:32" ht="24" customHeight="1" x14ac:dyDescent="0.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</row>
    <row r="726" spans="1:32" ht="24" customHeight="1" x14ac:dyDescent="0.25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</row>
    <row r="727" spans="1:32" ht="24" customHeight="1" x14ac:dyDescent="0.25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</row>
    <row r="728" spans="1:32" ht="24" customHeight="1" x14ac:dyDescent="0.25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</row>
    <row r="729" spans="1:32" ht="24" customHeight="1" x14ac:dyDescent="0.25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</row>
    <row r="730" spans="1:32" ht="24" customHeight="1" x14ac:dyDescent="0.25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</row>
    <row r="731" spans="1:32" ht="24" customHeight="1" x14ac:dyDescent="0.25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</row>
    <row r="732" spans="1:32" ht="24" customHeight="1" x14ac:dyDescent="0.25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</row>
    <row r="733" spans="1:32" ht="24" customHeight="1" x14ac:dyDescent="0.25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</row>
    <row r="734" spans="1:32" ht="24" customHeight="1" x14ac:dyDescent="0.25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</row>
    <row r="735" spans="1:32" ht="24" customHeight="1" x14ac:dyDescent="0.2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</row>
    <row r="736" spans="1:32" ht="24" customHeight="1" x14ac:dyDescent="0.25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</row>
    <row r="737" spans="1:32" ht="24" customHeight="1" x14ac:dyDescent="0.25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</row>
    <row r="738" spans="1:32" ht="24" customHeight="1" x14ac:dyDescent="0.25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</row>
    <row r="739" spans="1:32" ht="24" customHeight="1" x14ac:dyDescent="0.25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</row>
    <row r="740" spans="1:32" ht="24" customHeight="1" x14ac:dyDescent="0.25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</row>
    <row r="741" spans="1:32" ht="24" customHeight="1" x14ac:dyDescent="0.25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</row>
    <row r="742" spans="1:32" ht="24" customHeight="1" x14ac:dyDescent="0.25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</row>
    <row r="743" spans="1:32" ht="24" customHeight="1" x14ac:dyDescent="0.25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</row>
    <row r="744" spans="1:32" ht="24" customHeight="1" x14ac:dyDescent="0.25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</row>
    <row r="745" spans="1:32" ht="24" customHeight="1" x14ac:dyDescent="0.2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</row>
    <row r="746" spans="1:32" ht="24" customHeight="1" x14ac:dyDescent="0.25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</row>
    <row r="747" spans="1:32" ht="24" customHeight="1" x14ac:dyDescent="0.25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</row>
    <row r="748" spans="1:32" ht="24" customHeight="1" x14ac:dyDescent="0.25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</row>
    <row r="749" spans="1:32" ht="24" customHeight="1" x14ac:dyDescent="0.25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</row>
    <row r="750" spans="1:32" ht="24" customHeight="1" x14ac:dyDescent="0.25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</row>
    <row r="751" spans="1:32" ht="24" customHeight="1" x14ac:dyDescent="0.25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</row>
    <row r="752" spans="1:32" ht="24" customHeight="1" x14ac:dyDescent="0.25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</row>
    <row r="753" spans="1:32" ht="24" customHeight="1" x14ac:dyDescent="0.25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</row>
    <row r="754" spans="1:32" ht="24" customHeight="1" x14ac:dyDescent="0.25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</row>
    <row r="755" spans="1:32" ht="24" customHeight="1" x14ac:dyDescent="0.2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</row>
    <row r="756" spans="1:32" ht="24" customHeight="1" x14ac:dyDescent="0.25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</row>
    <row r="757" spans="1:32" ht="24" customHeight="1" x14ac:dyDescent="0.25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</row>
    <row r="758" spans="1:32" ht="24" customHeight="1" x14ac:dyDescent="0.25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</row>
    <row r="759" spans="1:32" ht="24" customHeight="1" x14ac:dyDescent="0.25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</row>
    <row r="760" spans="1:32" ht="24" customHeight="1" x14ac:dyDescent="0.25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</row>
    <row r="761" spans="1:32" ht="24" customHeight="1" x14ac:dyDescent="0.25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</row>
    <row r="762" spans="1:32" ht="24" customHeight="1" x14ac:dyDescent="0.25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</row>
    <row r="763" spans="1:32" ht="24" customHeight="1" x14ac:dyDescent="0.25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</row>
    <row r="764" spans="1:32" ht="24" customHeight="1" x14ac:dyDescent="0.25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</row>
    <row r="765" spans="1:32" ht="24" customHeight="1" x14ac:dyDescent="0.2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</row>
    <row r="766" spans="1:32" ht="24" customHeight="1" x14ac:dyDescent="0.25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</row>
    <row r="767" spans="1:32" ht="24" customHeight="1" x14ac:dyDescent="0.25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</row>
    <row r="768" spans="1:32" ht="24" customHeight="1" x14ac:dyDescent="0.25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</row>
    <row r="769" spans="1:32" ht="24" customHeight="1" x14ac:dyDescent="0.25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</row>
    <row r="770" spans="1:32" ht="24" customHeight="1" x14ac:dyDescent="0.25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</row>
    <row r="771" spans="1:32" ht="24" customHeight="1" x14ac:dyDescent="0.25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</row>
    <row r="772" spans="1:32" ht="24" customHeight="1" x14ac:dyDescent="0.25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</row>
    <row r="773" spans="1:32" ht="24" customHeight="1" x14ac:dyDescent="0.25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</row>
    <row r="774" spans="1:32" ht="24" customHeight="1" x14ac:dyDescent="0.25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</row>
    <row r="775" spans="1:32" ht="24" customHeight="1" x14ac:dyDescent="0.2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</row>
    <row r="776" spans="1:32" ht="24" customHeight="1" x14ac:dyDescent="0.25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</row>
    <row r="777" spans="1:32" ht="24" customHeight="1" x14ac:dyDescent="0.25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</row>
    <row r="778" spans="1:32" ht="24" customHeight="1" x14ac:dyDescent="0.25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</row>
    <row r="779" spans="1:32" ht="24" customHeight="1" x14ac:dyDescent="0.25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</row>
    <row r="780" spans="1:32" ht="24" customHeight="1" x14ac:dyDescent="0.25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</row>
    <row r="781" spans="1:32" ht="24" customHeight="1" x14ac:dyDescent="0.25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</row>
    <row r="782" spans="1:32" ht="24" customHeight="1" x14ac:dyDescent="0.25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</row>
    <row r="783" spans="1:32" ht="24" customHeight="1" x14ac:dyDescent="0.25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</row>
    <row r="784" spans="1:32" ht="24" customHeight="1" x14ac:dyDescent="0.25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</row>
    <row r="785" spans="1:32" ht="24" customHeight="1" x14ac:dyDescent="0.2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</row>
    <row r="786" spans="1:32" ht="24" customHeight="1" x14ac:dyDescent="0.25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</row>
    <row r="787" spans="1:32" ht="24" customHeight="1" x14ac:dyDescent="0.25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</row>
    <row r="788" spans="1:32" ht="24" customHeight="1" x14ac:dyDescent="0.25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</row>
    <row r="789" spans="1:32" ht="24" customHeight="1" x14ac:dyDescent="0.25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</row>
    <row r="790" spans="1:32" ht="24" customHeight="1" x14ac:dyDescent="0.25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</row>
    <row r="791" spans="1:32" ht="24" customHeight="1" x14ac:dyDescent="0.25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</row>
    <row r="792" spans="1:32" ht="24" customHeight="1" x14ac:dyDescent="0.25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</row>
    <row r="793" spans="1:32" ht="24" customHeight="1" x14ac:dyDescent="0.25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</row>
    <row r="794" spans="1:32" ht="24" customHeight="1" x14ac:dyDescent="0.25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</row>
    <row r="795" spans="1:32" ht="24" customHeight="1" x14ac:dyDescent="0.2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</row>
    <row r="796" spans="1:32" ht="24" customHeight="1" x14ac:dyDescent="0.25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</row>
    <row r="797" spans="1:32" ht="24" customHeight="1" x14ac:dyDescent="0.25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</row>
    <row r="798" spans="1:32" ht="24" customHeight="1" x14ac:dyDescent="0.25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</row>
    <row r="799" spans="1:32" ht="24" customHeight="1" x14ac:dyDescent="0.25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</row>
    <row r="800" spans="1:32" ht="24" customHeight="1" x14ac:dyDescent="0.25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</row>
    <row r="801" spans="1:32" ht="24" customHeight="1" x14ac:dyDescent="0.25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</row>
    <row r="802" spans="1:32" ht="24" customHeight="1" x14ac:dyDescent="0.25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</row>
    <row r="803" spans="1:32" ht="24" customHeight="1" x14ac:dyDescent="0.25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</row>
    <row r="804" spans="1:32" ht="24" customHeight="1" x14ac:dyDescent="0.25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</row>
    <row r="805" spans="1:32" ht="24" customHeight="1" x14ac:dyDescent="0.2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</row>
    <row r="806" spans="1:32" ht="24" customHeight="1" x14ac:dyDescent="0.25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</row>
    <row r="807" spans="1:32" ht="24" customHeight="1" x14ac:dyDescent="0.25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</row>
    <row r="808" spans="1:32" ht="24" customHeight="1" x14ac:dyDescent="0.25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</row>
    <row r="809" spans="1:32" ht="24" customHeight="1" x14ac:dyDescent="0.25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</row>
    <row r="810" spans="1:32" ht="24" customHeight="1" x14ac:dyDescent="0.25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</row>
    <row r="811" spans="1:32" ht="24" customHeight="1" x14ac:dyDescent="0.25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</row>
    <row r="812" spans="1:32" ht="24" customHeight="1" x14ac:dyDescent="0.25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</row>
    <row r="813" spans="1:32" ht="24" customHeight="1" x14ac:dyDescent="0.25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</row>
    <row r="814" spans="1:32" ht="24" customHeight="1" x14ac:dyDescent="0.25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</row>
    <row r="815" spans="1:32" ht="24" customHeight="1" x14ac:dyDescent="0.2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</row>
    <row r="816" spans="1:32" ht="24" customHeight="1" x14ac:dyDescent="0.25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</row>
    <row r="817" spans="1:32" ht="24" customHeight="1" x14ac:dyDescent="0.25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</row>
    <row r="818" spans="1:32" ht="24" customHeight="1" x14ac:dyDescent="0.25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</row>
    <row r="819" spans="1:32" ht="24" customHeight="1" x14ac:dyDescent="0.25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</row>
    <row r="820" spans="1:32" ht="24" customHeight="1" x14ac:dyDescent="0.25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</row>
    <row r="821" spans="1:32" ht="24" customHeight="1" x14ac:dyDescent="0.25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</row>
    <row r="822" spans="1:32" ht="24" customHeight="1" x14ac:dyDescent="0.25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</row>
    <row r="823" spans="1:32" ht="24" customHeight="1" x14ac:dyDescent="0.25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</row>
    <row r="824" spans="1:32" ht="24" customHeight="1" x14ac:dyDescent="0.25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</row>
    <row r="825" spans="1:32" ht="24" customHeight="1" x14ac:dyDescent="0.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</row>
    <row r="826" spans="1:32" ht="24" customHeight="1" x14ac:dyDescent="0.25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</row>
    <row r="827" spans="1:32" ht="24" customHeight="1" x14ac:dyDescent="0.25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</row>
    <row r="828" spans="1:32" ht="24" customHeight="1" x14ac:dyDescent="0.25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</row>
    <row r="829" spans="1:32" ht="24" customHeight="1" x14ac:dyDescent="0.25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</row>
    <row r="830" spans="1:32" ht="24" customHeight="1" x14ac:dyDescent="0.25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</row>
    <row r="831" spans="1:32" ht="24" customHeight="1" x14ac:dyDescent="0.25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</row>
    <row r="832" spans="1:32" ht="24" customHeight="1" x14ac:dyDescent="0.25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</row>
    <row r="833" spans="1:32" ht="24" customHeight="1" x14ac:dyDescent="0.25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</row>
    <row r="834" spans="1:32" ht="24" customHeight="1" x14ac:dyDescent="0.25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</row>
    <row r="835" spans="1:32" ht="24" customHeight="1" x14ac:dyDescent="0.2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</row>
    <row r="836" spans="1:32" ht="24" customHeight="1" x14ac:dyDescent="0.25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</row>
    <row r="837" spans="1:32" ht="24" customHeight="1" x14ac:dyDescent="0.25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</row>
    <row r="838" spans="1:32" ht="24" customHeight="1" x14ac:dyDescent="0.25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</row>
    <row r="839" spans="1:32" ht="24" customHeight="1" x14ac:dyDescent="0.25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</row>
    <row r="840" spans="1:32" ht="24" customHeight="1" x14ac:dyDescent="0.25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</row>
    <row r="841" spans="1:32" ht="24" customHeight="1" x14ac:dyDescent="0.25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</row>
    <row r="842" spans="1:32" ht="24" customHeight="1" x14ac:dyDescent="0.25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</row>
    <row r="843" spans="1:32" ht="24" customHeight="1" x14ac:dyDescent="0.25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</row>
    <row r="844" spans="1:32" ht="24" customHeight="1" x14ac:dyDescent="0.25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</row>
    <row r="845" spans="1:32" ht="24" customHeight="1" x14ac:dyDescent="0.2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</row>
    <row r="846" spans="1:32" ht="24" customHeight="1" x14ac:dyDescent="0.25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</row>
    <row r="847" spans="1:32" ht="24" customHeight="1" x14ac:dyDescent="0.25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</row>
    <row r="848" spans="1:32" ht="24" customHeight="1" x14ac:dyDescent="0.25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</row>
    <row r="849" spans="1:32" ht="24" customHeight="1" x14ac:dyDescent="0.25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</row>
    <row r="850" spans="1:32" ht="24" customHeight="1" x14ac:dyDescent="0.25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</row>
    <row r="851" spans="1:32" ht="24" customHeight="1" x14ac:dyDescent="0.25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</row>
    <row r="852" spans="1:32" ht="24" customHeight="1" x14ac:dyDescent="0.25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</row>
    <row r="853" spans="1:32" ht="24" customHeight="1" x14ac:dyDescent="0.25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</row>
    <row r="854" spans="1:32" ht="24" customHeight="1" x14ac:dyDescent="0.25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</row>
    <row r="855" spans="1:32" ht="24" customHeight="1" x14ac:dyDescent="0.2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</row>
    <row r="856" spans="1:32" ht="24" customHeight="1" x14ac:dyDescent="0.25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</row>
    <row r="857" spans="1:32" ht="24" customHeight="1" x14ac:dyDescent="0.25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</row>
    <row r="858" spans="1:32" ht="24" customHeight="1" x14ac:dyDescent="0.25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</row>
    <row r="859" spans="1:32" ht="24" customHeight="1" x14ac:dyDescent="0.25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</row>
    <row r="860" spans="1:32" ht="24" customHeight="1" x14ac:dyDescent="0.25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</row>
    <row r="861" spans="1:32" ht="24" customHeight="1" x14ac:dyDescent="0.25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</row>
    <row r="862" spans="1:32" ht="24" customHeight="1" x14ac:dyDescent="0.25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</row>
    <row r="863" spans="1:32" ht="24" customHeight="1" x14ac:dyDescent="0.25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</row>
    <row r="864" spans="1:32" ht="24" customHeight="1" x14ac:dyDescent="0.25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</row>
    <row r="865" spans="1:32" ht="24" customHeight="1" x14ac:dyDescent="0.2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</row>
    <row r="866" spans="1:32" ht="24" customHeight="1" x14ac:dyDescent="0.25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</row>
    <row r="867" spans="1:32" ht="24" customHeight="1" x14ac:dyDescent="0.25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</row>
    <row r="868" spans="1:32" ht="24" customHeight="1" x14ac:dyDescent="0.25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</row>
    <row r="869" spans="1:32" ht="24" customHeight="1" x14ac:dyDescent="0.25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</row>
    <row r="870" spans="1:32" ht="24" customHeight="1" x14ac:dyDescent="0.25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</row>
    <row r="871" spans="1:32" ht="24" customHeight="1" x14ac:dyDescent="0.25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</row>
    <row r="872" spans="1:32" ht="24" customHeight="1" x14ac:dyDescent="0.25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</row>
    <row r="873" spans="1:32" ht="24" customHeight="1" x14ac:dyDescent="0.25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</row>
    <row r="874" spans="1:32" ht="24" customHeight="1" x14ac:dyDescent="0.25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</row>
    <row r="875" spans="1:32" ht="24" customHeight="1" x14ac:dyDescent="0.2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</row>
    <row r="876" spans="1:32" ht="24" customHeight="1" x14ac:dyDescent="0.25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</row>
    <row r="877" spans="1:32" ht="24" customHeight="1" x14ac:dyDescent="0.25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</row>
    <row r="878" spans="1:32" ht="24" customHeight="1" x14ac:dyDescent="0.25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</row>
    <row r="879" spans="1:32" ht="24" customHeight="1" x14ac:dyDescent="0.25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</row>
    <row r="880" spans="1:32" ht="24" customHeight="1" x14ac:dyDescent="0.25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</row>
    <row r="881" spans="1:32" ht="24" customHeight="1" x14ac:dyDescent="0.25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</row>
    <row r="882" spans="1:32" ht="24" customHeight="1" x14ac:dyDescent="0.25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</row>
    <row r="883" spans="1:32" ht="24" customHeight="1" x14ac:dyDescent="0.25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</row>
    <row r="884" spans="1:32" ht="24" customHeight="1" x14ac:dyDescent="0.25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</row>
    <row r="885" spans="1:32" ht="24" customHeight="1" x14ac:dyDescent="0.2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</row>
    <row r="886" spans="1:32" ht="24" customHeight="1" x14ac:dyDescent="0.25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</row>
    <row r="887" spans="1:32" ht="24" customHeight="1" x14ac:dyDescent="0.25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</row>
    <row r="888" spans="1:32" ht="24" customHeight="1" x14ac:dyDescent="0.25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</row>
    <row r="889" spans="1:32" ht="24" customHeight="1" x14ac:dyDescent="0.25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</row>
    <row r="890" spans="1:32" ht="24" customHeight="1" x14ac:dyDescent="0.25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</row>
    <row r="891" spans="1:32" ht="24" customHeight="1" x14ac:dyDescent="0.25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</row>
    <row r="892" spans="1:32" ht="24" customHeight="1" x14ac:dyDescent="0.25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</row>
    <row r="893" spans="1:32" ht="24" customHeight="1" x14ac:dyDescent="0.25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</row>
    <row r="894" spans="1:32" ht="24" customHeight="1" x14ac:dyDescent="0.25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</row>
    <row r="895" spans="1:32" ht="24" customHeight="1" x14ac:dyDescent="0.2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</row>
    <row r="896" spans="1:32" ht="24" customHeight="1" x14ac:dyDescent="0.25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</row>
    <row r="897" spans="1:32" ht="24" customHeight="1" x14ac:dyDescent="0.25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</row>
    <row r="898" spans="1:32" ht="24" customHeight="1" x14ac:dyDescent="0.25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</row>
    <row r="899" spans="1:32" ht="24" customHeight="1" x14ac:dyDescent="0.25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</row>
    <row r="900" spans="1:32" ht="24" customHeight="1" x14ac:dyDescent="0.25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</row>
    <row r="901" spans="1:32" ht="24" customHeight="1" x14ac:dyDescent="0.25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</row>
    <row r="902" spans="1:32" ht="24" customHeight="1" x14ac:dyDescent="0.25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</row>
    <row r="903" spans="1:32" ht="24" customHeight="1" x14ac:dyDescent="0.25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</row>
    <row r="904" spans="1:32" ht="24" customHeight="1" x14ac:dyDescent="0.25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</row>
    <row r="905" spans="1:32" ht="24" customHeight="1" x14ac:dyDescent="0.2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</row>
    <row r="906" spans="1:32" ht="24" customHeight="1" x14ac:dyDescent="0.25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</row>
    <row r="907" spans="1:32" ht="24" customHeight="1" x14ac:dyDescent="0.25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</row>
    <row r="908" spans="1:32" ht="24" customHeight="1" x14ac:dyDescent="0.25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</row>
    <row r="909" spans="1:32" ht="24" customHeight="1" x14ac:dyDescent="0.25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</row>
    <row r="910" spans="1:32" ht="24" customHeight="1" x14ac:dyDescent="0.25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</row>
    <row r="911" spans="1:32" ht="24" customHeight="1" x14ac:dyDescent="0.25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</row>
    <row r="912" spans="1:32" ht="24" customHeight="1" x14ac:dyDescent="0.25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</row>
    <row r="913" spans="1:32" ht="24" customHeight="1" x14ac:dyDescent="0.25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</row>
    <row r="914" spans="1:32" ht="24" customHeight="1" x14ac:dyDescent="0.25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</row>
    <row r="915" spans="1:32" ht="24" customHeight="1" x14ac:dyDescent="0.2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</row>
    <row r="916" spans="1:32" ht="24" customHeight="1" x14ac:dyDescent="0.25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</row>
    <row r="917" spans="1:32" ht="24" customHeight="1" x14ac:dyDescent="0.25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</row>
    <row r="918" spans="1:32" ht="24" customHeight="1" x14ac:dyDescent="0.25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</row>
    <row r="919" spans="1:32" ht="24" customHeight="1" x14ac:dyDescent="0.25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</row>
    <row r="920" spans="1:32" ht="24" customHeight="1" x14ac:dyDescent="0.25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</row>
    <row r="921" spans="1:32" ht="24" customHeight="1" x14ac:dyDescent="0.25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</row>
    <row r="922" spans="1:32" ht="24" customHeight="1" x14ac:dyDescent="0.25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</row>
    <row r="923" spans="1:32" ht="24" customHeight="1" x14ac:dyDescent="0.25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</row>
    <row r="924" spans="1:32" ht="24" customHeight="1" x14ac:dyDescent="0.25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</row>
    <row r="925" spans="1:32" ht="24" customHeight="1" x14ac:dyDescent="0.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</row>
    <row r="926" spans="1:32" ht="24" customHeight="1" x14ac:dyDescent="0.25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</row>
    <row r="927" spans="1:32" ht="24" customHeight="1" x14ac:dyDescent="0.25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</row>
    <row r="928" spans="1:32" ht="24" customHeight="1" x14ac:dyDescent="0.25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</row>
    <row r="929" spans="1:32" ht="24" customHeight="1" x14ac:dyDescent="0.25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</row>
    <row r="930" spans="1:32" ht="24" customHeight="1" x14ac:dyDescent="0.25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</row>
    <row r="931" spans="1:32" ht="24" customHeight="1" x14ac:dyDescent="0.25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</row>
    <row r="932" spans="1:32" ht="24" customHeight="1" x14ac:dyDescent="0.25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</row>
    <row r="933" spans="1:32" ht="24" customHeight="1" x14ac:dyDescent="0.25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</row>
    <row r="934" spans="1:32" ht="24" customHeight="1" x14ac:dyDescent="0.25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</row>
    <row r="935" spans="1:32" ht="24" customHeight="1" x14ac:dyDescent="0.2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</row>
    <row r="936" spans="1:32" ht="24" customHeight="1" x14ac:dyDescent="0.25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</row>
    <row r="937" spans="1:32" ht="24" customHeight="1" x14ac:dyDescent="0.25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</row>
    <row r="938" spans="1:32" ht="24" customHeight="1" x14ac:dyDescent="0.25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</row>
    <row r="939" spans="1:32" ht="24" customHeight="1" x14ac:dyDescent="0.25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</row>
    <row r="940" spans="1:32" ht="24" customHeight="1" x14ac:dyDescent="0.25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</row>
    <row r="941" spans="1:32" ht="24" customHeight="1" x14ac:dyDescent="0.25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</row>
    <row r="942" spans="1:32" ht="24" customHeight="1" x14ac:dyDescent="0.25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</row>
    <row r="943" spans="1:32" ht="24" customHeight="1" x14ac:dyDescent="0.25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</row>
    <row r="944" spans="1:32" ht="24" customHeight="1" x14ac:dyDescent="0.25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</row>
    <row r="945" spans="1:32" ht="24" customHeight="1" x14ac:dyDescent="0.2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</row>
    <row r="946" spans="1:32" ht="24" customHeight="1" x14ac:dyDescent="0.25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</row>
    <row r="947" spans="1:32" ht="24" customHeight="1" x14ac:dyDescent="0.25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</row>
    <row r="948" spans="1:32" ht="24" customHeight="1" x14ac:dyDescent="0.25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</row>
    <row r="949" spans="1:32" ht="24" customHeight="1" x14ac:dyDescent="0.25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</row>
    <row r="950" spans="1:32" ht="24" customHeight="1" x14ac:dyDescent="0.25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</row>
    <row r="951" spans="1:32" ht="24" customHeight="1" x14ac:dyDescent="0.25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</row>
    <row r="952" spans="1:32" ht="24" customHeight="1" x14ac:dyDescent="0.25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</row>
    <row r="953" spans="1:32" ht="24" customHeight="1" x14ac:dyDescent="0.25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</row>
    <row r="954" spans="1:32" ht="24" customHeight="1" x14ac:dyDescent="0.25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</row>
    <row r="955" spans="1:32" ht="24" customHeight="1" x14ac:dyDescent="0.2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</row>
    <row r="956" spans="1:32" ht="24" customHeight="1" x14ac:dyDescent="0.25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</row>
    <row r="957" spans="1:32" ht="24" customHeight="1" x14ac:dyDescent="0.25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</row>
    <row r="958" spans="1:32" ht="24" customHeight="1" x14ac:dyDescent="0.25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</row>
    <row r="959" spans="1:32" ht="24" customHeight="1" x14ac:dyDescent="0.25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</row>
    <row r="960" spans="1:32" ht="24" customHeight="1" x14ac:dyDescent="0.25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</row>
    <row r="961" spans="1:32" ht="24" customHeight="1" x14ac:dyDescent="0.25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</row>
    <row r="962" spans="1:32" ht="24" customHeight="1" x14ac:dyDescent="0.25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</row>
    <row r="963" spans="1:32" ht="24" customHeight="1" x14ac:dyDescent="0.25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</row>
    <row r="964" spans="1:32" ht="24" customHeight="1" x14ac:dyDescent="0.25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</row>
    <row r="965" spans="1:32" ht="24" customHeight="1" x14ac:dyDescent="0.2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</row>
    <row r="966" spans="1:32" ht="24" customHeight="1" x14ac:dyDescent="0.25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</row>
    <row r="967" spans="1:32" ht="24" customHeight="1" x14ac:dyDescent="0.25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</row>
    <row r="968" spans="1:32" ht="24" customHeight="1" x14ac:dyDescent="0.25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</row>
    <row r="969" spans="1:32" ht="24" customHeight="1" x14ac:dyDescent="0.25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</row>
    <row r="970" spans="1:32" ht="24" customHeight="1" x14ac:dyDescent="0.25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</row>
    <row r="971" spans="1:32" ht="24" customHeight="1" x14ac:dyDescent="0.25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</row>
    <row r="972" spans="1:32" ht="24" customHeight="1" x14ac:dyDescent="0.25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</row>
    <row r="973" spans="1:32" ht="24" customHeight="1" x14ac:dyDescent="0.25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</row>
    <row r="974" spans="1:32" ht="24" customHeight="1" x14ac:dyDescent="0.25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</row>
    <row r="975" spans="1:32" ht="24" customHeight="1" x14ac:dyDescent="0.25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</row>
    <row r="976" spans="1:32" ht="24" customHeight="1" x14ac:dyDescent="0.25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</row>
    <row r="977" spans="1:32" ht="24" customHeight="1" x14ac:dyDescent="0.25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</row>
  </sheetData>
  <mergeCells count="39">
    <mergeCell ref="B2:B25"/>
    <mergeCell ref="C2:O2"/>
    <mergeCell ref="P2:S2"/>
    <mergeCell ref="C3:C4"/>
    <mergeCell ref="D3:O3"/>
    <mergeCell ref="P3:S3"/>
    <mergeCell ref="D4:I4"/>
    <mergeCell ref="J4:O4"/>
    <mergeCell ref="P4:S4"/>
    <mergeCell ref="C5:C13"/>
    <mergeCell ref="J8:K8"/>
    <mergeCell ref="L8:M8"/>
    <mergeCell ref="N8:O8"/>
    <mergeCell ref="D9:E9"/>
    <mergeCell ref="F9:G9"/>
    <mergeCell ref="H9:I9"/>
    <mergeCell ref="J24:O24"/>
    <mergeCell ref="D13:I13"/>
    <mergeCell ref="J13:O13"/>
    <mergeCell ref="D14:G14"/>
    <mergeCell ref="H14:I14"/>
    <mergeCell ref="J14:M14"/>
    <mergeCell ref="N14:O14"/>
    <mergeCell ref="D25:G25"/>
    <mergeCell ref="H25:I25"/>
    <mergeCell ref="J25:M25"/>
    <mergeCell ref="N25:O25"/>
    <mergeCell ref="C15:C16"/>
    <mergeCell ref="D15:O15"/>
    <mergeCell ref="D16:I16"/>
    <mergeCell ref="J16:O16"/>
    <mergeCell ref="C17:C24"/>
    <mergeCell ref="J20:K20"/>
    <mergeCell ref="L20:M20"/>
    <mergeCell ref="N20:O20"/>
    <mergeCell ref="D21:E21"/>
    <mergeCell ref="F21:G21"/>
    <mergeCell ref="H21:I21"/>
    <mergeCell ref="D24:I2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203" priority="2" stopIfTrue="1">
      <formula>LEN($D4)=14</formula>
    </cfRule>
  </conditionalFormatting>
  <conditionalFormatting sqref="J4:O4">
    <cfRule type="expression" dxfId="202" priority="3">
      <formula>LEN($J4)=14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F2BE-320A-46B7-9B61-CA6E423C9615}">
  <dimension ref="A1:Z78"/>
  <sheetViews>
    <sheetView zoomScale="70" zoomScaleNormal="70" workbookViewId="0">
      <selection activeCell="B2" sqref="B2:B24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438" t="s">
        <v>0</v>
      </c>
      <c r="C2" s="2" t="s">
        <v>37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38</v>
      </c>
      <c r="W2" s="7"/>
      <c r="X2" s="7"/>
      <c r="Y2" s="8"/>
    </row>
    <row r="3" spans="1:25" ht="24" customHeight="1" thickBot="1" x14ac:dyDescent="0.3">
      <c r="B3" s="439"/>
      <c r="C3" s="437">
        <v>2.0833333333333332E-2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439"/>
      <c r="C4" s="31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28</v>
      </c>
      <c r="Q4" s="7"/>
      <c r="R4" s="7"/>
      <c r="S4" s="7"/>
      <c r="T4" s="7"/>
      <c r="U4" s="8"/>
      <c r="V4" s="6" t="str">
        <f>CONCATENATE(COUNT(V6:V20,X6:X20)," VIAGENS")</f>
        <v>29 VIAGENS</v>
      </c>
      <c r="W4" s="7"/>
      <c r="X4" s="7"/>
      <c r="Y4" s="8"/>
    </row>
    <row r="5" spans="1:25" ht="24" customHeight="1" thickBot="1" x14ac:dyDescent="0.3">
      <c r="B5" s="439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439"/>
      <c r="C6" s="306"/>
      <c r="D6" s="18">
        <v>0.20833333333333329</v>
      </c>
      <c r="E6" s="19">
        <v>0.2277777777777778</v>
      </c>
      <c r="F6" s="19">
        <v>0.25972222222222219</v>
      </c>
      <c r="G6" s="20">
        <f>F6-D6</f>
        <v>5.1388888888888901E-2</v>
      </c>
      <c r="H6" s="21">
        <v>612</v>
      </c>
      <c r="I6" s="22">
        <v>1</v>
      </c>
      <c r="J6" s="18">
        <v>0.22569444444444439</v>
      </c>
      <c r="K6" s="19">
        <v>0.24513888888888891</v>
      </c>
      <c r="L6" s="19">
        <v>0.27638888888888891</v>
      </c>
      <c r="M6" s="20">
        <f t="shared" ref="M6:M9" si="0">L6-J6</f>
        <v>5.0694444444444514E-2</v>
      </c>
      <c r="N6" s="21">
        <v>612</v>
      </c>
      <c r="O6" s="22">
        <v>2</v>
      </c>
      <c r="P6" s="18">
        <v>0.24305555555555561</v>
      </c>
      <c r="Q6" s="19">
        <v>0.2638888888888889</v>
      </c>
      <c r="R6" s="19">
        <v>0.29583333333333328</v>
      </c>
      <c r="S6" s="20">
        <f t="shared" ref="S6:S8" si="1">R6-P6</f>
        <v>5.2777777777777674E-2</v>
      </c>
      <c r="T6" s="21">
        <v>612</v>
      </c>
      <c r="U6" s="22">
        <v>3</v>
      </c>
      <c r="V6" s="23">
        <v>0.20833333333333329</v>
      </c>
      <c r="W6" s="60"/>
      <c r="X6" s="25">
        <v>0.57847222222222228</v>
      </c>
      <c r="Y6" s="26">
        <f>X6-V20</f>
        <v>2.430555555555558E-2</v>
      </c>
    </row>
    <row r="7" spans="1:25" ht="24" customHeight="1" x14ac:dyDescent="0.25">
      <c r="B7" s="439"/>
      <c r="C7" s="306"/>
      <c r="D7" s="18">
        <v>0.26597222222222222</v>
      </c>
      <c r="E7" s="19">
        <v>0.28819444444444442</v>
      </c>
      <c r="F7" s="19">
        <v>0.32361111111111113</v>
      </c>
      <c r="G7" s="20">
        <f t="shared" ref="G7:G8" si="2">F7-D7</f>
        <v>5.7638888888888906E-2</v>
      </c>
      <c r="H7" s="21">
        <v>612</v>
      </c>
      <c r="I7" s="22">
        <v>1</v>
      </c>
      <c r="J7" s="18">
        <v>0.28472222222222221</v>
      </c>
      <c r="K7" s="19">
        <v>0.30555555555555558</v>
      </c>
      <c r="L7" s="19">
        <v>0.33819444444444452</v>
      </c>
      <c r="M7" s="20">
        <f t="shared" si="0"/>
        <v>5.347222222222231E-2</v>
      </c>
      <c r="N7" s="21">
        <v>612</v>
      </c>
      <c r="O7" s="22">
        <v>2</v>
      </c>
      <c r="P7" s="18">
        <v>0.3034722222222222</v>
      </c>
      <c r="Q7" s="19">
        <v>0.32569444444444451</v>
      </c>
      <c r="R7" s="19">
        <v>0.35833333333333328</v>
      </c>
      <c r="S7" s="20">
        <f t="shared" si="1"/>
        <v>5.4861111111111083E-2</v>
      </c>
      <c r="T7" s="21">
        <v>612</v>
      </c>
      <c r="U7" s="22">
        <v>3</v>
      </c>
      <c r="V7" s="27">
        <v>0.22569444444444439</v>
      </c>
      <c r="W7" s="28">
        <f t="shared" ref="W7:W20" si="3">V7-V6</f>
        <v>1.7361111111111105E-2</v>
      </c>
      <c r="X7" s="29">
        <v>0.60972222222222228</v>
      </c>
      <c r="Y7" s="30">
        <f t="shared" ref="Y7:Y19" si="4">X7-X6</f>
        <v>3.125E-2</v>
      </c>
    </row>
    <row r="8" spans="1:25" ht="24" customHeight="1" thickBot="1" x14ac:dyDescent="0.3">
      <c r="B8" s="439"/>
      <c r="C8" s="306"/>
      <c r="D8" s="18">
        <v>0.3298611111111111</v>
      </c>
      <c r="E8" s="19">
        <v>0.3527777777777778</v>
      </c>
      <c r="F8" s="19">
        <v>0.39166666666666672</v>
      </c>
      <c r="G8" s="20">
        <f t="shared" si="2"/>
        <v>6.1805555555555614E-2</v>
      </c>
      <c r="H8" s="21">
        <v>612</v>
      </c>
      <c r="I8" s="22">
        <v>1</v>
      </c>
      <c r="J8" s="18">
        <v>0.34722222222222221</v>
      </c>
      <c r="K8" s="19">
        <v>0.37083333333333329</v>
      </c>
      <c r="L8" s="19">
        <v>0.40555555555555561</v>
      </c>
      <c r="M8" s="20">
        <f t="shared" si="0"/>
        <v>5.8333333333333404E-2</v>
      </c>
      <c r="N8" s="21">
        <v>612</v>
      </c>
      <c r="O8" s="22">
        <v>2</v>
      </c>
      <c r="P8" s="18">
        <v>0.37430555555555561</v>
      </c>
      <c r="Q8" s="19">
        <v>0.39513888888888887</v>
      </c>
      <c r="R8" s="19">
        <v>0.43680555555555561</v>
      </c>
      <c r="S8" s="20">
        <f t="shared" si="1"/>
        <v>6.25E-2</v>
      </c>
      <c r="T8" s="21">
        <v>612</v>
      </c>
      <c r="U8" s="22">
        <v>3</v>
      </c>
      <c r="V8" s="27">
        <v>0.24305555555555561</v>
      </c>
      <c r="W8" s="28">
        <f t="shared" si="3"/>
        <v>1.7361111111111216E-2</v>
      </c>
      <c r="X8" s="29">
        <v>0.64097222222222228</v>
      </c>
      <c r="Y8" s="30">
        <f t="shared" si="4"/>
        <v>3.125E-2</v>
      </c>
    </row>
    <row r="9" spans="1:25" ht="24" customHeight="1" thickBot="1" x14ac:dyDescent="0.3">
      <c r="B9" s="439"/>
      <c r="C9" s="306"/>
      <c r="D9" s="31">
        <f>IF(F8="",E8,F8)</f>
        <v>0.39166666666666672</v>
      </c>
      <c r="E9" s="32"/>
      <c r="F9" s="31">
        <f>IF(D10="",E10,D10)</f>
        <v>0.4465277777777778</v>
      </c>
      <c r="G9" s="32"/>
      <c r="H9" s="32">
        <f>F9-D9</f>
        <v>5.4861111111111083E-2</v>
      </c>
      <c r="I9" s="32"/>
      <c r="J9" s="18">
        <v>0.41249999999999998</v>
      </c>
      <c r="K9" s="19">
        <v>0.43541666666666667</v>
      </c>
      <c r="L9" s="19">
        <v>0.47013888888888888</v>
      </c>
      <c r="M9" s="20">
        <f t="shared" si="0"/>
        <v>5.7638888888888906E-2</v>
      </c>
      <c r="N9" s="21">
        <v>612</v>
      </c>
      <c r="O9" s="22">
        <v>2</v>
      </c>
      <c r="P9" s="31">
        <f>IF(R8="",Q8,R8)</f>
        <v>0.43680555555555561</v>
      </c>
      <c r="Q9" s="32"/>
      <c r="R9" s="31">
        <f>IF(P10="",Q10,P10)</f>
        <v>0.48472222222222222</v>
      </c>
      <c r="S9" s="32"/>
      <c r="T9" s="32">
        <f>R9-P9</f>
        <v>4.7916666666666607E-2</v>
      </c>
      <c r="U9" s="32"/>
      <c r="V9" s="27">
        <v>0.26597222222222222</v>
      </c>
      <c r="W9" s="28">
        <f t="shared" si="3"/>
        <v>2.2916666666666613E-2</v>
      </c>
      <c r="X9" s="29">
        <v>0.67222222222222228</v>
      </c>
      <c r="Y9" s="30">
        <f t="shared" si="4"/>
        <v>3.125E-2</v>
      </c>
    </row>
    <row r="10" spans="1:25" ht="24" customHeight="1" thickBot="1" x14ac:dyDescent="0.3">
      <c r="B10" s="439"/>
      <c r="C10" s="306"/>
      <c r="D10" s="18">
        <v>0.4465277777777778</v>
      </c>
      <c r="E10" s="19">
        <v>0.47013888888888888</v>
      </c>
      <c r="F10" s="19">
        <v>0.50555555555555554</v>
      </c>
      <c r="G10" s="20">
        <f t="shared" ref="G10:G11" si="5">F10-D10</f>
        <v>5.9027777777777735E-2</v>
      </c>
      <c r="H10" s="21">
        <v>612</v>
      </c>
      <c r="I10" s="22">
        <v>1</v>
      </c>
      <c r="J10" s="31">
        <f>IF(L9="",K9,L9)</f>
        <v>0.47013888888888888</v>
      </c>
      <c r="K10" s="32"/>
      <c r="L10" s="31">
        <f>IF(J11="",K11,J11)</f>
        <v>0.53333333333333333</v>
      </c>
      <c r="M10" s="32"/>
      <c r="N10" s="32">
        <f>L10-J10</f>
        <v>6.3194444444444442E-2</v>
      </c>
      <c r="O10" s="32"/>
      <c r="P10" s="18">
        <v>0.48472222222222222</v>
      </c>
      <c r="Q10" s="19">
        <v>0.50694444444444442</v>
      </c>
      <c r="R10" s="19">
        <v>0.5395833333333333</v>
      </c>
      <c r="S10" s="20">
        <f t="shared" ref="S10:S11" si="6">R10-P10</f>
        <v>5.4861111111111083E-2</v>
      </c>
      <c r="T10" s="21">
        <v>612</v>
      </c>
      <c r="U10" s="22">
        <v>3</v>
      </c>
      <c r="V10" s="27">
        <v>0.28472222222222221</v>
      </c>
      <c r="W10" s="28">
        <f t="shared" si="3"/>
        <v>1.8749999999999989E-2</v>
      </c>
      <c r="X10" s="29">
        <v>0.70347222222222228</v>
      </c>
      <c r="Y10" s="30">
        <f t="shared" si="4"/>
        <v>3.125E-2</v>
      </c>
    </row>
    <row r="11" spans="1:25" ht="24" customHeight="1" thickBot="1" x14ac:dyDescent="0.3">
      <c r="B11" s="439"/>
      <c r="C11" s="306"/>
      <c r="D11" s="18">
        <v>0.51249999999999996</v>
      </c>
      <c r="E11" s="19">
        <v>0.53263888888888888</v>
      </c>
      <c r="F11" s="19">
        <v>0.56388888888888888</v>
      </c>
      <c r="G11" s="20">
        <f t="shared" si="5"/>
        <v>5.1388888888888928E-2</v>
      </c>
      <c r="H11" s="21">
        <v>612</v>
      </c>
      <c r="I11" s="22">
        <v>1</v>
      </c>
      <c r="J11" s="18">
        <v>0.53333333333333333</v>
      </c>
      <c r="K11" s="19">
        <v>0.55555555555555558</v>
      </c>
      <c r="L11" s="19">
        <v>0.59027777777777779</v>
      </c>
      <c r="M11" s="20">
        <f>L11-J11</f>
        <v>5.6944444444444464E-2</v>
      </c>
      <c r="N11" s="21">
        <v>612</v>
      </c>
      <c r="O11" s="22">
        <v>2</v>
      </c>
      <c r="P11" s="18">
        <v>0.5541666666666667</v>
      </c>
      <c r="Q11" s="19">
        <v>0.57499999999999996</v>
      </c>
      <c r="R11" s="19">
        <v>0.60486111111111107</v>
      </c>
      <c r="S11" s="20">
        <f t="shared" si="6"/>
        <v>5.0694444444444375E-2</v>
      </c>
      <c r="T11" s="21">
        <v>612</v>
      </c>
      <c r="U11" s="22">
        <v>3</v>
      </c>
      <c r="V11" s="27">
        <v>0.3034722222222222</v>
      </c>
      <c r="W11" s="28">
        <f t="shared" si="3"/>
        <v>1.8749999999999989E-2</v>
      </c>
      <c r="X11" s="29">
        <v>0.73472222222222228</v>
      </c>
      <c r="Y11" s="30">
        <f t="shared" si="4"/>
        <v>3.125E-2</v>
      </c>
    </row>
    <row r="12" spans="1:25" s="35" customFormat="1" ht="24" customHeight="1" thickBot="1" x14ac:dyDescent="0.3">
      <c r="A12" s="34"/>
      <c r="B12" s="439"/>
      <c r="C12" s="307"/>
      <c r="D12" s="429" t="s">
        <v>32</v>
      </c>
      <c r="E12" s="298"/>
      <c r="F12" s="298"/>
      <c r="G12" s="298"/>
      <c r="H12" s="298"/>
      <c r="I12" s="299"/>
      <c r="J12" s="429" t="s">
        <v>32</v>
      </c>
      <c r="K12" s="298"/>
      <c r="L12" s="298"/>
      <c r="M12" s="298"/>
      <c r="N12" s="298"/>
      <c r="O12" s="299"/>
      <c r="P12" s="429" t="s">
        <v>32</v>
      </c>
      <c r="Q12" s="298"/>
      <c r="R12" s="298"/>
      <c r="S12" s="298"/>
      <c r="T12" s="298"/>
      <c r="U12" s="299"/>
      <c r="V12" s="27">
        <v>0.3298611111111111</v>
      </c>
      <c r="W12" s="28">
        <f t="shared" si="3"/>
        <v>2.6388888888888906E-2</v>
      </c>
      <c r="X12" s="29">
        <v>0.77083333333333337</v>
      </c>
      <c r="Y12" s="30">
        <f t="shared" si="4"/>
        <v>3.6111111111111094E-2</v>
      </c>
    </row>
    <row r="13" spans="1:25" ht="24" customHeight="1" thickBot="1" x14ac:dyDescent="0.3">
      <c r="B13" s="439"/>
      <c r="C13" s="36" t="s">
        <v>17</v>
      </c>
      <c r="D13" s="37">
        <f>MAX(E6:F11)-IF(D6="",E6,D6)-MIN(H6:H11)+$C3</f>
        <v>0.32152777777777786</v>
      </c>
      <c r="E13" s="38"/>
      <c r="F13" s="38"/>
      <c r="G13" s="39"/>
      <c r="H13" s="40">
        <f ca="1">OFFSET(H5,MATCH(MIN(H6:H11),H6:H11,0),-4)-IF(D6="",E6,D6)+$C3</f>
        <v>0.20416666666666677</v>
      </c>
      <c r="I13" s="41"/>
      <c r="J13" s="37">
        <f>MAX(K6:L11)-IF(J6="",K6,J6)-MIN(N6:N11)+$C3</f>
        <v>0.32222222222222224</v>
      </c>
      <c r="K13" s="38"/>
      <c r="L13" s="38"/>
      <c r="M13" s="39"/>
      <c r="N13" s="40">
        <f ca="1">OFFSET(N5,MATCH(MIN(N6:N11),N6:N11,0),-4)-IF(J6="",K6,J6)+$C3</f>
        <v>0.26527777777777783</v>
      </c>
      <c r="O13" s="41"/>
      <c r="P13" s="37">
        <f>MAX(Q6:R11)-IF(P6="",Q6,P6)-MIN(T6:T11)+$C3</f>
        <v>0.3347222222222222</v>
      </c>
      <c r="Q13" s="38"/>
      <c r="R13" s="38"/>
      <c r="S13" s="39"/>
      <c r="T13" s="40">
        <f ca="1">OFFSET(T5,MATCH(MIN(T6:T11),T6:T11,0),-4)-IF(P6="",Q6,P6)+$C3</f>
        <v>0.21458333333333335</v>
      </c>
      <c r="U13" s="42"/>
      <c r="V13" s="27">
        <v>0.34722222222222221</v>
      </c>
      <c r="W13" s="28">
        <f t="shared" si="3"/>
        <v>1.7361111111111105E-2</v>
      </c>
      <c r="X13" s="29">
        <v>0.80833333333333335</v>
      </c>
      <c r="Y13" s="30">
        <f t="shared" si="4"/>
        <v>3.7499999999999978E-2</v>
      </c>
    </row>
    <row r="14" spans="1:25" ht="24" customHeight="1" thickBot="1" x14ac:dyDescent="0.3">
      <c r="B14" s="439"/>
      <c r="C14" s="437">
        <v>2.0833333333333332E-2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7"/>
      <c r="V14" s="27">
        <v>0.37430555555555561</v>
      </c>
      <c r="W14" s="28">
        <f t="shared" si="3"/>
        <v>2.7083333333333404E-2</v>
      </c>
      <c r="X14" s="29">
        <v>0.83958333333333335</v>
      </c>
      <c r="Y14" s="30">
        <f t="shared" si="4"/>
        <v>3.125E-2</v>
      </c>
    </row>
    <row r="15" spans="1:25" ht="24" customHeight="1" thickBot="1" x14ac:dyDescent="0.3">
      <c r="B15" s="439"/>
      <c r="C15" s="318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7"/>
      <c r="V15" s="27">
        <v>0.41249999999999998</v>
      </c>
      <c r="W15" s="28">
        <f t="shared" si="3"/>
        <v>3.8194444444444364E-2</v>
      </c>
      <c r="X15" s="29">
        <v>0.86388888888888893</v>
      </c>
      <c r="Y15" s="30">
        <f t="shared" si="4"/>
        <v>2.430555555555558E-2</v>
      </c>
    </row>
    <row r="16" spans="1:25" ht="24" customHeight="1" thickBot="1" x14ac:dyDescent="0.3">
      <c r="B16" s="439"/>
      <c r="C16" s="308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3" t="s">
        <v>13</v>
      </c>
      <c r="V16" s="27">
        <v>0.4465277777777778</v>
      </c>
      <c r="W16" s="28">
        <f t="shared" si="3"/>
        <v>3.4027777777777823E-2</v>
      </c>
      <c r="X16" s="29">
        <v>0.90208333333333335</v>
      </c>
      <c r="Y16" s="30">
        <f t="shared" si="4"/>
        <v>3.819444444444442E-2</v>
      </c>
    </row>
    <row r="17" spans="1:26" ht="24" customHeight="1" x14ac:dyDescent="0.25">
      <c r="B17" s="439"/>
      <c r="C17" s="309"/>
      <c r="D17" s="23">
        <v>0.57847222222222228</v>
      </c>
      <c r="E17" s="25">
        <v>0.59930555555555554</v>
      </c>
      <c r="F17" s="25">
        <v>0.62916666666666665</v>
      </c>
      <c r="G17" s="20">
        <f t="shared" ref="G17:G19" si="7">F17-D17</f>
        <v>5.0694444444444375E-2</v>
      </c>
      <c r="H17" s="49">
        <v>612</v>
      </c>
      <c r="I17" s="50">
        <v>1</v>
      </c>
      <c r="J17" s="23">
        <v>0.60972222222222228</v>
      </c>
      <c r="K17" s="25">
        <v>0.62986111111111109</v>
      </c>
      <c r="L17" s="25">
        <v>0.65972222222222221</v>
      </c>
      <c r="M17" s="20">
        <f t="shared" ref="M17:M19" si="8">L17-J17</f>
        <v>4.9999999999999933E-2</v>
      </c>
      <c r="N17" s="49">
        <v>612</v>
      </c>
      <c r="O17" s="50">
        <v>2</v>
      </c>
      <c r="P17" s="23">
        <v>0.77083333333333337</v>
      </c>
      <c r="Q17" s="25">
        <v>0.7944444444444444</v>
      </c>
      <c r="R17" s="25">
        <v>0.82916666666666672</v>
      </c>
      <c r="S17" s="20">
        <f t="shared" ref="S17:S19" si="9">R17-P17</f>
        <v>5.8333333333333348E-2</v>
      </c>
      <c r="T17" s="49">
        <v>612</v>
      </c>
      <c r="U17" s="61">
        <v>3</v>
      </c>
      <c r="V17" s="27">
        <v>0.48472222222222222</v>
      </c>
      <c r="W17" s="28">
        <f t="shared" si="3"/>
        <v>3.819444444444442E-2</v>
      </c>
      <c r="X17" s="29">
        <v>0.94027777777777777</v>
      </c>
      <c r="Y17" s="30">
        <f t="shared" si="4"/>
        <v>3.819444444444442E-2</v>
      </c>
    </row>
    <row r="18" spans="1:26" ht="24" customHeight="1" x14ac:dyDescent="0.25">
      <c r="B18" s="439"/>
      <c r="C18" s="309"/>
      <c r="D18" s="27">
        <v>0.64097222222222228</v>
      </c>
      <c r="E18" s="29">
        <v>0.66249999999999998</v>
      </c>
      <c r="F18" s="29">
        <v>0.69444444444444442</v>
      </c>
      <c r="G18" s="20">
        <f t="shared" si="7"/>
        <v>5.3472222222222143E-2</v>
      </c>
      <c r="H18" s="54">
        <v>612</v>
      </c>
      <c r="I18" s="55">
        <v>1</v>
      </c>
      <c r="J18" s="27">
        <v>0.67222222222222228</v>
      </c>
      <c r="K18" s="29">
        <v>0.69444444444444442</v>
      </c>
      <c r="L18" s="29">
        <v>0.72638888888888886</v>
      </c>
      <c r="M18" s="20">
        <f t="shared" si="8"/>
        <v>5.4166666666666585E-2</v>
      </c>
      <c r="N18" s="54">
        <v>612</v>
      </c>
      <c r="O18" s="55">
        <v>2</v>
      </c>
      <c r="P18" s="27">
        <v>0.83958333333333335</v>
      </c>
      <c r="Q18" s="29">
        <v>0.85902777777777772</v>
      </c>
      <c r="R18" s="29">
        <v>0.89097222222222228</v>
      </c>
      <c r="S18" s="20">
        <f t="shared" si="9"/>
        <v>5.1388888888888928E-2</v>
      </c>
      <c r="T18" s="54">
        <v>612</v>
      </c>
      <c r="U18" s="62">
        <v>3</v>
      </c>
      <c r="V18" s="27">
        <v>0.51249999999999996</v>
      </c>
      <c r="W18" s="28">
        <f t="shared" si="3"/>
        <v>2.7777777777777735E-2</v>
      </c>
      <c r="X18" s="29">
        <v>1.0020833333333334</v>
      </c>
      <c r="Y18" s="30">
        <f t="shared" si="4"/>
        <v>6.1805555555555669E-2</v>
      </c>
    </row>
    <row r="19" spans="1:26" ht="24" customHeight="1" thickBot="1" x14ac:dyDescent="0.3">
      <c r="B19" s="439"/>
      <c r="C19" s="309"/>
      <c r="D19" s="27">
        <v>0.70347222222222228</v>
      </c>
      <c r="E19" s="29">
        <v>0.72638888888888886</v>
      </c>
      <c r="F19" s="29">
        <v>0.76180555555555551</v>
      </c>
      <c r="G19" s="20">
        <f t="shared" si="7"/>
        <v>5.8333333333333237E-2</v>
      </c>
      <c r="H19" s="54">
        <v>612</v>
      </c>
      <c r="I19" s="55">
        <v>1</v>
      </c>
      <c r="J19" s="27">
        <v>0.73472222222222228</v>
      </c>
      <c r="K19" s="29">
        <v>0.7583333333333333</v>
      </c>
      <c r="L19" s="29">
        <v>0.79097222222222219</v>
      </c>
      <c r="M19" s="20">
        <f t="shared" si="8"/>
        <v>5.6249999999999911E-2</v>
      </c>
      <c r="N19" s="54">
        <v>612</v>
      </c>
      <c r="O19" s="55">
        <v>2</v>
      </c>
      <c r="P19" s="27">
        <v>0.90208333333333335</v>
      </c>
      <c r="Q19" s="29">
        <v>0.92222222222222228</v>
      </c>
      <c r="R19" s="29">
        <v>0.95347222222222228</v>
      </c>
      <c r="S19" s="20">
        <f t="shared" si="9"/>
        <v>5.1388888888888928E-2</v>
      </c>
      <c r="T19" s="54">
        <v>612</v>
      </c>
      <c r="U19" s="62">
        <v>3</v>
      </c>
      <c r="V19" s="27">
        <v>0.53333333333333333</v>
      </c>
      <c r="W19" s="28">
        <f t="shared" si="3"/>
        <v>2.083333333333337E-2</v>
      </c>
      <c r="X19" s="29">
        <v>1.0590277777777777</v>
      </c>
      <c r="Y19" s="30">
        <f t="shared" si="4"/>
        <v>5.6944444444444242E-2</v>
      </c>
    </row>
    <row r="20" spans="1:26" ht="24" customHeight="1" thickBot="1" x14ac:dyDescent="0.3">
      <c r="B20" s="439"/>
      <c r="C20" s="309"/>
      <c r="D20" s="31">
        <f>IF(F19="",E19,F19)</f>
        <v>0.76180555555555551</v>
      </c>
      <c r="E20" s="32"/>
      <c r="F20" s="31">
        <f>IF(D21="",E21,D21)</f>
        <v>0.80833333333333335</v>
      </c>
      <c r="G20" s="32"/>
      <c r="H20" s="32">
        <f>F20-D20</f>
        <v>4.6527777777777835E-2</v>
      </c>
      <c r="I20" s="32"/>
      <c r="J20" s="31">
        <f>IF(L19="",K19,L19)</f>
        <v>0.79097222222222219</v>
      </c>
      <c r="K20" s="32"/>
      <c r="L20" s="31">
        <f>IF(J21="",K21,J21)</f>
        <v>0.86388888888888893</v>
      </c>
      <c r="M20" s="32"/>
      <c r="N20" s="32">
        <f>L20-J20</f>
        <v>7.2916666666666741E-2</v>
      </c>
      <c r="O20" s="32"/>
      <c r="P20" s="31">
        <f>IF(R19="",Q19,R19)</f>
        <v>0.95347222222222228</v>
      </c>
      <c r="Q20" s="32"/>
      <c r="R20" s="31">
        <f>IF(P21="",Q21,P21)</f>
        <v>1.0020833333333334</v>
      </c>
      <c r="S20" s="32"/>
      <c r="T20" s="32">
        <f>R20-P20</f>
        <v>4.861111111111116E-2</v>
      </c>
      <c r="U20" s="32"/>
      <c r="V20" s="44">
        <v>0.5541666666666667</v>
      </c>
      <c r="W20" s="45">
        <f t="shared" si="3"/>
        <v>2.083333333333337E-2</v>
      </c>
      <c r="X20" s="70"/>
      <c r="Y20" s="71"/>
    </row>
    <row r="21" spans="1:26" ht="24" customHeight="1" x14ac:dyDescent="0.25">
      <c r="B21" s="439"/>
      <c r="C21" s="309"/>
      <c r="D21" s="27">
        <v>0.80833333333333335</v>
      </c>
      <c r="E21" s="29">
        <v>0.8305555555555556</v>
      </c>
      <c r="F21" s="29">
        <v>0.8618055555555556</v>
      </c>
      <c r="G21" s="20">
        <f>F21-D21</f>
        <v>5.3472222222222254E-2</v>
      </c>
      <c r="H21" s="54">
        <v>612</v>
      </c>
      <c r="I21" s="55">
        <v>1</v>
      </c>
      <c r="J21" s="27">
        <v>0.86388888888888893</v>
      </c>
      <c r="K21" s="29">
        <v>0.88402777777777775</v>
      </c>
      <c r="L21" s="29">
        <v>0.91527777777777775</v>
      </c>
      <c r="M21" s="20">
        <f t="shared" ref="M21:M22" si="10">L21-J21</f>
        <v>5.1388888888888817E-2</v>
      </c>
      <c r="N21" s="54">
        <v>612</v>
      </c>
      <c r="O21" s="55">
        <v>2</v>
      </c>
      <c r="P21" s="27">
        <v>1.0020833333333334</v>
      </c>
      <c r="Q21" s="29">
        <v>1.0208333333333333</v>
      </c>
      <c r="R21" s="29">
        <v>1.0513888888888889</v>
      </c>
      <c r="S21" s="20">
        <f t="shared" ref="S21" si="11">R21-P21</f>
        <v>4.9305555555555491E-2</v>
      </c>
      <c r="T21" s="54">
        <v>612</v>
      </c>
      <c r="U21" s="55">
        <v>3</v>
      </c>
    </row>
    <row r="22" spans="1:26" ht="24" customHeight="1" thickBot="1" x14ac:dyDescent="0.3">
      <c r="B22" s="439"/>
      <c r="C22" s="309"/>
      <c r="D22" s="64"/>
      <c r="E22" s="65"/>
      <c r="F22" s="65"/>
      <c r="G22" s="68"/>
      <c r="H22" s="66"/>
      <c r="I22" s="67"/>
      <c r="J22" s="64">
        <v>0.94027777777777777</v>
      </c>
      <c r="K22" s="65">
        <v>0.95902777777777781</v>
      </c>
      <c r="L22" s="65">
        <v>0.98958333333333337</v>
      </c>
      <c r="M22" s="20">
        <f t="shared" si="10"/>
        <v>4.9305555555555602E-2</v>
      </c>
      <c r="N22" s="66">
        <v>612</v>
      </c>
      <c r="O22" s="67">
        <v>2</v>
      </c>
      <c r="P22" s="64">
        <v>1.0590277777777777</v>
      </c>
      <c r="Q22" s="65">
        <v>1.0833333333333333</v>
      </c>
      <c r="R22" s="65">
        <v>1.1083333333333334</v>
      </c>
      <c r="S22" s="20">
        <f>R22-P22</f>
        <v>4.9305555555555713E-2</v>
      </c>
      <c r="T22" s="66">
        <v>612</v>
      </c>
      <c r="U22" s="67">
        <v>3</v>
      </c>
    </row>
    <row r="23" spans="1:26" s="35" customFormat="1" ht="24" customHeight="1" thickBot="1" x14ac:dyDescent="0.3">
      <c r="A23" s="34"/>
      <c r="B23" s="439"/>
      <c r="C23" s="310"/>
      <c r="D23" s="429" t="s">
        <v>32</v>
      </c>
      <c r="E23" s="298"/>
      <c r="F23" s="298"/>
      <c r="G23" s="298"/>
      <c r="H23" s="298"/>
      <c r="I23" s="299"/>
      <c r="J23" s="429" t="s">
        <v>32</v>
      </c>
      <c r="K23" s="298"/>
      <c r="L23" s="298"/>
      <c r="M23" s="298"/>
      <c r="N23" s="298"/>
      <c r="O23" s="299"/>
      <c r="P23" s="429" t="s">
        <v>32</v>
      </c>
      <c r="Q23" s="298"/>
      <c r="R23" s="298"/>
      <c r="S23" s="298"/>
      <c r="T23" s="298"/>
      <c r="U23" s="299"/>
      <c r="V23" s="1"/>
      <c r="W23" s="1"/>
      <c r="X23" s="1"/>
      <c r="Y23" s="1"/>
      <c r="Z23" s="1"/>
    </row>
    <row r="24" spans="1:26" ht="24" customHeight="1" thickBot="1" x14ac:dyDescent="0.3">
      <c r="B24" s="440"/>
      <c r="C24" s="36" t="s">
        <v>17</v>
      </c>
      <c r="D24" s="37">
        <f>MAX(E17:F22)-IF(D17="",E17,D17)-MIN(H17:H22)+$C14</f>
        <v>0.25763888888888881</v>
      </c>
      <c r="E24" s="56"/>
      <c r="F24" s="56"/>
      <c r="G24" s="57"/>
      <c r="H24" s="58">
        <f ca="1">OFFSET(H16,MATCH(MIN(H17:H22),H17:H22,0),-4)-IF(D17="",E17,D17)</f>
        <v>0.18333333333333324</v>
      </c>
      <c r="I24" s="59"/>
      <c r="J24" s="37">
        <f>MAX(K17:L22)-IF(J17="",K17,J17)-MIN(N17:N22)+$C14</f>
        <v>0.32777777777777767</v>
      </c>
      <c r="K24" s="38"/>
      <c r="L24" s="38"/>
      <c r="M24" s="39"/>
      <c r="N24" s="58">
        <f ca="1">OFFSET(N16,MATCH(MIN(N17:N22),N17:N22,0),-4)-IF(J17="",K17,J17)</f>
        <v>0.18124999999999991</v>
      </c>
      <c r="O24" s="41"/>
      <c r="P24" s="37">
        <f>MAX(Q17:R22)-IF(P17="",Q17,P17)-MIN(T17:T22)+$C14</f>
        <v>0.30972222222222218</v>
      </c>
      <c r="Q24" s="38"/>
      <c r="R24" s="38"/>
      <c r="S24" s="39"/>
      <c r="T24" s="58">
        <f ca="1">OFFSET(T16,MATCH(MIN(T17:T22),T17:T22,0),-4)-IF(P17="",Q17,P17)</f>
        <v>0.18263888888888891</v>
      </c>
      <c r="U24" s="41"/>
    </row>
    <row r="25" spans="1:26" ht="24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1:26" ht="24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1:26" ht="24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26" ht="24" customHeight="1" thickBot="1" x14ac:dyDescent="0.3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26" ht="24" customHeight="1" thickBot="1" x14ac:dyDescent="0.3">
      <c r="B29" s="438" t="s">
        <v>22</v>
      </c>
      <c r="C29" s="2" t="s">
        <v>39</v>
      </c>
      <c r="D29" s="3"/>
      <c r="E29" s="3"/>
      <c r="F29" s="3"/>
      <c r="G29" s="3"/>
      <c r="H29" s="4"/>
      <c r="I29" s="5"/>
      <c r="J29" s="3"/>
      <c r="K29" s="3"/>
      <c r="L29" s="3"/>
      <c r="M29" s="3"/>
      <c r="N29" s="4"/>
      <c r="O29" s="5"/>
      <c r="P29" s="3"/>
      <c r="Q29" s="3"/>
      <c r="R29" s="3"/>
      <c r="S29" s="3"/>
      <c r="T29" s="4"/>
      <c r="U29" s="5"/>
      <c r="V29" s="6" t="s">
        <v>38</v>
      </c>
      <c r="W29" s="7"/>
      <c r="X29" s="7"/>
      <c r="Y29" s="8"/>
    </row>
    <row r="30" spans="1:26" ht="24" customHeight="1" thickBot="1" x14ac:dyDescent="0.3">
      <c r="B30" s="439"/>
      <c r="C30" s="437">
        <v>2.0833333333333332E-2</v>
      </c>
      <c r="D30" s="9" t="s">
        <v>3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10" t="s">
        <v>24</v>
      </c>
      <c r="W30" s="11"/>
      <c r="X30" s="11"/>
      <c r="Y30" s="12"/>
    </row>
    <row r="31" spans="1:26" ht="24" customHeight="1" thickBot="1" x14ac:dyDescent="0.3">
      <c r="B31" s="439"/>
      <c r="C31" s="318"/>
      <c r="D31" s="9" t="s">
        <v>5</v>
      </c>
      <c r="E31" s="7"/>
      <c r="F31" s="7"/>
      <c r="G31" s="7"/>
      <c r="H31" s="7"/>
      <c r="I31" s="8"/>
      <c r="J31" s="9" t="s">
        <v>6</v>
      </c>
      <c r="K31" s="7"/>
      <c r="L31" s="7"/>
      <c r="M31" s="7"/>
      <c r="N31" s="7"/>
      <c r="O31" s="8"/>
      <c r="P31" s="9" t="s">
        <v>28</v>
      </c>
      <c r="Q31" s="7"/>
      <c r="R31" s="7"/>
      <c r="S31" s="7"/>
      <c r="T31" s="7"/>
      <c r="U31" s="8"/>
      <c r="V31" s="6" t="str">
        <f>CONCATENATE(COUNT(V33:V47,X33:X47)," VIAGENS")</f>
        <v>29 VIAGENS</v>
      </c>
      <c r="W31" s="7"/>
      <c r="X31" s="7"/>
      <c r="Y31" s="8"/>
    </row>
    <row r="32" spans="1:26" ht="24" customHeight="1" thickBot="1" x14ac:dyDescent="0.3">
      <c r="B32" s="439"/>
      <c r="C32" s="305" t="s">
        <v>7</v>
      </c>
      <c r="D32" s="13" t="s">
        <v>8</v>
      </c>
      <c r="E32" s="14" t="s">
        <v>9</v>
      </c>
      <c r="F32" s="15" t="s">
        <v>10</v>
      </c>
      <c r="G32" s="14" t="s">
        <v>11</v>
      </c>
      <c r="H32" s="15" t="s">
        <v>12</v>
      </c>
      <c r="I32" s="14" t="s">
        <v>13</v>
      </c>
      <c r="J32" s="13" t="s">
        <v>8</v>
      </c>
      <c r="K32" s="14" t="s">
        <v>9</v>
      </c>
      <c r="L32" s="15" t="s">
        <v>10</v>
      </c>
      <c r="M32" s="14" t="s">
        <v>11</v>
      </c>
      <c r="N32" s="15" t="s">
        <v>12</v>
      </c>
      <c r="O32" s="14" t="s">
        <v>13</v>
      </c>
      <c r="P32" s="13" t="s">
        <v>8</v>
      </c>
      <c r="Q32" s="14" t="s">
        <v>9</v>
      </c>
      <c r="R32" s="15" t="s">
        <v>10</v>
      </c>
      <c r="S32" s="14" t="s">
        <v>11</v>
      </c>
      <c r="T32" s="15" t="s">
        <v>12</v>
      </c>
      <c r="U32" s="14" t="s">
        <v>13</v>
      </c>
      <c r="V32" s="16" t="s">
        <v>14</v>
      </c>
      <c r="W32" s="17" t="s">
        <v>15</v>
      </c>
      <c r="X32" s="16" t="s">
        <v>14</v>
      </c>
      <c r="Y32" s="17" t="s">
        <v>15</v>
      </c>
    </row>
    <row r="33" spans="2:25" ht="24" customHeight="1" x14ac:dyDescent="0.25">
      <c r="B33" s="439"/>
      <c r="C33" s="306"/>
      <c r="D33" s="18">
        <v>0.20833333333333329</v>
      </c>
      <c r="E33" s="19">
        <v>0.2277777777777778</v>
      </c>
      <c r="F33" s="19">
        <v>0.25972222222222219</v>
      </c>
      <c r="G33" s="20">
        <f>F33-D33</f>
        <v>5.1388888888888901E-2</v>
      </c>
      <c r="H33" s="21">
        <v>612</v>
      </c>
      <c r="I33" s="22">
        <v>1</v>
      </c>
      <c r="J33" s="18">
        <v>0.22569444444444439</v>
      </c>
      <c r="K33" s="19">
        <v>0.24513888888888891</v>
      </c>
      <c r="L33" s="19">
        <v>0.27638888888888891</v>
      </c>
      <c r="M33" s="20">
        <f t="shared" ref="M33:M36" si="12">L33-J33</f>
        <v>5.0694444444444514E-2</v>
      </c>
      <c r="N33" s="21">
        <v>612</v>
      </c>
      <c r="O33" s="22">
        <v>2</v>
      </c>
      <c r="P33" s="18">
        <v>0.24305555555555561</v>
      </c>
      <c r="Q33" s="19">
        <v>0.2638888888888889</v>
      </c>
      <c r="R33" s="19">
        <v>0.29583333333333328</v>
      </c>
      <c r="S33" s="20">
        <f t="shared" ref="S33:S35" si="13">R33-P33</f>
        <v>5.2777777777777674E-2</v>
      </c>
      <c r="T33" s="21">
        <v>612</v>
      </c>
      <c r="U33" s="22">
        <v>3</v>
      </c>
      <c r="V33" s="23">
        <v>0.20833333333333329</v>
      </c>
      <c r="W33" s="60"/>
      <c r="X33" s="25">
        <v>0.57847222222222228</v>
      </c>
      <c r="Y33" s="26">
        <f>X33-V47</f>
        <v>2.430555555555558E-2</v>
      </c>
    </row>
    <row r="34" spans="2:25" ht="24" customHeight="1" x14ac:dyDescent="0.25">
      <c r="B34" s="439"/>
      <c r="C34" s="306"/>
      <c r="D34" s="18">
        <v>0.26597222222222222</v>
      </c>
      <c r="E34" s="19">
        <v>0.28819444444444442</v>
      </c>
      <c r="F34" s="19">
        <v>0.32361111111111113</v>
      </c>
      <c r="G34" s="20">
        <f t="shared" ref="G34:G35" si="14">F34-D34</f>
        <v>5.7638888888888906E-2</v>
      </c>
      <c r="H34" s="21">
        <v>612</v>
      </c>
      <c r="I34" s="22">
        <v>1</v>
      </c>
      <c r="J34" s="18">
        <v>0.28472222222222221</v>
      </c>
      <c r="K34" s="19">
        <v>0.30555555555555558</v>
      </c>
      <c r="L34" s="19">
        <v>0.33819444444444452</v>
      </c>
      <c r="M34" s="20">
        <f t="shared" si="12"/>
        <v>5.347222222222231E-2</v>
      </c>
      <c r="N34" s="21">
        <v>612</v>
      </c>
      <c r="O34" s="22">
        <v>2</v>
      </c>
      <c r="P34" s="18">
        <v>0.3034722222222222</v>
      </c>
      <c r="Q34" s="19">
        <v>0.32569444444444451</v>
      </c>
      <c r="R34" s="19">
        <v>0.35833333333333328</v>
      </c>
      <c r="S34" s="20">
        <f t="shared" si="13"/>
        <v>5.4861111111111083E-2</v>
      </c>
      <c r="T34" s="21">
        <v>612</v>
      </c>
      <c r="U34" s="22">
        <v>3</v>
      </c>
      <c r="V34" s="27">
        <v>0.22569444444444439</v>
      </c>
      <c r="W34" s="28">
        <f t="shared" ref="W34:W47" si="15">V34-V33</f>
        <v>1.7361111111111105E-2</v>
      </c>
      <c r="X34" s="29">
        <v>0.60972222222222228</v>
      </c>
      <c r="Y34" s="30">
        <f t="shared" ref="Y34:Y46" si="16">X34-X33</f>
        <v>3.125E-2</v>
      </c>
    </row>
    <row r="35" spans="2:25" ht="24" customHeight="1" thickBot="1" x14ac:dyDescent="0.3">
      <c r="B35" s="439"/>
      <c r="C35" s="306"/>
      <c r="D35" s="18">
        <v>0.3298611111111111</v>
      </c>
      <c r="E35" s="19">
        <v>0.3527777777777778</v>
      </c>
      <c r="F35" s="19">
        <v>0.39166666666666672</v>
      </c>
      <c r="G35" s="20">
        <f t="shared" si="14"/>
        <v>6.1805555555555614E-2</v>
      </c>
      <c r="H35" s="21">
        <v>612</v>
      </c>
      <c r="I35" s="22">
        <v>1</v>
      </c>
      <c r="J35" s="18">
        <v>0.34722222222222221</v>
      </c>
      <c r="K35" s="19">
        <v>0.37083333333333329</v>
      </c>
      <c r="L35" s="19">
        <v>0.40555555555555561</v>
      </c>
      <c r="M35" s="20">
        <f t="shared" si="12"/>
        <v>5.8333333333333404E-2</v>
      </c>
      <c r="N35" s="21">
        <v>612</v>
      </c>
      <c r="O35" s="22">
        <v>2</v>
      </c>
      <c r="P35" s="18">
        <v>0.37430555555555561</v>
      </c>
      <c r="Q35" s="19">
        <v>0.39513888888888887</v>
      </c>
      <c r="R35" s="19">
        <v>0.43680555555555561</v>
      </c>
      <c r="S35" s="20">
        <f t="shared" si="13"/>
        <v>6.25E-2</v>
      </c>
      <c r="T35" s="21">
        <v>612</v>
      </c>
      <c r="U35" s="22">
        <v>3</v>
      </c>
      <c r="V35" s="27">
        <v>0.24305555555555561</v>
      </c>
      <c r="W35" s="28">
        <f t="shared" si="15"/>
        <v>1.7361111111111216E-2</v>
      </c>
      <c r="X35" s="29">
        <v>0.64097222222222228</v>
      </c>
      <c r="Y35" s="30">
        <f t="shared" si="16"/>
        <v>3.125E-2</v>
      </c>
    </row>
    <row r="36" spans="2:25" ht="24" customHeight="1" thickBot="1" x14ac:dyDescent="0.3">
      <c r="B36" s="439"/>
      <c r="C36" s="306"/>
      <c r="D36" s="31">
        <f>IF(F35="",E35,F35)</f>
        <v>0.39166666666666672</v>
      </c>
      <c r="E36" s="32"/>
      <c r="F36" s="31">
        <f>IF(D37="",E37,D37)</f>
        <v>0.4465277777777778</v>
      </c>
      <c r="G36" s="32"/>
      <c r="H36" s="32">
        <f>F36-D36</f>
        <v>5.4861111111111083E-2</v>
      </c>
      <c r="I36" s="32"/>
      <c r="J36" s="18">
        <v>0.41249999999999998</v>
      </c>
      <c r="K36" s="19">
        <v>0.43541666666666667</v>
      </c>
      <c r="L36" s="19">
        <v>0.47013888888888888</v>
      </c>
      <c r="M36" s="20">
        <f t="shared" si="12"/>
        <v>5.7638888888888906E-2</v>
      </c>
      <c r="N36" s="21">
        <v>612</v>
      </c>
      <c r="O36" s="22">
        <v>2</v>
      </c>
      <c r="P36" s="31">
        <f>IF(R35="",Q35,R35)</f>
        <v>0.43680555555555561</v>
      </c>
      <c r="Q36" s="32"/>
      <c r="R36" s="31">
        <f>IF(P37="",Q37,P37)</f>
        <v>0.48472222222222222</v>
      </c>
      <c r="S36" s="32"/>
      <c r="T36" s="32">
        <f>R36-P36</f>
        <v>4.7916666666666607E-2</v>
      </c>
      <c r="U36" s="32"/>
      <c r="V36" s="27">
        <v>0.26597222222222222</v>
      </c>
      <c r="W36" s="28">
        <f t="shared" si="15"/>
        <v>2.2916666666666613E-2</v>
      </c>
      <c r="X36" s="29">
        <v>0.67222222222222228</v>
      </c>
      <c r="Y36" s="30">
        <f t="shared" si="16"/>
        <v>3.125E-2</v>
      </c>
    </row>
    <row r="37" spans="2:25" ht="24" customHeight="1" thickBot="1" x14ac:dyDescent="0.3">
      <c r="B37" s="439"/>
      <c r="C37" s="306"/>
      <c r="D37" s="18">
        <v>0.4465277777777778</v>
      </c>
      <c r="E37" s="19">
        <v>0.47013888888888888</v>
      </c>
      <c r="F37" s="19">
        <v>0.50555555555555554</v>
      </c>
      <c r="G37" s="20">
        <f t="shared" ref="G37:G38" si="17">F37-D37</f>
        <v>5.9027777777777735E-2</v>
      </c>
      <c r="H37" s="21">
        <v>612</v>
      </c>
      <c r="I37" s="22">
        <v>1</v>
      </c>
      <c r="J37" s="31">
        <f>IF(L36="",K36,L36)</f>
        <v>0.47013888888888888</v>
      </c>
      <c r="K37" s="32"/>
      <c r="L37" s="31">
        <f>IF(J38="",K38,J38)</f>
        <v>0.53333333333333333</v>
      </c>
      <c r="M37" s="32"/>
      <c r="N37" s="32">
        <f>L37-J37</f>
        <v>6.3194444444444442E-2</v>
      </c>
      <c r="O37" s="32"/>
      <c r="P37" s="18">
        <v>0.48472222222222222</v>
      </c>
      <c r="Q37" s="19">
        <v>0.50694444444444442</v>
      </c>
      <c r="R37" s="19">
        <v>0.5395833333333333</v>
      </c>
      <c r="S37" s="20">
        <f t="shared" ref="S37:S38" si="18">R37-P37</f>
        <v>5.4861111111111083E-2</v>
      </c>
      <c r="T37" s="21">
        <v>612</v>
      </c>
      <c r="U37" s="22">
        <v>3</v>
      </c>
      <c r="V37" s="27">
        <v>0.28472222222222221</v>
      </c>
      <c r="W37" s="28">
        <f t="shared" si="15"/>
        <v>1.8749999999999989E-2</v>
      </c>
      <c r="X37" s="29">
        <v>0.70347222222222228</v>
      </c>
      <c r="Y37" s="30">
        <f t="shared" si="16"/>
        <v>3.125E-2</v>
      </c>
    </row>
    <row r="38" spans="2:25" ht="24" customHeight="1" thickBot="1" x14ac:dyDescent="0.3">
      <c r="B38" s="439"/>
      <c r="C38" s="306"/>
      <c r="D38" s="18">
        <v>0.51249999999999996</v>
      </c>
      <c r="E38" s="19">
        <v>0.53263888888888888</v>
      </c>
      <c r="F38" s="19">
        <v>0.56388888888888888</v>
      </c>
      <c r="G38" s="20">
        <f t="shared" si="17"/>
        <v>5.1388888888888928E-2</v>
      </c>
      <c r="H38" s="21">
        <v>612</v>
      </c>
      <c r="I38" s="22">
        <v>1</v>
      </c>
      <c r="J38" s="18">
        <v>0.53333333333333333</v>
      </c>
      <c r="K38" s="19">
        <v>0.55555555555555558</v>
      </c>
      <c r="L38" s="19">
        <v>0.59027777777777779</v>
      </c>
      <c r="M38" s="20">
        <f>L38-J38</f>
        <v>5.6944444444444464E-2</v>
      </c>
      <c r="N38" s="21">
        <v>612</v>
      </c>
      <c r="O38" s="22">
        <v>2</v>
      </c>
      <c r="P38" s="18">
        <v>0.5541666666666667</v>
      </c>
      <c r="Q38" s="19">
        <v>0.57499999999999996</v>
      </c>
      <c r="R38" s="19">
        <v>0.60486111111111107</v>
      </c>
      <c r="S38" s="20">
        <f t="shared" si="18"/>
        <v>5.0694444444444375E-2</v>
      </c>
      <c r="T38" s="21">
        <v>612</v>
      </c>
      <c r="U38" s="22">
        <v>3</v>
      </c>
      <c r="V38" s="27">
        <v>0.3034722222222222</v>
      </c>
      <c r="W38" s="28">
        <f t="shared" si="15"/>
        <v>1.8749999999999989E-2</v>
      </c>
      <c r="X38" s="29">
        <v>0.73472222222222228</v>
      </c>
      <c r="Y38" s="30">
        <f t="shared" si="16"/>
        <v>3.125E-2</v>
      </c>
    </row>
    <row r="39" spans="2:25" ht="24" customHeight="1" thickBot="1" x14ac:dyDescent="0.3">
      <c r="B39" s="439"/>
      <c r="C39" s="307"/>
      <c r="D39" s="429" t="s">
        <v>32</v>
      </c>
      <c r="E39" s="298"/>
      <c r="F39" s="298"/>
      <c r="G39" s="298"/>
      <c r="H39" s="298"/>
      <c r="I39" s="299"/>
      <c r="J39" s="429" t="s">
        <v>32</v>
      </c>
      <c r="K39" s="298"/>
      <c r="L39" s="298"/>
      <c r="M39" s="298"/>
      <c r="N39" s="298"/>
      <c r="O39" s="299"/>
      <c r="P39" s="429" t="s">
        <v>32</v>
      </c>
      <c r="Q39" s="298"/>
      <c r="R39" s="298"/>
      <c r="S39" s="298"/>
      <c r="T39" s="298"/>
      <c r="U39" s="299"/>
      <c r="V39" s="27">
        <v>0.3298611111111111</v>
      </c>
      <c r="W39" s="28">
        <f t="shared" si="15"/>
        <v>2.6388888888888906E-2</v>
      </c>
      <c r="X39" s="29">
        <v>0.77083333333333337</v>
      </c>
      <c r="Y39" s="30">
        <f t="shared" si="16"/>
        <v>3.6111111111111094E-2</v>
      </c>
    </row>
    <row r="40" spans="2:25" ht="24" customHeight="1" thickBot="1" x14ac:dyDescent="0.3">
      <c r="B40" s="439"/>
      <c r="C40" s="36" t="s">
        <v>17</v>
      </c>
      <c r="D40" s="37">
        <f>MAX(E33:F38)-IF(D33="",E33,D33)-MIN(H33:H38)+$C30</f>
        <v>0.32152777777777786</v>
      </c>
      <c r="E40" s="38"/>
      <c r="F40" s="38"/>
      <c r="G40" s="39"/>
      <c r="H40" s="40">
        <f ca="1">OFFSET(H32,MATCH(MIN(H33:H38),H33:H38,0),-4)-IF(D33="",E33,D33)+$C30</f>
        <v>0.20416666666666677</v>
      </c>
      <c r="I40" s="41"/>
      <c r="J40" s="37">
        <f>MAX(K33:L38)-IF(J33="",K33,J33)-MIN(N33:N38)+$C30</f>
        <v>0.32222222222222224</v>
      </c>
      <c r="K40" s="38"/>
      <c r="L40" s="38"/>
      <c r="M40" s="39"/>
      <c r="N40" s="40">
        <f ca="1">OFFSET(N32,MATCH(MIN(N33:N38),N33:N38,0),-4)-IF(J33="",K33,J33)+$C30</f>
        <v>0.26527777777777783</v>
      </c>
      <c r="O40" s="41"/>
      <c r="P40" s="37">
        <f>MAX(Q33:R38)-IF(P33="",Q33,P33)-MIN(T33:T38)+$C30</f>
        <v>0.3347222222222222</v>
      </c>
      <c r="Q40" s="38"/>
      <c r="R40" s="38"/>
      <c r="S40" s="39"/>
      <c r="T40" s="40">
        <f ca="1">OFFSET(T32,MATCH(MIN(T33:T38),T33:T38,0),-4)-IF(P33="",Q33,P33)+$C30</f>
        <v>0.21458333333333335</v>
      </c>
      <c r="U40" s="42"/>
      <c r="V40" s="27">
        <v>0.34722222222222221</v>
      </c>
      <c r="W40" s="28">
        <f t="shared" si="15"/>
        <v>1.7361111111111105E-2</v>
      </c>
      <c r="X40" s="29">
        <v>0.80833333333333335</v>
      </c>
      <c r="Y40" s="30">
        <f t="shared" si="16"/>
        <v>3.7499999999999978E-2</v>
      </c>
    </row>
    <row r="41" spans="2:25" ht="24" customHeight="1" thickBot="1" x14ac:dyDescent="0.3">
      <c r="B41" s="439"/>
      <c r="C41" s="437">
        <v>2.0833333333333332E-2</v>
      </c>
      <c r="D41" s="9" t="s">
        <v>18</v>
      </c>
      <c r="E41" s="7"/>
      <c r="F41" s="7"/>
      <c r="G41" s="7"/>
      <c r="H41" s="7"/>
      <c r="I41" s="8"/>
      <c r="J41" s="9"/>
      <c r="K41" s="7"/>
      <c r="L41" s="7"/>
      <c r="M41" s="7"/>
      <c r="N41" s="7"/>
      <c r="O41" s="8"/>
      <c r="P41" s="9"/>
      <c r="Q41" s="7"/>
      <c r="R41" s="7"/>
      <c r="S41" s="7"/>
      <c r="T41" s="7"/>
      <c r="U41" s="7"/>
      <c r="V41" s="27">
        <v>0.37430555555555561</v>
      </c>
      <c r="W41" s="28">
        <f t="shared" si="15"/>
        <v>2.7083333333333404E-2</v>
      </c>
      <c r="X41" s="29">
        <v>0.83958333333333335</v>
      </c>
      <c r="Y41" s="30">
        <f t="shared" si="16"/>
        <v>3.125E-2</v>
      </c>
    </row>
    <row r="42" spans="2:25" ht="24" customHeight="1" thickBot="1" x14ac:dyDescent="0.3">
      <c r="B42" s="439"/>
      <c r="C42" s="318"/>
      <c r="D42" s="9" t="s">
        <v>19</v>
      </c>
      <c r="E42" s="7"/>
      <c r="F42" s="7"/>
      <c r="G42" s="7"/>
      <c r="H42" s="7"/>
      <c r="I42" s="8"/>
      <c r="J42" s="9" t="s">
        <v>20</v>
      </c>
      <c r="K42" s="7"/>
      <c r="L42" s="7"/>
      <c r="M42" s="7"/>
      <c r="N42" s="7"/>
      <c r="O42" s="8"/>
      <c r="P42" s="9" t="s">
        <v>21</v>
      </c>
      <c r="Q42" s="7"/>
      <c r="R42" s="7"/>
      <c r="S42" s="7"/>
      <c r="T42" s="7"/>
      <c r="U42" s="7"/>
      <c r="V42" s="27">
        <v>0.41249999999999998</v>
      </c>
      <c r="W42" s="28">
        <f t="shared" si="15"/>
        <v>3.8194444444444364E-2</v>
      </c>
      <c r="X42" s="29">
        <v>0.86388888888888893</v>
      </c>
      <c r="Y42" s="30">
        <f t="shared" si="16"/>
        <v>2.430555555555558E-2</v>
      </c>
    </row>
    <row r="43" spans="2:25" ht="24" customHeight="1" thickBot="1" x14ac:dyDescent="0.3">
      <c r="B43" s="439"/>
      <c r="C43" s="308" t="s">
        <v>7</v>
      </c>
      <c r="D43" s="13" t="s">
        <v>8</v>
      </c>
      <c r="E43" s="14" t="s">
        <v>9</v>
      </c>
      <c r="F43" s="15" t="s">
        <v>10</v>
      </c>
      <c r="G43" s="14" t="s">
        <v>11</v>
      </c>
      <c r="H43" s="15" t="s">
        <v>12</v>
      </c>
      <c r="I43" s="14" t="s">
        <v>13</v>
      </c>
      <c r="J43" s="15" t="s">
        <v>8</v>
      </c>
      <c r="K43" s="14" t="s">
        <v>9</v>
      </c>
      <c r="L43" s="15" t="s">
        <v>10</v>
      </c>
      <c r="M43" s="14" t="s">
        <v>11</v>
      </c>
      <c r="N43" s="15" t="s">
        <v>12</v>
      </c>
      <c r="O43" s="14" t="s">
        <v>13</v>
      </c>
      <c r="P43" s="13" t="s">
        <v>8</v>
      </c>
      <c r="Q43" s="14" t="s">
        <v>9</v>
      </c>
      <c r="R43" s="15" t="s">
        <v>10</v>
      </c>
      <c r="S43" s="14" t="s">
        <v>11</v>
      </c>
      <c r="T43" s="15" t="s">
        <v>12</v>
      </c>
      <c r="U43" s="13" t="s">
        <v>13</v>
      </c>
      <c r="V43" s="27">
        <v>0.4465277777777778</v>
      </c>
      <c r="W43" s="28">
        <f t="shared" si="15"/>
        <v>3.4027777777777823E-2</v>
      </c>
      <c r="X43" s="29">
        <v>0.90208333333333335</v>
      </c>
      <c r="Y43" s="30">
        <f t="shared" si="16"/>
        <v>3.819444444444442E-2</v>
      </c>
    </row>
    <row r="44" spans="2:25" ht="24" customHeight="1" x14ac:dyDescent="0.25">
      <c r="B44" s="439"/>
      <c r="C44" s="309"/>
      <c r="D44" s="23">
        <v>0.57847222222222228</v>
      </c>
      <c r="E44" s="25">
        <v>0.59930555555555554</v>
      </c>
      <c r="F44" s="25">
        <v>0.62916666666666665</v>
      </c>
      <c r="G44" s="20">
        <f t="shared" ref="G44:G46" si="19">F44-D44</f>
        <v>5.0694444444444375E-2</v>
      </c>
      <c r="H44" s="49">
        <v>612</v>
      </c>
      <c r="I44" s="50">
        <v>1</v>
      </c>
      <c r="J44" s="23">
        <v>0.60972222222222228</v>
      </c>
      <c r="K44" s="25">
        <v>0.62986111111111109</v>
      </c>
      <c r="L44" s="25">
        <v>0.65972222222222221</v>
      </c>
      <c r="M44" s="20">
        <f t="shared" ref="M44:M46" si="20">L44-J44</f>
        <v>4.9999999999999933E-2</v>
      </c>
      <c r="N44" s="49">
        <v>612</v>
      </c>
      <c r="O44" s="50">
        <v>2</v>
      </c>
      <c r="P44" s="23">
        <v>0.77083333333333337</v>
      </c>
      <c r="Q44" s="25">
        <v>0.7944444444444444</v>
      </c>
      <c r="R44" s="25">
        <v>0.82916666666666672</v>
      </c>
      <c r="S44" s="20">
        <f t="shared" ref="S44:S46" si="21">R44-P44</f>
        <v>5.8333333333333348E-2</v>
      </c>
      <c r="T44" s="49">
        <v>612</v>
      </c>
      <c r="U44" s="61">
        <v>3</v>
      </c>
      <c r="V44" s="27">
        <v>0.48472222222222222</v>
      </c>
      <c r="W44" s="28">
        <f t="shared" si="15"/>
        <v>3.819444444444442E-2</v>
      </c>
      <c r="X44" s="29">
        <v>0.94027777777777777</v>
      </c>
      <c r="Y44" s="30">
        <f t="shared" si="16"/>
        <v>3.819444444444442E-2</v>
      </c>
    </row>
    <row r="45" spans="2:25" ht="24" customHeight="1" x14ac:dyDescent="0.25">
      <c r="B45" s="439"/>
      <c r="C45" s="309"/>
      <c r="D45" s="27">
        <v>0.64097222222222228</v>
      </c>
      <c r="E45" s="29">
        <v>0.66249999999999998</v>
      </c>
      <c r="F45" s="29">
        <v>0.69444444444444442</v>
      </c>
      <c r="G45" s="20">
        <f t="shared" si="19"/>
        <v>5.3472222222222143E-2</v>
      </c>
      <c r="H45" s="54">
        <v>612</v>
      </c>
      <c r="I45" s="55">
        <v>1</v>
      </c>
      <c r="J45" s="27">
        <v>0.67222222222222228</v>
      </c>
      <c r="K45" s="29">
        <v>0.69444444444444442</v>
      </c>
      <c r="L45" s="29">
        <v>0.72638888888888886</v>
      </c>
      <c r="M45" s="20">
        <f t="shared" si="20"/>
        <v>5.4166666666666585E-2</v>
      </c>
      <c r="N45" s="54">
        <v>612</v>
      </c>
      <c r="O45" s="55">
        <v>2</v>
      </c>
      <c r="P45" s="27">
        <v>0.83958333333333335</v>
      </c>
      <c r="Q45" s="29">
        <v>0.85902777777777772</v>
      </c>
      <c r="R45" s="29">
        <v>0.89097222222222228</v>
      </c>
      <c r="S45" s="20">
        <f t="shared" si="21"/>
        <v>5.1388888888888928E-2</v>
      </c>
      <c r="T45" s="54">
        <v>612</v>
      </c>
      <c r="U45" s="62">
        <v>3</v>
      </c>
      <c r="V45" s="27">
        <v>0.51249999999999996</v>
      </c>
      <c r="W45" s="28">
        <f t="shared" si="15"/>
        <v>2.7777777777777735E-2</v>
      </c>
      <c r="X45" s="29">
        <v>1.0020833333333334</v>
      </c>
      <c r="Y45" s="30">
        <f t="shared" si="16"/>
        <v>6.1805555555555669E-2</v>
      </c>
    </row>
    <row r="46" spans="2:25" ht="24" customHeight="1" thickBot="1" x14ac:dyDescent="0.3">
      <c r="B46" s="439"/>
      <c r="C46" s="309"/>
      <c r="D46" s="27">
        <v>0.70347222222222228</v>
      </c>
      <c r="E46" s="29">
        <v>0.72638888888888886</v>
      </c>
      <c r="F46" s="29">
        <v>0.76180555555555551</v>
      </c>
      <c r="G46" s="20">
        <f t="shared" si="19"/>
        <v>5.8333333333333237E-2</v>
      </c>
      <c r="H46" s="54">
        <v>612</v>
      </c>
      <c r="I46" s="55">
        <v>1</v>
      </c>
      <c r="J46" s="27">
        <v>0.73472222222222228</v>
      </c>
      <c r="K46" s="29">
        <v>0.7583333333333333</v>
      </c>
      <c r="L46" s="29">
        <v>0.79097222222222219</v>
      </c>
      <c r="M46" s="20">
        <f t="shared" si="20"/>
        <v>5.6249999999999911E-2</v>
      </c>
      <c r="N46" s="54">
        <v>612</v>
      </c>
      <c r="O46" s="55">
        <v>2</v>
      </c>
      <c r="P46" s="27">
        <v>0.90208333333333335</v>
      </c>
      <c r="Q46" s="29">
        <v>0.92222222222222228</v>
      </c>
      <c r="R46" s="29">
        <v>0.95347222222222228</v>
      </c>
      <c r="S46" s="20">
        <f t="shared" si="21"/>
        <v>5.1388888888888928E-2</v>
      </c>
      <c r="T46" s="54">
        <v>612</v>
      </c>
      <c r="U46" s="62">
        <v>3</v>
      </c>
      <c r="V46" s="27">
        <v>0.53333333333333333</v>
      </c>
      <c r="W46" s="28">
        <f t="shared" si="15"/>
        <v>2.083333333333337E-2</v>
      </c>
      <c r="X46" s="29">
        <v>1.0590277777777777</v>
      </c>
      <c r="Y46" s="30">
        <f t="shared" si="16"/>
        <v>5.6944444444444242E-2</v>
      </c>
    </row>
    <row r="47" spans="2:25" ht="24" customHeight="1" thickBot="1" x14ac:dyDescent="0.3">
      <c r="B47" s="439"/>
      <c r="C47" s="309"/>
      <c r="D47" s="31">
        <f>IF(F46="",E46,F46)</f>
        <v>0.76180555555555551</v>
      </c>
      <c r="E47" s="32"/>
      <c r="F47" s="31">
        <f>IF(D48="",E48,D48)</f>
        <v>0.80833333333333335</v>
      </c>
      <c r="G47" s="32"/>
      <c r="H47" s="32">
        <f>F47-D47</f>
        <v>4.6527777777777835E-2</v>
      </c>
      <c r="I47" s="32"/>
      <c r="J47" s="31">
        <f>IF(L46="",K46,L46)</f>
        <v>0.79097222222222219</v>
      </c>
      <c r="K47" s="32"/>
      <c r="L47" s="31">
        <f>IF(J48="",K48,J48)</f>
        <v>0.86388888888888893</v>
      </c>
      <c r="M47" s="32"/>
      <c r="N47" s="32">
        <f>L47-J47</f>
        <v>7.2916666666666741E-2</v>
      </c>
      <c r="O47" s="32"/>
      <c r="P47" s="31">
        <f>IF(R46="",Q46,R46)</f>
        <v>0.95347222222222228</v>
      </c>
      <c r="Q47" s="32"/>
      <c r="R47" s="31">
        <f>IF(P48="",Q48,P48)</f>
        <v>1.0020833333333334</v>
      </c>
      <c r="S47" s="32"/>
      <c r="T47" s="32">
        <f>R47-P47</f>
        <v>4.861111111111116E-2</v>
      </c>
      <c r="U47" s="32"/>
      <c r="V47" s="44">
        <v>0.5541666666666667</v>
      </c>
      <c r="W47" s="45">
        <f t="shared" si="15"/>
        <v>2.083333333333337E-2</v>
      </c>
      <c r="X47" s="70"/>
      <c r="Y47" s="71"/>
    </row>
    <row r="48" spans="2:25" ht="24" customHeight="1" x14ac:dyDescent="0.25">
      <c r="B48" s="439"/>
      <c r="C48" s="309"/>
      <c r="D48" s="27">
        <v>0.80833333333333335</v>
      </c>
      <c r="E48" s="29">
        <v>0.8305555555555556</v>
      </c>
      <c r="F48" s="29">
        <v>0.8618055555555556</v>
      </c>
      <c r="G48" s="20">
        <f>F48-D48</f>
        <v>5.3472222222222254E-2</v>
      </c>
      <c r="H48" s="54">
        <v>612</v>
      </c>
      <c r="I48" s="55">
        <v>1</v>
      </c>
      <c r="J48" s="27">
        <v>0.86388888888888893</v>
      </c>
      <c r="K48" s="29">
        <v>0.88402777777777775</v>
      </c>
      <c r="L48" s="29">
        <v>0.91527777777777775</v>
      </c>
      <c r="M48" s="20">
        <f t="shared" ref="M48:M49" si="22">L48-J48</f>
        <v>5.1388888888888817E-2</v>
      </c>
      <c r="N48" s="54">
        <v>612</v>
      </c>
      <c r="O48" s="55">
        <v>2</v>
      </c>
      <c r="P48" s="27">
        <v>1.0020833333333334</v>
      </c>
      <c r="Q48" s="29">
        <v>1.0208333333333333</v>
      </c>
      <c r="R48" s="29">
        <v>1.0513888888888889</v>
      </c>
      <c r="S48" s="20">
        <f t="shared" ref="S48" si="23">R48-P48</f>
        <v>4.9305555555555491E-2</v>
      </c>
      <c r="T48" s="54">
        <v>612</v>
      </c>
      <c r="U48" s="55">
        <v>3</v>
      </c>
    </row>
    <row r="49" spans="2:25" ht="24" customHeight="1" thickBot="1" x14ac:dyDescent="0.3">
      <c r="B49" s="439"/>
      <c r="C49" s="309"/>
      <c r="D49" s="64"/>
      <c r="E49" s="65"/>
      <c r="F49" s="65"/>
      <c r="G49" s="68"/>
      <c r="H49" s="66"/>
      <c r="I49" s="67"/>
      <c r="J49" s="64">
        <v>0.94027777777777777</v>
      </c>
      <c r="K49" s="65">
        <v>0.95902777777777781</v>
      </c>
      <c r="L49" s="65">
        <v>0.98958333333333337</v>
      </c>
      <c r="M49" s="20">
        <f t="shared" si="22"/>
        <v>4.9305555555555602E-2</v>
      </c>
      <c r="N49" s="66">
        <v>612</v>
      </c>
      <c r="O49" s="67">
        <v>2</v>
      </c>
      <c r="P49" s="64">
        <v>1.0590277777777777</v>
      </c>
      <c r="Q49" s="65">
        <v>1.0833333333333333</v>
      </c>
      <c r="R49" s="65">
        <v>1.1083333333333334</v>
      </c>
      <c r="S49" s="20">
        <f>R49-P49</f>
        <v>4.9305555555555713E-2</v>
      </c>
      <c r="T49" s="66">
        <v>612</v>
      </c>
      <c r="U49" s="67">
        <v>3</v>
      </c>
    </row>
    <row r="50" spans="2:25" ht="24" customHeight="1" thickBot="1" x14ac:dyDescent="0.3">
      <c r="B50" s="439"/>
      <c r="C50" s="310"/>
      <c r="D50" s="429" t="s">
        <v>32</v>
      </c>
      <c r="E50" s="298"/>
      <c r="F50" s="298"/>
      <c r="G50" s="298"/>
      <c r="H50" s="298"/>
      <c r="I50" s="299"/>
      <c r="J50" s="429" t="s">
        <v>32</v>
      </c>
      <c r="K50" s="298"/>
      <c r="L50" s="298"/>
      <c r="M50" s="298"/>
      <c r="N50" s="298"/>
      <c r="O50" s="299"/>
      <c r="P50" s="429" t="s">
        <v>32</v>
      </c>
      <c r="Q50" s="298"/>
      <c r="R50" s="298"/>
      <c r="S50" s="298"/>
      <c r="T50" s="298"/>
      <c r="U50" s="299"/>
    </row>
    <row r="51" spans="2:25" ht="24" customHeight="1" thickBot="1" x14ac:dyDescent="0.3">
      <c r="B51" s="440"/>
      <c r="C51" s="36" t="s">
        <v>17</v>
      </c>
      <c r="D51" s="37">
        <f>MAX(E44:F49)-IF(D44="",E44,D44)-MIN(H44:H49)+$C41</f>
        <v>0.25763888888888881</v>
      </c>
      <c r="E51" s="56"/>
      <c r="F51" s="56"/>
      <c r="G51" s="57"/>
      <c r="H51" s="58">
        <f ca="1">OFFSET(H43,MATCH(MIN(H44:H49),H44:H49,0),-4)-IF(D44="",E44,D44)</f>
        <v>0.18333333333333324</v>
      </c>
      <c r="I51" s="59"/>
      <c r="J51" s="37">
        <f>MAX(K44:L49)-IF(J44="",K44,J44)-MIN(N44:N49)+$C41</f>
        <v>0.32777777777777767</v>
      </c>
      <c r="K51" s="38"/>
      <c r="L51" s="38"/>
      <c r="M51" s="39"/>
      <c r="N51" s="58">
        <f ca="1">OFFSET(N43,MATCH(MIN(N44:N49),N44:N49,0),-4)-IF(J44="",K44,J44)</f>
        <v>0.18124999999999991</v>
      </c>
      <c r="O51" s="41"/>
      <c r="P51" s="37">
        <f>MAX(Q44:R49)-IF(P44="",Q44,P44)-MIN(T44:T49)+$C41</f>
        <v>0.30972222222222218</v>
      </c>
      <c r="Q51" s="38"/>
      <c r="R51" s="38"/>
      <c r="S51" s="39"/>
      <c r="T51" s="58">
        <f ca="1">OFFSET(T43,MATCH(MIN(T44:T49),T44:T49,0),-4)-IF(P44="",Q44,P44)</f>
        <v>0.18263888888888891</v>
      </c>
      <c r="U51" s="41"/>
    </row>
    <row r="52" spans="2:25" ht="24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</row>
    <row r="53" spans="2:25" ht="24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</row>
    <row r="54" spans="2:25" ht="24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</row>
    <row r="55" spans="2:25" ht="24" customHeight="1" thickBot="1" x14ac:dyDescent="0.3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</row>
    <row r="56" spans="2:25" ht="24" customHeight="1" thickBot="1" x14ac:dyDescent="0.3">
      <c r="B56" s="438" t="s">
        <v>25</v>
      </c>
      <c r="C56" s="2" t="s">
        <v>40</v>
      </c>
      <c r="D56" s="3"/>
      <c r="E56" s="3"/>
      <c r="F56" s="3"/>
      <c r="G56" s="3"/>
      <c r="H56" s="4"/>
      <c r="I56" s="5"/>
      <c r="J56" s="3"/>
      <c r="K56" s="3"/>
      <c r="L56" s="3"/>
      <c r="M56" s="3"/>
      <c r="N56" s="4"/>
      <c r="O56" s="5"/>
      <c r="P56" s="3"/>
      <c r="Q56" s="3"/>
      <c r="R56" s="3"/>
      <c r="S56" s="3"/>
      <c r="T56" s="4"/>
      <c r="U56" s="5"/>
      <c r="V56" s="6" t="s">
        <v>38</v>
      </c>
      <c r="W56" s="7"/>
      <c r="X56" s="7"/>
      <c r="Y56" s="8"/>
    </row>
    <row r="57" spans="2:25" ht="24" customHeight="1" thickBot="1" x14ac:dyDescent="0.3">
      <c r="B57" s="439"/>
      <c r="C57" s="437">
        <v>2.0833333333333332E-2</v>
      </c>
      <c r="D57" s="9" t="s">
        <v>3</v>
      </c>
      <c r="E57" s="7"/>
      <c r="F57" s="7"/>
      <c r="G57" s="7"/>
      <c r="H57" s="7"/>
      <c r="I57" s="8"/>
      <c r="J57" s="9"/>
      <c r="K57" s="7"/>
      <c r="L57" s="7"/>
      <c r="M57" s="7"/>
      <c r="N57" s="7"/>
      <c r="O57" s="8"/>
      <c r="P57" s="9"/>
      <c r="Q57" s="7"/>
      <c r="R57" s="7"/>
      <c r="S57" s="7"/>
      <c r="T57" s="7"/>
      <c r="U57" s="8"/>
      <c r="V57" s="10" t="s">
        <v>27</v>
      </c>
      <c r="W57" s="11"/>
      <c r="X57" s="11"/>
      <c r="Y57" s="12"/>
    </row>
    <row r="58" spans="2:25" ht="24" customHeight="1" thickBot="1" x14ac:dyDescent="0.3">
      <c r="B58" s="439"/>
      <c r="C58" s="318"/>
      <c r="D58" s="9" t="s">
        <v>5</v>
      </c>
      <c r="E58" s="7"/>
      <c r="F58" s="7"/>
      <c r="G58" s="7"/>
      <c r="H58" s="7"/>
      <c r="I58" s="8"/>
      <c r="J58" s="9" t="s">
        <v>6</v>
      </c>
      <c r="K58" s="7"/>
      <c r="L58" s="7"/>
      <c r="M58" s="7"/>
      <c r="N58" s="7"/>
      <c r="O58" s="8"/>
      <c r="P58" s="9" t="s">
        <v>28</v>
      </c>
      <c r="Q58" s="7"/>
      <c r="R58" s="7"/>
      <c r="S58" s="7"/>
      <c r="T58" s="7"/>
      <c r="U58" s="8"/>
      <c r="V58" s="6" t="str">
        <f>CONCATENATE(COUNT(V60:V74,X60:X74)," VIAGENS")</f>
        <v>29 VIAGENS</v>
      </c>
      <c r="W58" s="7"/>
      <c r="X58" s="7"/>
      <c r="Y58" s="8"/>
    </row>
    <row r="59" spans="2:25" ht="24" customHeight="1" thickBot="1" x14ac:dyDescent="0.3">
      <c r="B59" s="439"/>
      <c r="C59" s="305" t="s">
        <v>7</v>
      </c>
      <c r="D59" s="13" t="s">
        <v>8</v>
      </c>
      <c r="E59" s="14" t="s">
        <v>9</v>
      </c>
      <c r="F59" s="15" t="s">
        <v>10</v>
      </c>
      <c r="G59" s="14" t="s">
        <v>11</v>
      </c>
      <c r="H59" s="15" t="s">
        <v>12</v>
      </c>
      <c r="I59" s="14" t="s">
        <v>13</v>
      </c>
      <c r="J59" s="13" t="s">
        <v>8</v>
      </c>
      <c r="K59" s="14" t="s">
        <v>9</v>
      </c>
      <c r="L59" s="15" t="s">
        <v>10</v>
      </c>
      <c r="M59" s="14" t="s">
        <v>11</v>
      </c>
      <c r="N59" s="15" t="s">
        <v>12</v>
      </c>
      <c r="O59" s="14" t="s">
        <v>13</v>
      </c>
      <c r="P59" s="13" t="s">
        <v>8</v>
      </c>
      <c r="Q59" s="14" t="s">
        <v>9</v>
      </c>
      <c r="R59" s="15" t="s">
        <v>10</v>
      </c>
      <c r="S59" s="14" t="s">
        <v>11</v>
      </c>
      <c r="T59" s="15" t="s">
        <v>12</v>
      </c>
      <c r="U59" s="14" t="s">
        <v>13</v>
      </c>
      <c r="V59" s="16" t="s">
        <v>14</v>
      </c>
      <c r="W59" s="17" t="s">
        <v>15</v>
      </c>
      <c r="X59" s="16" t="s">
        <v>14</v>
      </c>
      <c r="Y59" s="17" t="s">
        <v>15</v>
      </c>
    </row>
    <row r="60" spans="2:25" ht="24" customHeight="1" x14ac:dyDescent="0.25">
      <c r="B60" s="439"/>
      <c r="C60" s="306"/>
      <c r="D60" s="18">
        <v>0.20833333333333329</v>
      </c>
      <c r="E60" s="19">
        <v>0.2277777777777778</v>
      </c>
      <c r="F60" s="19">
        <v>0.25972222222222219</v>
      </c>
      <c r="G60" s="20">
        <f>F60-D60</f>
        <v>5.1388888888888901E-2</v>
      </c>
      <c r="H60" s="21">
        <v>612</v>
      </c>
      <c r="I60" s="22">
        <v>1</v>
      </c>
      <c r="J60" s="18">
        <v>0.22569444444444439</v>
      </c>
      <c r="K60" s="19">
        <v>0.24513888888888891</v>
      </c>
      <c r="L60" s="19">
        <v>0.27638888888888891</v>
      </c>
      <c r="M60" s="20">
        <f t="shared" ref="M60:M63" si="24">L60-J60</f>
        <v>5.0694444444444514E-2</v>
      </c>
      <c r="N60" s="21">
        <v>612</v>
      </c>
      <c r="O60" s="22">
        <v>2</v>
      </c>
      <c r="P60" s="18">
        <v>0.24305555555555561</v>
      </c>
      <c r="Q60" s="19">
        <v>0.2638888888888889</v>
      </c>
      <c r="R60" s="19">
        <v>0.29583333333333328</v>
      </c>
      <c r="S60" s="20">
        <f t="shared" ref="S60:S62" si="25">R60-P60</f>
        <v>5.2777777777777674E-2</v>
      </c>
      <c r="T60" s="21">
        <v>612</v>
      </c>
      <c r="U60" s="22">
        <v>3</v>
      </c>
      <c r="V60" s="23">
        <v>0.20833333333333329</v>
      </c>
      <c r="W60" s="60"/>
      <c r="X60" s="25">
        <v>0.57847222222222228</v>
      </c>
      <c r="Y60" s="26">
        <f>X60-V74</f>
        <v>2.430555555555558E-2</v>
      </c>
    </row>
    <row r="61" spans="2:25" ht="24" customHeight="1" x14ac:dyDescent="0.25">
      <c r="B61" s="439"/>
      <c r="C61" s="306"/>
      <c r="D61" s="18">
        <v>0.26597222222222222</v>
      </c>
      <c r="E61" s="19">
        <v>0.28819444444444442</v>
      </c>
      <c r="F61" s="19">
        <v>0.32361111111111113</v>
      </c>
      <c r="G61" s="20">
        <f t="shared" ref="G61:G62" si="26">F61-D61</f>
        <v>5.7638888888888906E-2</v>
      </c>
      <c r="H61" s="21">
        <v>612</v>
      </c>
      <c r="I61" s="22">
        <v>1</v>
      </c>
      <c r="J61" s="18">
        <v>0.28472222222222221</v>
      </c>
      <c r="K61" s="19">
        <v>0.30555555555555558</v>
      </c>
      <c r="L61" s="19">
        <v>0.33819444444444452</v>
      </c>
      <c r="M61" s="20">
        <f t="shared" si="24"/>
        <v>5.347222222222231E-2</v>
      </c>
      <c r="N61" s="21">
        <v>612</v>
      </c>
      <c r="O61" s="22">
        <v>2</v>
      </c>
      <c r="P61" s="18">
        <v>0.3034722222222222</v>
      </c>
      <c r="Q61" s="19">
        <v>0.32569444444444451</v>
      </c>
      <c r="R61" s="19">
        <v>0.35833333333333328</v>
      </c>
      <c r="S61" s="20">
        <f t="shared" si="25"/>
        <v>5.4861111111111083E-2</v>
      </c>
      <c r="T61" s="21">
        <v>612</v>
      </c>
      <c r="U61" s="22">
        <v>3</v>
      </c>
      <c r="V61" s="27">
        <v>0.22569444444444439</v>
      </c>
      <c r="W61" s="28">
        <f t="shared" ref="W61:W74" si="27">V61-V60</f>
        <v>1.7361111111111105E-2</v>
      </c>
      <c r="X61" s="29">
        <v>0.60972222222222228</v>
      </c>
      <c r="Y61" s="30">
        <f t="shared" ref="Y61:Y73" si="28">X61-X60</f>
        <v>3.125E-2</v>
      </c>
    </row>
    <row r="62" spans="2:25" ht="24" customHeight="1" thickBot="1" x14ac:dyDescent="0.3">
      <c r="B62" s="439"/>
      <c r="C62" s="306"/>
      <c r="D62" s="18">
        <v>0.3298611111111111</v>
      </c>
      <c r="E62" s="19">
        <v>0.3527777777777778</v>
      </c>
      <c r="F62" s="19">
        <v>0.39166666666666672</v>
      </c>
      <c r="G62" s="20">
        <f t="shared" si="26"/>
        <v>6.1805555555555614E-2</v>
      </c>
      <c r="H62" s="21">
        <v>612</v>
      </c>
      <c r="I62" s="22">
        <v>1</v>
      </c>
      <c r="J62" s="18">
        <v>0.34722222222222221</v>
      </c>
      <c r="K62" s="19">
        <v>0.37083333333333329</v>
      </c>
      <c r="L62" s="19">
        <v>0.40555555555555561</v>
      </c>
      <c r="M62" s="20">
        <f t="shared" si="24"/>
        <v>5.8333333333333404E-2</v>
      </c>
      <c r="N62" s="21">
        <v>612</v>
      </c>
      <c r="O62" s="22">
        <v>2</v>
      </c>
      <c r="P62" s="18">
        <v>0.37430555555555561</v>
      </c>
      <c r="Q62" s="19">
        <v>0.39513888888888887</v>
      </c>
      <c r="R62" s="19">
        <v>0.43680555555555561</v>
      </c>
      <c r="S62" s="20">
        <f t="shared" si="25"/>
        <v>6.25E-2</v>
      </c>
      <c r="T62" s="21">
        <v>612</v>
      </c>
      <c r="U62" s="22">
        <v>3</v>
      </c>
      <c r="V62" s="27">
        <v>0.24305555555555561</v>
      </c>
      <c r="W62" s="28">
        <f t="shared" si="27"/>
        <v>1.7361111111111216E-2</v>
      </c>
      <c r="X62" s="29">
        <v>0.64097222222222228</v>
      </c>
      <c r="Y62" s="30">
        <f t="shared" si="28"/>
        <v>3.125E-2</v>
      </c>
    </row>
    <row r="63" spans="2:25" ht="24" customHeight="1" thickBot="1" x14ac:dyDescent="0.3">
      <c r="B63" s="439"/>
      <c r="C63" s="306"/>
      <c r="D63" s="31">
        <f>IF(F62="",E62,F62)</f>
        <v>0.39166666666666672</v>
      </c>
      <c r="E63" s="32"/>
      <c r="F63" s="31">
        <f>IF(D64="",E64,D64)</f>
        <v>0.4465277777777778</v>
      </c>
      <c r="G63" s="32"/>
      <c r="H63" s="32">
        <f>F63-D63</f>
        <v>5.4861111111111083E-2</v>
      </c>
      <c r="I63" s="32"/>
      <c r="J63" s="18">
        <v>0.41249999999999998</v>
      </c>
      <c r="K63" s="19">
        <v>0.43541666666666667</v>
      </c>
      <c r="L63" s="19">
        <v>0.47013888888888888</v>
      </c>
      <c r="M63" s="20">
        <f t="shared" si="24"/>
        <v>5.7638888888888906E-2</v>
      </c>
      <c r="N63" s="21">
        <v>612</v>
      </c>
      <c r="O63" s="22">
        <v>2</v>
      </c>
      <c r="P63" s="31">
        <f>IF(R62="",Q62,R62)</f>
        <v>0.43680555555555561</v>
      </c>
      <c r="Q63" s="32"/>
      <c r="R63" s="31">
        <f>IF(P64="",Q64,P64)</f>
        <v>0.48472222222222222</v>
      </c>
      <c r="S63" s="32"/>
      <c r="T63" s="32">
        <f>R63-P63</f>
        <v>4.7916666666666607E-2</v>
      </c>
      <c r="U63" s="32"/>
      <c r="V63" s="27">
        <v>0.26597222222222222</v>
      </c>
      <c r="W63" s="28">
        <f t="shared" si="27"/>
        <v>2.2916666666666613E-2</v>
      </c>
      <c r="X63" s="29">
        <v>0.67222222222222228</v>
      </c>
      <c r="Y63" s="30">
        <f t="shared" si="28"/>
        <v>3.125E-2</v>
      </c>
    </row>
    <row r="64" spans="2:25" ht="24" customHeight="1" thickBot="1" x14ac:dyDescent="0.3">
      <c r="B64" s="439"/>
      <c r="C64" s="306"/>
      <c r="D64" s="18">
        <v>0.4465277777777778</v>
      </c>
      <c r="E64" s="19">
        <v>0.47013888888888888</v>
      </c>
      <c r="F64" s="19">
        <v>0.50555555555555554</v>
      </c>
      <c r="G64" s="20">
        <f t="shared" ref="G64:G65" si="29">F64-D64</f>
        <v>5.9027777777777735E-2</v>
      </c>
      <c r="H64" s="21">
        <v>612</v>
      </c>
      <c r="I64" s="22">
        <v>1</v>
      </c>
      <c r="J64" s="31">
        <f>IF(L63="",K63,L63)</f>
        <v>0.47013888888888888</v>
      </c>
      <c r="K64" s="32"/>
      <c r="L64" s="31">
        <f>IF(J65="",K65,J65)</f>
        <v>0.53333333333333333</v>
      </c>
      <c r="M64" s="32"/>
      <c r="N64" s="32">
        <f>L64-J64</f>
        <v>6.3194444444444442E-2</v>
      </c>
      <c r="O64" s="32"/>
      <c r="P64" s="18">
        <v>0.48472222222222222</v>
      </c>
      <c r="Q64" s="19">
        <v>0.50694444444444442</v>
      </c>
      <c r="R64" s="19">
        <v>0.5395833333333333</v>
      </c>
      <c r="S64" s="20">
        <f t="shared" ref="S64:S65" si="30">R64-P64</f>
        <v>5.4861111111111083E-2</v>
      </c>
      <c r="T64" s="21">
        <v>612</v>
      </c>
      <c r="U64" s="22">
        <v>3</v>
      </c>
      <c r="V64" s="27">
        <v>0.28472222222222221</v>
      </c>
      <c r="W64" s="28">
        <f t="shared" si="27"/>
        <v>1.8749999999999989E-2</v>
      </c>
      <c r="X64" s="29">
        <v>0.70347222222222228</v>
      </c>
      <c r="Y64" s="30">
        <f t="shared" si="28"/>
        <v>3.125E-2</v>
      </c>
    </row>
    <row r="65" spans="2:25" ht="24" customHeight="1" thickBot="1" x14ac:dyDescent="0.3">
      <c r="B65" s="439"/>
      <c r="C65" s="306"/>
      <c r="D65" s="18">
        <v>0.51249999999999996</v>
      </c>
      <c r="E65" s="19">
        <v>0.53263888888888888</v>
      </c>
      <c r="F65" s="19">
        <v>0.56388888888888888</v>
      </c>
      <c r="G65" s="20">
        <f t="shared" si="29"/>
        <v>5.1388888888888928E-2</v>
      </c>
      <c r="H65" s="21">
        <v>612</v>
      </c>
      <c r="I65" s="22">
        <v>1</v>
      </c>
      <c r="J65" s="18">
        <v>0.53333333333333333</v>
      </c>
      <c r="K65" s="19">
        <v>0.55555555555555558</v>
      </c>
      <c r="L65" s="19">
        <v>0.59027777777777779</v>
      </c>
      <c r="M65" s="20">
        <f>L65-J65</f>
        <v>5.6944444444444464E-2</v>
      </c>
      <c r="N65" s="21">
        <v>612</v>
      </c>
      <c r="O65" s="22">
        <v>2</v>
      </c>
      <c r="P65" s="18">
        <v>0.5541666666666667</v>
      </c>
      <c r="Q65" s="19">
        <v>0.57499999999999996</v>
      </c>
      <c r="R65" s="19">
        <v>0.60486111111111107</v>
      </c>
      <c r="S65" s="20">
        <f t="shared" si="30"/>
        <v>5.0694444444444375E-2</v>
      </c>
      <c r="T65" s="21">
        <v>612</v>
      </c>
      <c r="U65" s="22">
        <v>3</v>
      </c>
      <c r="V65" s="27">
        <v>0.3034722222222222</v>
      </c>
      <c r="W65" s="28">
        <f t="shared" si="27"/>
        <v>1.8749999999999989E-2</v>
      </c>
      <c r="X65" s="29">
        <v>0.73472222222222228</v>
      </c>
      <c r="Y65" s="30">
        <f t="shared" si="28"/>
        <v>3.125E-2</v>
      </c>
    </row>
    <row r="66" spans="2:25" ht="24" customHeight="1" thickBot="1" x14ac:dyDescent="0.3">
      <c r="B66" s="439"/>
      <c r="C66" s="307"/>
      <c r="D66" s="429" t="s">
        <v>32</v>
      </c>
      <c r="E66" s="298"/>
      <c r="F66" s="298"/>
      <c r="G66" s="298"/>
      <c r="H66" s="298"/>
      <c r="I66" s="299"/>
      <c r="J66" s="429" t="s">
        <v>32</v>
      </c>
      <c r="K66" s="298"/>
      <c r="L66" s="298"/>
      <c r="M66" s="298"/>
      <c r="N66" s="298"/>
      <c r="O66" s="299"/>
      <c r="P66" s="429" t="s">
        <v>32</v>
      </c>
      <c r="Q66" s="298"/>
      <c r="R66" s="298"/>
      <c r="S66" s="298"/>
      <c r="T66" s="298"/>
      <c r="U66" s="299"/>
      <c r="V66" s="27">
        <v>0.3298611111111111</v>
      </c>
      <c r="W66" s="28">
        <f t="shared" si="27"/>
        <v>2.6388888888888906E-2</v>
      </c>
      <c r="X66" s="29">
        <v>0.77083333333333337</v>
      </c>
      <c r="Y66" s="30">
        <f t="shared" si="28"/>
        <v>3.6111111111111094E-2</v>
      </c>
    </row>
    <row r="67" spans="2:25" ht="24" customHeight="1" thickBot="1" x14ac:dyDescent="0.3">
      <c r="B67" s="439"/>
      <c r="C67" s="36" t="s">
        <v>17</v>
      </c>
      <c r="D67" s="37">
        <f>MAX(E60:F65)-IF(D60="",E60,D60)-MIN(H60:H65)+$C57</f>
        <v>0.32152777777777786</v>
      </c>
      <c r="E67" s="38"/>
      <c r="F67" s="38"/>
      <c r="G67" s="39"/>
      <c r="H67" s="40">
        <f ca="1">OFFSET(H59,MATCH(MIN(H60:H65),H60:H65,0),-4)-IF(D60="",E60,D60)+$C57</f>
        <v>0.20416666666666677</v>
      </c>
      <c r="I67" s="41"/>
      <c r="J67" s="37">
        <f>MAX(K60:L65)-IF(J60="",K60,J60)-MIN(N60:N65)+$C57</f>
        <v>0.32222222222222224</v>
      </c>
      <c r="K67" s="38"/>
      <c r="L67" s="38"/>
      <c r="M67" s="39"/>
      <c r="N67" s="40">
        <f ca="1">OFFSET(N59,MATCH(MIN(N60:N65),N60:N65,0),-4)-IF(J60="",K60,J60)+$C57</f>
        <v>0.26527777777777783</v>
      </c>
      <c r="O67" s="41"/>
      <c r="P67" s="37">
        <f>MAX(Q60:R65)-IF(P60="",Q60,P60)-MIN(T60:T65)+$C57</f>
        <v>0.3347222222222222</v>
      </c>
      <c r="Q67" s="38"/>
      <c r="R67" s="38"/>
      <c r="S67" s="39"/>
      <c r="T67" s="40">
        <f ca="1">OFFSET(T59,MATCH(MIN(T60:T65),T60:T65,0),-4)-IF(P60="",Q60,P60)+$C57</f>
        <v>0.21458333333333335</v>
      </c>
      <c r="U67" s="42"/>
      <c r="V67" s="27">
        <v>0.34722222222222221</v>
      </c>
      <c r="W67" s="28">
        <f t="shared" si="27"/>
        <v>1.7361111111111105E-2</v>
      </c>
      <c r="X67" s="29">
        <v>0.80833333333333335</v>
      </c>
      <c r="Y67" s="30">
        <f t="shared" si="28"/>
        <v>3.7499999999999978E-2</v>
      </c>
    </row>
    <row r="68" spans="2:25" ht="24" customHeight="1" thickBot="1" x14ac:dyDescent="0.3">
      <c r="B68" s="439"/>
      <c r="C68" s="437">
        <v>2.0833333333333332E-2</v>
      </c>
      <c r="D68" s="9" t="s">
        <v>18</v>
      </c>
      <c r="E68" s="7"/>
      <c r="F68" s="7"/>
      <c r="G68" s="7"/>
      <c r="H68" s="7"/>
      <c r="I68" s="8"/>
      <c r="J68" s="9"/>
      <c r="K68" s="7"/>
      <c r="L68" s="7"/>
      <c r="M68" s="7"/>
      <c r="N68" s="7"/>
      <c r="O68" s="8"/>
      <c r="P68" s="9"/>
      <c r="Q68" s="7"/>
      <c r="R68" s="7"/>
      <c r="S68" s="7"/>
      <c r="T68" s="7"/>
      <c r="U68" s="7"/>
      <c r="V68" s="27">
        <v>0.37430555555555561</v>
      </c>
      <c r="W68" s="28">
        <f t="shared" si="27"/>
        <v>2.7083333333333404E-2</v>
      </c>
      <c r="X68" s="29">
        <v>0.83958333333333335</v>
      </c>
      <c r="Y68" s="30">
        <f t="shared" si="28"/>
        <v>3.125E-2</v>
      </c>
    </row>
    <row r="69" spans="2:25" ht="24" customHeight="1" thickBot="1" x14ac:dyDescent="0.3">
      <c r="B69" s="439"/>
      <c r="C69" s="318"/>
      <c r="D69" s="9" t="s">
        <v>19</v>
      </c>
      <c r="E69" s="7"/>
      <c r="F69" s="7"/>
      <c r="G69" s="7"/>
      <c r="H69" s="7"/>
      <c r="I69" s="8"/>
      <c r="J69" s="9" t="s">
        <v>20</v>
      </c>
      <c r="K69" s="7"/>
      <c r="L69" s="7"/>
      <c r="M69" s="7"/>
      <c r="N69" s="7"/>
      <c r="O69" s="8"/>
      <c r="P69" s="9" t="s">
        <v>21</v>
      </c>
      <c r="Q69" s="7"/>
      <c r="R69" s="7"/>
      <c r="S69" s="7"/>
      <c r="T69" s="7"/>
      <c r="U69" s="7"/>
      <c r="V69" s="27">
        <v>0.41249999999999998</v>
      </c>
      <c r="W69" s="28">
        <f t="shared" si="27"/>
        <v>3.8194444444444364E-2</v>
      </c>
      <c r="X69" s="29">
        <v>0.86388888888888893</v>
      </c>
      <c r="Y69" s="30">
        <f t="shared" si="28"/>
        <v>2.430555555555558E-2</v>
      </c>
    </row>
    <row r="70" spans="2:25" ht="24" customHeight="1" thickBot="1" x14ac:dyDescent="0.3">
      <c r="B70" s="439"/>
      <c r="C70" s="308" t="s">
        <v>7</v>
      </c>
      <c r="D70" s="13" t="s">
        <v>8</v>
      </c>
      <c r="E70" s="14" t="s">
        <v>9</v>
      </c>
      <c r="F70" s="15" t="s">
        <v>10</v>
      </c>
      <c r="G70" s="14" t="s">
        <v>11</v>
      </c>
      <c r="H70" s="15" t="s">
        <v>12</v>
      </c>
      <c r="I70" s="14" t="s">
        <v>13</v>
      </c>
      <c r="J70" s="15" t="s">
        <v>8</v>
      </c>
      <c r="K70" s="14" t="s">
        <v>9</v>
      </c>
      <c r="L70" s="15" t="s">
        <v>10</v>
      </c>
      <c r="M70" s="14" t="s">
        <v>11</v>
      </c>
      <c r="N70" s="15" t="s">
        <v>12</v>
      </c>
      <c r="O70" s="14" t="s">
        <v>13</v>
      </c>
      <c r="P70" s="13" t="s">
        <v>8</v>
      </c>
      <c r="Q70" s="14" t="s">
        <v>9</v>
      </c>
      <c r="R70" s="15" t="s">
        <v>10</v>
      </c>
      <c r="S70" s="14" t="s">
        <v>11</v>
      </c>
      <c r="T70" s="15" t="s">
        <v>12</v>
      </c>
      <c r="U70" s="13" t="s">
        <v>13</v>
      </c>
      <c r="V70" s="27">
        <v>0.4465277777777778</v>
      </c>
      <c r="W70" s="28">
        <f t="shared" si="27"/>
        <v>3.4027777777777823E-2</v>
      </c>
      <c r="X70" s="29">
        <v>0.90208333333333335</v>
      </c>
      <c r="Y70" s="30">
        <f t="shared" si="28"/>
        <v>3.819444444444442E-2</v>
      </c>
    </row>
    <row r="71" spans="2:25" ht="24" customHeight="1" x14ac:dyDescent="0.25">
      <c r="B71" s="439"/>
      <c r="C71" s="309"/>
      <c r="D71" s="23">
        <v>0.57847222222222228</v>
      </c>
      <c r="E71" s="25">
        <v>0.59930555555555554</v>
      </c>
      <c r="F71" s="25">
        <v>0.62916666666666665</v>
      </c>
      <c r="G71" s="20">
        <f t="shared" ref="G71:G73" si="31">F71-D71</f>
        <v>5.0694444444444375E-2</v>
      </c>
      <c r="H71" s="49">
        <v>612</v>
      </c>
      <c r="I71" s="50">
        <v>1</v>
      </c>
      <c r="J71" s="23">
        <v>0.60972222222222228</v>
      </c>
      <c r="K71" s="25">
        <v>0.62986111111111109</v>
      </c>
      <c r="L71" s="25">
        <v>0.65972222222222221</v>
      </c>
      <c r="M71" s="20">
        <f t="shared" ref="M71:M73" si="32">L71-J71</f>
        <v>4.9999999999999933E-2</v>
      </c>
      <c r="N71" s="49">
        <v>612</v>
      </c>
      <c r="O71" s="50">
        <v>2</v>
      </c>
      <c r="P71" s="23">
        <v>0.77083333333333337</v>
      </c>
      <c r="Q71" s="25">
        <v>0.7944444444444444</v>
      </c>
      <c r="R71" s="25">
        <v>0.82916666666666672</v>
      </c>
      <c r="S71" s="20">
        <f t="shared" ref="S71:S73" si="33">R71-P71</f>
        <v>5.8333333333333348E-2</v>
      </c>
      <c r="T71" s="49">
        <v>612</v>
      </c>
      <c r="U71" s="61">
        <v>3</v>
      </c>
      <c r="V71" s="27">
        <v>0.48472222222222222</v>
      </c>
      <c r="W71" s="28">
        <f t="shared" si="27"/>
        <v>3.819444444444442E-2</v>
      </c>
      <c r="X71" s="29">
        <v>0.94027777777777777</v>
      </c>
      <c r="Y71" s="30">
        <f t="shared" si="28"/>
        <v>3.819444444444442E-2</v>
      </c>
    </row>
    <row r="72" spans="2:25" ht="24" customHeight="1" x14ac:dyDescent="0.25">
      <c r="B72" s="439"/>
      <c r="C72" s="309"/>
      <c r="D72" s="27">
        <v>0.64097222222222228</v>
      </c>
      <c r="E72" s="29">
        <v>0.66249999999999998</v>
      </c>
      <c r="F72" s="29">
        <v>0.69444444444444442</v>
      </c>
      <c r="G72" s="20">
        <f t="shared" si="31"/>
        <v>5.3472222222222143E-2</v>
      </c>
      <c r="H72" s="54">
        <v>612</v>
      </c>
      <c r="I72" s="55">
        <v>1</v>
      </c>
      <c r="J72" s="27">
        <v>0.67222222222222228</v>
      </c>
      <c r="K72" s="29">
        <v>0.69444444444444442</v>
      </c>
      <c r="L72" s="29">
        <v>0.72638888888888886</v>
      </c>
      <c r="M72" s="20">
        <f t="shared" si="32"/>
        <v>5.4166666666666585E-2</v>
      </c>
      <c r="N72" s="54">
        <v>612</v>
      </c>
      <c r="O72" s="55">
        <v>2</v>
      </c>
      <c r="P72" s="27">
        <v>0.83958333333333335</v>
      </c>
      <c r="Q72" s="29">
        <v>0.85902777777777772</v>
      </c>
      <c r="R72" s="29">
        <v>0.89097222222222228</v>
      </c>
      <c r="S72" s="20">
        <f t="shared" si="33"/>
        <v>5.1388888888888928E-2</v>
      </c>
      <c r="T72" s="54">
        <v>612</v>
      </c>
      <c r="U72" s="62">
        <v>3</v>
      </c>
      <c r="V72" s="27">
        <v>0.51249999999999996</v>
      </c>
      <c r="W72" s="28">
        <f t="shared" si="27"/>
        <v>2.7777777777777735E-2</v>
      </c>
      <c r="X72" s="29">
        <v>1.0020833333333334</v>
      </c>
      <c r="Y72" s="30">
        <f t="shared" si="28"/>
        <v>6.1805555555555669E-2</v>
      </c>
    </row>
    <row r="73" spans="2:25" ht="24" customHeight="1" thickBot="1" x14ac:dyDescent="0.3">
      <c r="B73" s="439"/>
      <c r="C73" s="309"/>
      <c r="D73" s="27">
        <v>0.70347222222222228</v>
      </c>
      <c r="E73" s="29">
        <v>0.72638888888888886</v>
      </c>
      <c r="F73" s="29">
        <v>0.76180555555555551</v>
      </c>
      <c r="G73" s="20">
        <f t="shared" si="31"/>
        <v>5.8333333333333237E-2</v>
      </c>
      <c r="H73" s="54">
        <v>612</v>
      </c>
      <c r="I73" s="55">
        <v>1</v>
      </c>
      <c r="J73" s="27">
        <v>0.73472222222222228</v>
      </c>
      <c r="K73" s="29">
        <v>0.7583333333333333</v>
      </c>
      <c r="L73" s="29">
        <v>0.79097222222222219</v>
      </c>
      <c r="M73" s="20">
        <f t="shared" si="32"/>
        <v>5.6249999999999911E-2</v>
      </c>
      <c r="N73" s="54">
        <v>612</v>
      </c>
      <c r="O73" s="55">
        <v>2</v>
      </c>
      <c r="P73" s="27">
        <v>0.90208333333333335</v>
      </c>
      <c r="Q73" s="29">
        <v>0.92222222222222228</v>
      </c>
      <c r="R73" s="29">
        <v>0.95347222222222228</v>
      </c>
      <c r="S73" s="20">
        <f t="shared" si="33"/>
        <v>5.1388888888888928E-2</v>
      </c>
      <c r="T73" s="54">
        <v>612</v>
      </c>
      <c r="U73" s="62">
        <v>3</v>
      </c>
      <c r="V73" s="27">
        <v>0.53333333333333333</v>
      </c>
      <c r="W73" s="28">
        <f t="shared" si="27"/>
        <v>2.083333333333337E-2</v>
      </c>
      <c r="X73" s="29">
        <v>1.0590277777777777</v>
      </c>
      <c r="Y73" s="30">
        <f t="shared" si="28"/>
        <v>5.6944444444444242E-2</v>
      </c>
    </row>
    <row r="74" spans="2:25" ht="24" customHeight="1" thickBot="1" x14ac:dyDescent="0.3">
      <c r="B74" s="439"/>
      <c r="C74" s="309"/>
      <c r="D74" s="31">
        <f>IF(F73="",E73,F73)</f>
        <v>0.76180555555555551</v>
      </c>
      <c r="E74" s="32"/>
      <c r="F74" s="31">
        <f>IF(D75="",E75,D75)</f>
        <v>0.80833333333333335</v>
      </c>
      <c r="G74" s="32"/>
      <c r="H74" s="32">
        <f>F74-D74</f>
        <v>4.6527777777777835E-2</v>
      </c>
      <c r="I74" s="32"/>
      <c r="J74" s="31">
        <f>IF(L73="",K73,L73)</f>
        <v>0.79097222222222219</v>
      </c>
      <c r="K74" s="32"/>
      <c r="L74" s="31">
        <f>IF(J75="",K75,J75)</f>
        <v>0.86388888888888893</v>
      </c>
      <c r="M74" s="32"/>
      <c r="N74" s="32">
        <f>L74-J74</f>
        <v>7.2916666666666741E-2</v>
      </c>
      <c r="O74" s="32"/>
      <c r="P74" s="31">
        <f>IF(R73="",Q73,R73)</f>
        <v>0.95347222222222228</v>
      </c>
      <c r="Q74" s="32"/>
      <c r="R74" s="31">
        <f>IF(P75="",Q75,P75)</f>
        <v>1.0020833333333334</v>
      </c>
      <c r="S74" s="32"/>
      <c r="T74" s="32">
        <f>R74-P74</f>
        <v>4.861111111111116E-2</v>
      </c>
      <c r="U74" s="32"/>
      <c r="V74" s="44">
        <v>0.5541666666666667</v>
      </c>
      <c r="W74" s="45">
        <f t="shared" si="27"/>
        <v>2.083333333333337E-2</v>
      </c>
      <c r="X74" s="70"/>
      <c r="Y74" s="71"/>
    </row>
    <row r="75" spans="2:25" ht="24" customHeight="1" x14ac:dyDescent="0.25">
      <c r="B75" s="439"/>
      <c r="C75" s="309"/>
      <c r="D75" s="27">
        <v>0.80833333333333335</v>
      </c>
      <c r="E75" s="29">
        <v>0.8305555555555556</v>
      </c>
      <c r="F75" s="29">
        <v>0.8618055555555556</v>
      </c>
      <c r="G75" s="20">
        <f>F75-D75</f>
        <v>5.3472222222222254E-2</v>
      </c>
      <c r="H75" s="54">
        <v>612</v>
      </c>
      <c r="I75" s="55">
        <v>1</v>
      </c>
      <c r="J75" s="27">
        <v>0.86388888888888893</v>
      </c>
      <c r="K75" s="29">
        <v>0.88402777777777775</v>
      </c>
      <c r="L75" s="29">
        <v>0.91527777777777775</v>
      </c>
      <c r="M75" s="20">
        <f t="shared" ref="M75:M76" si="34">L75-J75</f>
        <v>5.1388888888888817E-2</v>
      </c>
      <c r="N75" s="54">
        <v>612</v>
      </c>
      <c r="O75" s="55">
        <v>2</v>
      </c>
      <c r="P75" s="27">
        <v>1.0020833333333334</v>
      </c>
      <c r="Q75" s="29">
        <v>1.0208333333333333</v>
      </c>
      <c r="R75" s="29">
        <v>1.0513888888888889</v>
      </c>
      <c r="S75" s="20">
        <f t="shared" ref="S75" si="35">R75-P75</f>
        <v>4.9305555555555491E-2</v>
      </c>
      <c r="T75" s="54">
        <v>612</v>
      </c>
      <c r="U75" s="55">
        <v>3</v>
      </c>
    </row>
    <row r="76" spans="2:25" ht="24" customHeight="1" thickBot="1" x14ac:dyDescent="0.3">
      <c r="B76" s="439"/>
      <c r="C76" s="309"/>
      <c r="D76" s="64"/>
      <c r="E76" s="65"/>
      <c r="F76" s="65"/>
      <c r="G76" s="68"/>
      <c r="H76" s="66"/>
      <c r="I76" s="67"/>
      <c r="J76" s="64">
        <v>0.94027777777777777</v>
      </c>
      <c r="K76" s="65">
        <v>0.95902777777777781</v>
      </c>
      <c r="L76" s="65">
        <v>0.98958333333333337</v>
      </c>
      <c r="M76" s="20">
        <f t="shared" si="34"/>
        <v>4.9305555555555602E-2</v>
      </c>
      <c r="N76" s="66">
        <v>612</v>
      </c>
      <c r="O76" s="67">
        <v>2</v>
      </c>
      <c r="P76" s="64">
        <v>1.0590277777777777</v>
      </c>
      <c r="Q76" s="65">
        <v>1.0833333333333333</v>
      </c>
      <c r="R76" s="65">
        <v>1.1083333333333334</v>
      </c>
      <c r="S76" s="20">
        <f>R76-P76</f>
        <v>4.9305555555555713E-2</v>
      </c>
      <c r="T76" s="66">
        <v>612</v>
      </c>
      <c r="U76" s="67">
        <v>3</v>
      </c>
    </row>
    <row r="77" spans="2:25" ht="24" customHeight="1" thickBot="1" x14ac:dyDescent="0.3">
      <c r="B77" s="439"/>
      <c r="C77" s="310"/>
      <c r="D77" s="429" t="s">
        <v>32</v>
      </c>
      <c r="E77" s="298"/>
      <c r="F77" s="298"/>
      <c r="G77" s="298"/>
      <c r="H77" s="298"/>
      <c r="I77" s="299"/>
      <c r="J77" s="429" t="s">
        <v>32</v>
      </c>
      <c r="K77" s="298"/>
      <c r="L77" s="298"/>
      <c r="M77" s="298"/>
      <c r="N77" s="298"/>
      <c r="O77" s="299"/>
      <c r="P77" s="429" t="s">
        <v>32</v>
      </c>
      <c r="Q77" s="298"/>
      <c r="R77" s="298"/>
      <c r="S77" s="298"/>
      <c r="T77" s="298"/>
      <c r="U77" s="299"/>
    </row>
    <row r="78" spans="2:25" ht="24" customHeight="1" thickBot="1" x14ac:dyDescent="0.3">
      <c r="B78" s="440"/>
      <c r="C78" s="36" t="s">
        <v>17</v>
      </c>
      <c r="D78" s="37">
        <f>MAX(E71:F76)-IF(D71="",E71,D71)-MIN(H71:H76)+$C68</f>
        <v>0.25763888888888881</v>
      </c>
      <c r="E78" s="56"/>
      <c r="F78" s="56"/>
      <c r="G78" s="57"/>
      <c r="H78" s="58">
        <f ca="1">OFFSET(H70,MATCH(MIN(H71:H76),H71:H76,0),-4)-IF(D71="",E71,D71)</f>
        <v>0.18333333333333324</v>
      </c>
      <c r="I78" s="59"/>
      <c r="J78" s="37">
        <f>MAX(K71:L76)-IF(J71="",K71,J71)-MIN(N71:N76)+$C68</f>
        <v>0.32777777777777767</v>
      </c>
      <c r="K78" s="38"/>
      <c r="L78" s="38"/>
      <c r="M78" s="39"/>
      <c r="N78" s="58">
        <f ca="1">OFFSET(N70,MATCH(MIN(N71:N76),N71:N76,0),-4)-IF(J71="",K71,J71)</f>
        <v>0.18124999999999991</v>
      </c>
      <c r="O78" s="41"/>
      <c r="P78" s="37">
        <f>MAX(Q71:R76)-IF(P71="",Q71,P71)-MIN(T71:T76)+$C68</f>
        <v>0.30972222222222218</v>
      </c>
      <c r="Q78" s="38"/>
      <c r="R78" s="38"/>
      <c r="S78" s="39"/>
      <c r="T78" s="58">
        <f ca="1">OFFSET(T70,MATCH(MIN(T71:T76),T71:T76,0),-4)-IF(P71="",Q71,P71)</f>
        <v>0.18263888888888891</v>
      </c>
      <c r="U78" s="41"/>
    </row>
  </sheetData>
  <mergeCells count="33">
    <mergeCell ref="P77:U77"/>
    <mergeCell ref="J50:O50"/>
    <mergeCell ref="P50:U50"/>
    <mergeCell ref="P66:U66"/>
    <mergeCell ref="B56:B78"/>
    <mergeCell ref="C57:C58"/>
    <mergeCell ref="C59:C66"/>
    <mergeCell ref="D66:I66"/>
    <mergeCell ref="J66:O66"/>
    <mergeCell ref="C68:C69"/>
    <mergeCell ref="C70:C77"/>
    <mergeCell ref="D77:I77"/>
    <mergeCell ref="J77:O77"/>
    <mergeCell ref="J12:O12"/>
    <mergeCell ref="P12:U12"/>
    <mergeCell ref="B29:B51"/>
    <mergeCell ref="C30:C31"/>
    <mergeCell ref="C32:C39"/>
    <mergeCell ref="D39:I39"/>
    <mergeCell ref="J39:O39"/>
    <mergeCell ref="C14:C15"/>
    <mergeCell ref="C41:C42"/>
    <mergeCell ref="C43:C50"/>
    <mergeCell ref="D50:I50"/>
    <mergeCell ref="B2:B24"/>
    <mergeCell ref="C3:C4"/>
    <mergeCell ref="C5:C12"/>
    <mergeCell ref="D12:I12"/>
    <mergeCell ref="C16:C23"/>
    <mergeCell ref="D23:I23"/>
    <mergeCell ref="J23:O23"/>
    <mergeCell ref="P23:U23"/>
    <mergeCell ref="P39:U39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31">
    <cfRule type="colorScale" priority="10">
      <colorScale>
        <cfvo type="min"/>
        <cfvo type="max"/>
        <color rgb="FFFF7128"/>
        <color rgb="FFFFEF9C"/>
      </colorScale>
    </cfRule>
  </conditionalFormatting>
  <conditionalFormatting sqref="D58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201" priority="13" stopIfTrue="1">
      <formula>LEN($D4)=14</formula>
    </cfRule>
  </conditionalFormatting>
  <conditionalFormatting sqref="D31:I31">
    <cfRule type="expression" dxfId="200" priority="8" stopIfTrue="1">
      <formula>LEN($D31)=14</formula>
    </cfRule>
  </conditionalFormatting>
  <conditionalFormatting sqref="D58:I58">
    <cfRule type="expression" dxfId="199" priority="3" stopIfTrue="1">
      <formula>LEN($D58)=14</formula>
    </cfRule>
  </conditionalFormatting>
  <conditionalFormatting sqref="E4:I4">
    <cfRule type="notContainsBlanks" dxfId="198" priority="14">
      <formula>LEN(TRIM(E4))&gt;0</formula>
    </cfRule>
  </conditionalFormatting>
  <conditionalFormatting sqref="E31:I31">
    <cfRule type="notContainsBlanks" dxfId="197" priority="9">
      <formula>LEN(TRIM(E31))&gt;0</formula>
    </cfRule>
  </conditionalFormatting>
  <conditionalFormatting sqref="E58:I58">
    <cfRule type="notContainsBlanks" dxfId="196" priority="4">
      <formula>LEN(TRIM(E58))&gt;0</formula>
    </cfRule>
  </conditionalFormatting>
  <conditionalFormatting sqref="J4:O4">
    <cfRule type="expression" dxfId="195" priority="12">
      <formula>LEN($J4)=14</formula>
    </cfRule>
  </conditionalFormatting>
  <conditionalFormatting sqref="J31:O31">
    <cfRule type="expression" dxfId="194" priority="7">
      <formula>LEN($J31)=14</formula>
    </cfRule>
  </conditionalFormatting>
  <conditionalFormatting sqref="J58:O58">
    <cfRule type="expression" dxfId="193" priority="2">
      <formula>LEN($J58)=14</formula>
    </cfRule>
  </conditionalFormatting>
  <conditionalFormatting sqref="P4:U4">
    <cfRule type="expression" dxfId="192" priority="11">
      <formula>LEN($P4)=14</formula>
    </cfRule>
  </conditionalFormatting>
  <conditionalFormatting sqref="P31:U31">
    <cfRule type="expression" dxfId="191" priority="6">
      <formula>LEN($P31)=14</formula>
    </cfRule>
  </conditionalFormatting>
  <conditionalFormatting sqref="P58:U58">
    <cfRule type="expression" dxfId="190" priority="1">
      <formula>LEN($P58)=14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74362-3497-4AEE-B488-E1C243ACE4AC}">
  <dimension ref="A1:Z953"/>
  <sheetViews>
    <sheetView zoomScale="70" zoomScaleNormal="70" workbookViewId="0">
      <selection sqref="A1:XFD50"/>
    </sheetView>
  </sheetViews>
  <sheetFormatPr defaultColWidth="14.42578125" defaultRowHeight="15" customHeight="1" x14ac:dyDescent="0.25"/>
  <cols>
    <col min="1" max="26" width="8.7109375" style="106" customWidth="1"/>
    <col min="27" max="16384" width="14.42578125" style="106"/>
  </cols>
  <sheetData>
    <row r="1" spans="1:26" ht="24" customHeight="1" thickBot="1" x14ac:dyDescent="0.3">
      <c r="A1" s="105"/>
      <c r="B1" s="105"/>
      <c r="C1" s="105"/>
      <c r="D1" s="128"/>
      <c r="E1" s="128"/>
      <c r="F1" s="128"/>
      <c r="G1" s="128"/>
      <c r="H1" s="128"/>
      <c r="I1" s="128"/>
      <c r="J1" s="128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24" customHeight="1" thickBot="1" x14ac:dyDescent="0.3">
      <c r="A2" s="105"/>
      <c r="B2" s="347">
        <v>44325</v>
      </c>
      <c r="C2" s="348" t="s">
        <v>115</v>
      </c>
      <c r="D2" s="330"/>
      <c r="E2" s="330"/>
      <c r="F2" s="330"/>
      <c r="G2" s="330"/>
      <c r="H2" s="330"/>
      <c r="I2" s="330"/>
      <c r="J2" s="330"/>
      <c r="K2" s="330"/>
      <c r="L2" s="330"/>
      <c r="M2" s="331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</row>
    <row r="3" spans="1:26" ht="24" customHeight="1" thickBot="1" x14ac:dyDescent="0.3">
      <c r="A3" s="105"/>
      <c r="B3" s="339"/>
      <c r="C3" s="334">
        <v>1.0416666666666666E-2</v>
      </c>
      <c r="D3" s="442" t="s">
        <v>3</v>
      </c>
      <c r="E3" s="330"/>
      <c r="F3" s="330"/>
      <c r="G3" s="330"/>
      <c r="H3" s="330"/>
      <c r="I3" s="331"/>
      <c r="J3" s="351" t="s">
        <v>116</v>
      </c>
      <c r="K3" s="330"/>
      <c r="L3" s="330"/>
      <c r="M3" s="331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</row>
    <row r="4" spans="1:26" ht="24" customHeight="1" thickBot="1" x14ac:dyDescent="0.3">
      <c r="A4" s="105"/>
      <c r="B4" s="339"/>
      <c r="C4" s="335"/>
      <c r="D4" s="357" t="s">
        <v>5</v>
      </c>
      <c r="E4" s="330"/>
      <c r="F4" s="330"/>
      <c r="G4" s="330"/>
      <c r="H4" s="330"/>
      <c r="I4" s="331"/>
      <c r="J4" s="286" t="s">
        <v>14</v>
      </c>
      <c r="K4" s="111" t="s">
        <v>15</v>
      </c>
      <c r="L4" s="111" t="s">
        <v>14</v>
      </c>
      <c r="M4" s="111" t="s">
        <v>15</v>
      </c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</row>
    <row r="5" spans="1:26" ht="24" customHeight="1" thickBot="1" x14ac:dyDescent="0.3">
      <c r="A5" s="105"/>
      <c r="B5" s="339"/>
      <c r="C5" s="338" t="s">
        <v>7</v>
      </c>
      <c r="D5" s="270" t="s">
        <v>8</v>
      </c>
      <c r="E5" s="270" t="s">
        <v>9</v>
      </c>
      <c r="F5" s="270" t="s">
        <v>10</v>
      </c>
      <c r="G5" s="270" t="s">
        <v>11</v>
      </c>
      <c r="H5" s="111" t="s">
        <v>12</v>
      </c>
      <c r="I5" s="271" t="s">
        <v>95</v>
      </c>
      <c r="J5" s="117">
        <v>0.20138888888888887</v>
      </c>
      <c r="K5" s="118"/>
      <c r="L5" s="119">
        <v>0.55555555555555558</v>
      </c>
      <c r="M5" s="120">
        <f>L5-J9</f>
        <v>6.5972222222222265E-2</v>
      </c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</row>
    <row r="6" spans="1:26" ht="24" customHeight="1" x14ac:dyDescent="0.25">
      <c r="A6" s="105"/>
      <c r="B6" s="339"/>
      <c r="C6" s="339"/>
      <c r="D6" s="117">
        <v>0.20138888888888887</v>
      </c>
      <c r="E6" s="119">
        <v>0.22500000000000001</v>
      </c>
      <c r="F6" s="119">
        <v>0.25069444444444444</v>
      </c>
      <c r="G6" s="129">
        <f>F6-D6</f>
        <v>4.9305555555555575E-2</v>
      </c>
      <c r="H6" s="287">
        <v>625</v>
      </c>
      <c r="I6" s="131">
        <v>1</v>
      </c>
      <c r="J6" s="278">
        <v>0.25694444444444448</v>
      </c>
      <c r="K6" s="121">
        <f>J6-J5</f>
        <v>5.5555555555555608E-2</v>
      </c>
      <c r="L6" s="113">
        <v>0.61805555555555558</v>
      </c>
      <c r="M6" s="122">
        <f>L6-L5</f>
        <v>6.25E-2</v>
      </c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</row>
    <row r="7" spans="1:26" ht="24" customHeight="1" x14ac:dyDescent="0.25">
      <c r="A7" s="105"/>
      <c r="B7" s="339"/>
      <c r="C7" s="339"/>
      <c r="D7" s="112">
        <v>0.25694444444444448</v>
      </c>
      <c r="E7" s="113">
        <v>0.28680555555555554</v>
      </c>
      <c r="F7" s="113">
        <v>0.31527777777777777</v>
      </c>
      <c r="G7" s="114">
        <f>F7-D7</f>
        <v>5.8333333333333293E-2</v>
      </c>
      <c r="H7" s="288">
        <v>625</v>
      </c>
      <c r="I7" s="132">
        <v>1</v>
      </c>
      <c r="J7" s="278">
        <v>0.32291666666666669</v>
      </c>
      <c r="K7" s="121">
        <f>J7-J6</f>
        <v>6.597222222222221E-2</v>
      </c>
      <c r="L7" s="113">
        <v>0.68402777777777779</v>
      </c>
      <c r="M7" s="122">
        <f>L7-L6</f>
        <v>6.597222222222221E-2</v>
      </c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</row>
    <row r="8" spans="1:26" ht="24" customHeight="1" x14ac:dyDescent="0.25">
      <c r="A8" s="105"/>
      <c r="B8" s="339"/>
      <c r="C8" s="339"/>
      <c r="D8" s="112">
        <v>0.32291666666666669</v>
      </c>
      <c r="E8" s="113">
        <v>0.3520833333333333</v>
      </c>
      <c r="F8" s="113">
        <v>0.37986111111111115</v>
      </c>
      <c r="G8" s="114">
        <f>F8-D8</f>
        <v>5.6944444444444464E-2</v>
      </c>
      <c r="H8" s="288">
        <v>625</v>
      </c>
      <c r="I8" s="132">
        <v>1</v>
      </c>
      <c r="J8" s="278">
        <v>0.38541666666666669</v>
      </c>
      <c r="K8" s="121">
        <f>J8-J7</f>
        <v>6.25E-2</v>
      </c>
      <c r="L8" s="113">
        <v>0.75347222222222221</v>
      </c>
      <c r="M8" s="122">
        <f>L8-L7</f>
        <v>6.944444444444442E-2</v>
      </c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</row>
    <row r="9" spans="1:26" ht="24" customHeight="1" thickBot="1" x14ac:dyDescent="0.3">
      <c r="A9" s="105"/>
      <c r="B9" s="339"/>
      <c r="C9" s="339"/>
      <c r="D9" s="124">
        <v>0.38541666666666669</v>
      </c>
      <c r="E9" s="197">
        <v>0.4152777777777778</v>
      </c>
      <c r="F9" s="197">
        <v>0.44444444444444442</v>
      </c>
      <c r="G9" s="289">
        <f>F9-D9</f>
        <v>5.9027777777777735E-2</v>
      </c>
      <c r="H9" s="290">
        <v>625</v>
      </c>
      <c r="I9" s="127">
        <v>1</v>
      </c>
      <c r="J9" s="291">
        <v>0.48958333333333331</v>
      </c>
      <c r="K9" s="125">
        <f>J9-J8</f>
        <v>0.10416666666666663</v>
      </c>
      <c r="L9" s="197">
        <v>0.86111111111111116</v>
      </c>
      <c r="M9" s="152">
        <f>L9-L8</f>
        <v>0.10763888888888895</v>
      </c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</row>
    <row r="10" spans="1:26" ht="24" customHeight="1" thickBot="1" x14ac:dyDescent="0.3">
      <c r="A10" s="105"/>
      <c r="B10" s="339"/>
      <c r="C10" s="339"/>
      <c r="D10" s="441">
        <f>F9</f>
        <v>0.44444444444444442</v>
      </c>
      <c r="E10" s="373"/>
      <c r="F10" s="441">
        <f>D11</f>
        <v>0.48958333333333331</v>
      </c>
      <c r="G10" s="373"/>
      <c r="H10" s="441">
        <f>F10-D10</f>
        <v>4.5138888888888895E-2</v>
      </c>
      <c r="I10" s="373"/>
      <c r="J10" s="351" t="s">
        <v>117</v>
      </c>
      <c r="K10" s="330"/>
      <c r="L10" s="330"/>
      <c r="M10" s="331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</row>
    <row r="11" spans="1:26" ht="24" customHeight="1" thickBot="1" x14ac:dyDescent="0.3">
      <c r="A11" s="105"/>
      <c r="B11" s="339"/>
      <c r="C11" s="339"/>
      <c r="D11" s="292">
        <v>0.48958333333333331</v>
      </c>
      <c r="E11" s="293">
        <v>0.5180555555555556</v>
      </c>
      <c r="F11" s="293">
        <v>0.54513888888888895</v>
      </c>
      <c r="G11" s="294">
        <f>F11-D11</f>
        <v>5.5555555555555636E-2</v>
      </c>
      <c r="H11" s="295">
        <v>625</v>
      </c>
      <c r="I11" s="296">
        <v>1</v>
      </c>
      <c r="J11" s="128"/>
      <c r="K11" s="128"/>
      <c r="L11" s="128"/>
      <c r="M11" s="128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</row>
    <row r="12" spans="1:26" ht="24" customHeight="1" thickBot="1" x14ac:dyDescent="0.3">
      <c r="A12" s="105"/>
      <c r="B12" s="339"/>
      <c r="C12" s="335"/>
      <c r="D12" s="336" t="s">
        <v>52</v>
      </c>
      <c r="E12" s="330"/>
      <c r="F12" s="330"/>
      <c r="G12" s="330"/>
      <c r="H12" s="330"/>
      <c r="I12" s="331"/>
      <c r="J12" s="128"/>
      <c r="K12" s="128"/>
      <c r="L12" s="128"/>
      <c r="M12" s="128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spans="1:26" ht="24" customHeight="1" thickBot="1" x14ac:dyDescent="0.3">
      <c r="A13" s="105"/>
      <c r="B13" s="339"/>
      <c r="C13" s="123" t="s">
        <v>17</v>
      </c>
      <c r="D13" s="397">
        <f>MAX(E6:F11)-IF(D6="",E6,D6)-MIN(H6:H11)+$C3</f>
        <v>0.3090277777777779</v>
      </c>
      <c r="E13" s="374"/>
      <c r="F13" s="374"/>
      <c r="G13" s="333"/>
      <c r="H13" s="332">
        <f ca="1">OFFSET(H5,MATCH(MIN(H6:H11),H6:H11,0),-4)-IF(D6="",E6,D6)+C3</f>
        <v>0.25347222222222221</v>
      </c>
      <c r="I13" s="333"/>
      <c r="J13" s="128"/>
      <c r="K13" s="128"/>
      <c r="L13" s="128"/>
      <c r="M13" s="128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spans="1:26" ht="24" customHeight="1" thickBot="1" x14ac:dyDescent="0.3">
      <c r="A14" s="105"/>
      <c r="B14" s="339"/>
      <c r="C14" s="334">
        <v>1.0416666666666666E-2</v>
      </c>
      <c r="D14" s="442" t="s">
        <v>18</v>
      </c>
      <c r="E14" s="330"/>
      <c r="F14" s="330"/>
      <c r="G14" s="330"/>
      <c r="H14" s="330"/>
      <c r="I14" s="331"/>
      <c r="J14" s="128"/>
      <c r="K14" s="128"/>
      <c r="L14" s="128"/>
      <c r="M14" s="128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spans="1:26" ht="24" customHeight="1" thickBot="1" x14ac:dyDescent="0.3">
      <c r="A15" s="105"/>
      <c r="B15" s="339"/>
      <c r="C15" s="335"/>
      <c r="D15" s="337" t="s">
        <v>19</v>
      </c>
      <c r="E15" s="330"/>
      <c r="F15" s="330"/>
      <c r="G15" s="330"/>
      <c r="H15" s="330"/>
      <c r="I15" s="331"/>
      <c r="J15" s="128"/>
      <c r="K15" s="128"/>
      <c r="L15" s="128"/>
      <c r="M15" s="128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</row>
    <row r="16" spans="1:26" ht="24" customHeight="1" thickBot="1" x14ac:dyDescent="0.3">
      <c r="A16" s="105"/>
      <c r="B16" s="339"/>
      <c r="C16" s="338" t="s">
        <v>7</v>
      </c>
      <c r="D16" s="270" t="s">
        <v>8</v>
      </c>
      <c r="E16" s="270" t="s">
        <v>9</v>
      </c>
      <c r="F16" s="270" t="s">
        <v>10</v>
      </c>
      <c r="G16" s="270" t="s">
        <v>11</v>
      </c>
      <c r="H16" s="111" t="s">
        <v>12</v>
      </c>
      <c r="I16" s="270" t="s">
        <v>95</v>
      </c>
      <c r="J16" s="128"/>
      <c r="K16" s="128"/>
      <c r="L16" s="128"/>
      <c r="M16" s="128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</row>
    <row r="17" spans="1:26" ht="24" customHeight="1" x14ac:dyDescent="0.25">
      <c r="A17" s="105"/>
      <c r="B17" s="339"/>
      <c r="C17" s="339"/>
      <c r="D17" s="117">
        <v>0.55555555555555558</v>
      </c>
      <c r="E17" s="119">
        <v>0.58263888888888882</v>
      </c>
      <c r="F17" s="119">
        <v>0.61111111111111105</v>
      </c>
      <c r="G17" s="129">
        <f>F17-D17</f>
        <v>5.5555555555555469E-2</v>
      </c>
      <c r="H17" s="287">
        <v>625</v>
      </c>
      <c r="I17" s="131">
        <v>1</v>
      </c>
      <c r="J17" s="128"/>
      <c r="K17" s="128"/>
      <c r="L17" s="128"/>
      <c r="M17" s="128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</row>
    <row r="18" spans="1:26" ht="24" customHeight="1" x14ac:dyDescent="0.25">
      <c r="A18" s="105"/>
      <c r="B18" s="339"/>
      <c r="C18" s="339"/>
      <c r="D18" s="112">
        <v>0.61805555555555558</v>
      </c>
      <c r="E18" s="113">
        <v>0.64722222222222225</v>
      </c>
      <c r="F18" s="113">
        <v>0.67638888888888893</v>
      </c>
      <c r="G18" s="114">
        <f>F18-D18</f>
        <v>5.8333333333333348E-2</v>
      </c>
      <c r="H18" s="288">
        <v>625</v>
      </c>
      <c r="I18" s="132">
        <v>1</v>
      </c>
      <c r="J18" s="128"/>
      <c r="K18" s="128"/>
      <c r="L18" s="128"/>
      <c r="M18" s="128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</row>
    <row r="19" spans="1:26" ht="24" customHeight="1" x14ac:dyDescent="0.25">
      <c r="A19" s="105"/>
      <c r="B19" s="339"/>
      <c r="C19" s="339"/>
      <c r="D19" s="112">
        <v>0.68402777777777779</v>
      </c>
      <c r="E19" s="113">
        <v>0.71388888888888891</v>
      </c>
      <c r="F19" s="113">
        <v>0.74722222222222223</v>
      </c>
      <c r="G19" s="114">
        <f>F19-D19</f>
        <v>6.3194444444444442E-2</v>
      </c>
      <c r="H19" s="288">
        <v>625</v>
      </c>
      <c r="I19" s="132">
        <v>1</v>
      </c>
      <c r="J19" s="128"/>
      <c r="K19" s="128"/>
      <c r="L19" s="128"/>
      <c r="M19" s="128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</row>
    <row r="20" spans="1:26" ht="24" customHeight="1" thickBot="1" x14ac:dyDescent="0.3">
      <c r="A20" s="105"/>
      <c r="B20" s="339"/>
      <c r="C20" s="339"/>
      <c r="D20" s="124">
        <v>0.75347222222222221</v>
      </c>
      <c r="E20" s="197">
        <v>0.78333333333333333</v>
      </c>
      <c r="F20" s="197">
        <v>0.81319444444444444</v>
      </c>
      <c r="G20" s="289">
        <f>F20-D20</f>
        <v>5.9722222222222232E-2</v>
      </c>
      <c r="H20" s="290">
        <v>625</v>
      </c>
      <c r="I20" s="127">
        <v>1</v>
      </c>
      <c r="J20" s="128"/>
      <c r="K20" s="128"/>
      <c r="L20" s="128"/>
      <c r="M20" s="128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</row>
    <row r="21" spans="1:26" ht="24" customHeight="1" thickBot="1" x14ac:dyDescent="0.3">
      <c r="A21" s="105"/>
      <c r="B21" s="339"/>
      <c r="C21" s="339"/>
      <c r="D21" s="441">
        <f>F20</f>
        <v>0.81319444444444444</v>
      </c>
      <c r="E21" s="373"/>
      <c r="F21" s="441">
        <f>D22</f>
        <v>0.86111111111111116</v>
      </c>
      <c r="G21" s="373"/>
      <c r="H21" s="441">
        <f>F21-D21</f>
        <v>4.7916666666666718E-2</v>
      </c>
      <c r="I21" s="373"/>
      <c r="J21" s="128"/>
      <c r="K21" s="128"/>
      <c r="L21" s="128"/>
      <c r="M21" s="128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</row>
    <row r="22" spans="1:26" ht="24" customHeight="1" thickBot="1" x14ac:dyDescent="0.3">
      <c r="A22" s="105"/>
      <c r="B22" s="339"/>
      <c r="C22" s="339"/>
      <c r="D22" s="292">
        <v>0.86111111111111116</v>
      </c>
      <c r="E22" s="293">
        <v>0.88611111111111107</v>
      </c>
      <c r="F22" s="293">
        <v>0.90972222222222221</v>
      </c>
      <c r="G22" s="294">
        <f>F22-D22</f>
        <v>4.8611111111111049E-2</v>
      </c>
      <c r="H22" s="295">
        <v>625</v>
      </c>
      <c r="I22" s="296">
        <v>1</v>
      </c>
      <c r="J22" s="128"/>
      <c r="K22" s="128"/>
      <c r="L22" s="128"/>
      <c r="M22" s="128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</row>
    <row r="23" spans="1:26" ht="24" customHeight="1" thickBot="1" x14ac:dyDescent="0.3">
      <c r="A23" s="105"/>
      <c r="B23" s="339"/>
      <c r="C23" s="335"/>
      <c r="D23" s="336" t="s">
        <v>52</v>
      </c>
      <c r="E23" s="330"/>
      <c r="F23" s="330"/>
      <c r="G23" s="330"/>
      <c r="H23" s="330"/>
      <c r="I23" s="331"/>
      <c r="J23" s="128"/>
      <c r="K23" s="128"/>
      <c r="L23" s="128"/>
      <c r="M23" s="128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</row>
    <row r="24" spans="1:26" ht="24" customHeight="1" thickBot="1" x14ac:dyDescent="0.3">
      <c r="A24" s="105"/>
      <c r="B24" s="335"/>
      <c r="C24" s="123" t="s">
        <v>17</v>
      </c>
      <c r="D24" s="397">
        <f>MAX(E17:F22)-IF(D17="",E17,D17)-MIN(H17:H22)+$C14</f>
        <v>0.3166666666666666</v>
      </c>
      <c r="E24" s="374"/>
      <c r="F24" s="374"/>
      <c r="G24" s="333"/>
      <c r="H24" s="332">
        <f ca="1">OFFSET(H16,MATCH(MIN(H17:H22),H17:H22,0),-4)-IF(D17="",E17,D17)</f>
        <v>0.25763888888888886</v>
      </c>
      <c r="I24" s="333"/>
      <c r="J24" s="128"/>
      <c r="K24" s="128"/>
      <c r="L24" s="128"/>
      <c r="M24" s="128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</row>
    <row r="25" spans="1:26" ht="24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</row>
    <row r="26" spans="1:26" ht="24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</row>
    <row r="27" spans="1:26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</row>
    <row r="28" spans="1:26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</row>
    <row r="29" spans="1:26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</row>
    <row r="30" spans="1:26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</row>
    <row r="31" spans="1:26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</row>
    <row r="32" spans="1:26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</row>
    <row r="33" spans="1:26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</row>
    <row r="34" spans="1:26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</row>
    <row r="35" spans="1:26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</row>
    <row r="36" spans="1:26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</row>
    <row r="37" spans="1:26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</row>
    <row r="38" spans="1:26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</row>
    <row r="39" spans="1:26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</row>
    <row r="40" spans="1:26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</row>
    <row r="41" spans="1:26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</row>
    <row r="42" spans="1:26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</row>
    <row r="43" spans="1:26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 spans="1:26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 spans="1:26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 spans="1:26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 spans="1:26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 spans="1:26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 spans="1:26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 spans="1:26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 spans="1:26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 spans="1:26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 spans="1:26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 spans="1:26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 spans="1:26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 spans="1:26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 spans="1:26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 spans="1:26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 spans="1:26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 spans="1:26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 spans="1:26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 spans="1:26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 spans="1:26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 spans="1:26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 spans="1:26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 spans="1:26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 spans="1:26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 spans="1:26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 spans="1:26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 spans="1:26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 spans="1:26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 spans="1:26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 spans="1:26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 spans="1:26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 spans="1:26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 spans="1:26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 spans="1:26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 spans="1:26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 spans="1:26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 spans="1:26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 spans="1:26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 spans="1:26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 spans="1:26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 spans="1:26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spans="1:26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 spans="1:26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 spans="1:26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 spans="1:26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 spans="1:26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 spans="1:26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 spans="1:26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 spans="1:26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 spans="1:26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 spans="1:26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 spans="1:26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 spans="1:26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 spans="1:26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 spans="1:26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 spans="1:26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 spans="1:26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 spans="1:26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 spans="1:26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 spans="1:26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 spans="1:26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 spans="1:26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 spans="1:26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 spans="1:26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 spans="1:26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 spans="1:26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 spans="1:26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 spans="1:26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 spans="1:26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 spans="1:26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 spans="1:26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 spans="1:26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 spans="1:26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 spans="1:26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 spans="1:26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 spans="1:26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 spans="1:26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 spans="1:26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 spans="1:26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 spans="1:26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 spans="1:26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 spans="1:26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 spans="1:26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 spans="1:26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 spans="1:26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 spans="1:26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 spans="1:26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 spans="1:26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 spans="1:26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 spans="1:26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 spans="1:26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 spans="1:26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 spans="1:26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 spans="1:26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 spans="1:26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 spans="1:26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 spans="1:26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 spans="1:26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 spans="1:26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 spans="1:26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 spans="1:26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 spans="1:26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 spans="1:26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 spans="1:26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 spans="1:26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 spans="1:26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 spans="1:26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 spans="1:26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 spans="1:26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 spans="1:26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 spans="1:26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 spans="1:26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 spans="1:26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 spans="1:26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 spans="1:26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 spans="1:26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 spans="1:26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 spans="1:26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 spans="1:26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 spans="1:26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 spans="1:26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 spans="1:26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 spans="1:26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 spans="1:26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 spans="1:26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 spans="1:26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 spans="1:26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 spans="1:26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 spans="1:26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 spans="1:26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 spans="1:26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 spans="1:26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 spans="1:26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 spans="1:26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 spans="1:26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 spans="1:26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 spans="1:26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 spans="1:26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 spans="1:26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 spans="1:26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 spans="1:26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 spans="1:26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 spans="1:26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 spans="1:26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 spans="1:26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 spans="1:26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 spans="1:26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 spans="1:26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 spans="1:26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 spans="1:26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 spans="1:26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 spans="1:26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 spans="1:26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 spans="1:26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 spans="1:26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 spans="1:26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 spans="1:26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 spans="1:26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 spans="1:26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 spans="1:26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 spans="1:26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 spans="1:26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 spans="1:26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 spans="1:26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 spans="1:26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 spans="1:26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 spans="1:26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 spans="1:26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 spans="1:26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 spans="1:26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 spans="1:26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 spans="1:26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 spans="1:26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24" customHeight="1" x14ac:dyDescent="0.25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24" customHeight="1" x14ac:dyDescent="0.25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24" customHeight="1" x14ac:dyDescent="0.25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24" customHeight="1" x14ac:dyDescent="0.25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24" customHeight="1" x14ac:dyDescent="0.25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</sheetData>
  <mergeCells count="24">
    <mergeCell ref="B2:B24"/>
    <mergeCell ref="C2:M2"/>
    <mergeCell ref="C3:C4"/>
    <mergeCell ref="D3:I3"/>
    <mergeCell ref="J3:M3"/>
    <mergeCell ref="D4:I4"/>
    <mergeCell ref="C5:C12"/>
    <mergeCell ref="D10:E10"/>
    <mergeCell ref="F10:G10"/>
    <mergeCell ref="H10:I10"/>
    <mergeCell ref="D24:G24"/>
    <mergeCell ref="H24:I24"/>
    <mergeCell ref="J10:M10"/>
    <mergeCell ref="D12:I12"/>
    <mergeCell ref="D13:G13"/>
    <mergeCell ref="H13:I13"/>
    <mergeCell ref="C16:C23"/>
    <mergeCell ref="D21:E21"/>
    <mergeCell ref="F21:G21"/>
    <mergeCell ref="H21:I21"/>
    <mergeCell ref="D23:I23"/>
    <mergeCell ref="C14:C15"/>
    <mergeCell ref="D14:I14"/>
    <mergeCell ref="D15:I15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89" priority="2" stopIfTrue="1">
      <formula>LEN($D4)=14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7FD18-8295-4880-A862-0BF597E48181}">
  <dimension ref="A1:Z230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26" ht="24" customHeight="1" thickBot="1" x14ac:dyDescent="0.3">
      <c r="A1" s="72"/>
      <c r="T1" s="229"/>
      <c r="U1" s="229"/>
      <c r="V1" s="229"/>
      <c r="W1" s="229"/>
      <c r="X1" s="229"/>
      <c r="Y1" s="229"/>
      <c r="Z1" s="72"/>
    </row>
    <row r="2" spans="1:26" ht="24" customHeight="1" thickBot="1" x14ac:dyDescent="0.3">
      <c r="A2" s="72"/>
      <c r="B2" s="325">
        <v>45298</v>
      </c>
      <c r="C2" s="326" t="s">
        <v>89</v>
      </c>
      <c r="D2" s="298"/>
      <c r="E2" s="298"/>
      <c r="F2" s="298"/>
      <c r="G2" s="298"/>
      <c r="H2" s="298"/>
      <c r="I2" s="298"/>
      <c r="J2" s="298"/>
      <c r="K2" s="298"/>
      <c r="L2" s="298"/>
      <c r="M2" s="298"/>
      <c r="N2" s="298"/>
      <c r="O2" s="298"/>
      <c r="P2" s="327" t="s">
        <v>90</v>
      </c>
      <c r="Q2" s="298"/>
      <c r="R2" s="298"/>
      <c r="S2" s="299"/>
      <c r="T2" s="229"/>
      <c r="U2" s="229"/>
      <c r="V2" s="229"/>
      <c r="W2" s="229"/>
      <c r="X2" s="229"/>
      <c r="Y2" s="229"/>
      <c r="Z2" s="72"/>
    </row>
    <row r="3" spans="1:26" ht="24" customHeight="1" thickBot="1" x14ac:dyDescent="0.3">
      <c r="B3" s="321"/>
      <c r="C3" s="317">
        <v>2.0833333333333332E-2</v>
      </c>
      <c r="D3" s="319" t="s">
        <v>3</v>
      </c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9"/>
      <c r="P3" s="328" t="s">
        <v>51</v>
      </c>
      <c r="Q3" s="298"/>
      <c r="R3" s="298"/>
      <c r="S3" s="299"/>
      <c r="W3" s="229"/>
      <c r="X3" s="229"/>
      <c r="Y3" s="229"/>
      <c r="Z3" s="72"/>
    </row>
    <row r="4" spans="1:26" ht="24" customHeight="1" thickBot="1" x14ac:dyDescent="0.3">
      <c r="B4" s="321"/>
      <c r="C4" s="318"/>
      <c r="D4" s="319" t="s">
        <v>5</v>
      </c>
      <c r="E4" s="298"/>
      <c r="F4" s="298"/>
      <c r="G4" s="298"/>
      <c r="H4" s="298"/>
      <c r="I4" s="299"/>
      <c r="J4" s="319" t="s">
        <v>6</v>
      </c>
      <c r="K4" s="298"/>
      <c r="L4" s="298"/>
      <c r="M4" s="298"/>
      <c r="N4" s="298"/>
      <c r="O4" s="299"/>
      <c r="P4" s="327" t="str">
        <f>CONCATENATE(COUNT(P6:P19,R6:R19)," VIAGENS")</f>
        <v>27 VIAGENS</v>
      </c>
      <c r="Q4" s="298"/>
      <c r="R4" s="298"/>
      <c r="S4" s="299"/>
      <c r="W4" s="229"/>
      <c r="X4" s="229"/>
      <c r="Y4" s="229"/>
      <c r="Z4" s="72"/>
    </row>
    <row r="5" spans="1:26" ht="24" customHeight="1" thickBot="1" x14ac:dyDescent="0.3">
      <c r="B5" s="321"/>
      <c r="C5" s="320" t="s">
        <v>7</v>
      </c>
      <c r="D5" s="75" t="s">
        <v>8</v>
      </c>
      <c r="E5" s="75" t="s">
        <v>9</v>
      </c>
      <c r="F5" s="75" t="s">
        <v>10</v>
      </c>
      <c r="G5" s="75" t="s">
        <v>11</v>
      </c>
      <c r="H5" s="75" t="s">
        <v>12</v>
      </c>
      <c r="I5" s="75" t="s">
        <v>13</v>
      </c>
      <c r="J5" s="75" t="s">
        <v>8</v>
      </c>
      <c r="K5" s="75" t="s">
        <v>9</v>
      </c>
      <c r="L5" s="75" t="s">
        <v>10</v>
      </c>
      <c r="M5" s="75" t="s">
        <v>11</v>
      </c>
      <c r="N5" s="75" t="s">
        <v>12</v>
      </c>
      <c r="O5" s="75" t="s">
        <v>13</v>
      </c>
      <c r="P5" s="76" t="s">
        <v>14</v>
      </c>
      <c r="Q5" s="77" t="s">
        <v>15</v>
      </c>
      <c r="R5" s="76" t="s">
        <v>14</v>
      </c>
      <c r="S5" s="77" t="s">
        <v>15</v>
      </c>
      <c r="W5" s="229"/>
      <c r="X5" s="229"/>
      <c r="Y5" s="229"/>
      <c r="Z5" s="72"/>
    </row>
    <row r="6" spans="1:26" ht="24" customHeight="1" x14ac:dyDescent="0.25">
      <c r="B6" s="321"/>
      <c r="C6" s="321"/>
      <c r="D6" s="78">
        <v>0.22916666666666666</v>
      </c>
      <c r="E6" s="79">
        <v>0.24513888888888888</v>
      </c>
      <c r="F6" s="79">
        <v>0.26180555555555557</v>
      </c>
      <c r="G6" s="80">
        <f t="shared" ref="G6:G8" si="0">F6-D6</f>
        <v>3.2638888888888912E-2</v>
      </c>
      <c r="H6" s="198">
        <v>704</v>
      </c>
      <c r="I6" s="82">
        <v>1</v>
      </c>
      <c r="J6" s="78">
        <v>0.25</v>
      </c>
      <c r="K6" s="79">
        <v>0.26666666666666666</v>
      </c>
      <c r="L6" s="79">
        <v>0.28541666666666665</v>
      </c>
      <c r="M6" s="80">
        <f t="shared" ref="M6:M8" si="1">L6-J6</f>
        <v>3.5416666666666652E-2</v>
      </c>
      <c r="N6" s="198">
        <v>704</v>
      </c>
      <c r="O6" s="82">
        <v>2</v>
      </c>
      <c r="P6" s="78">
        <v>0.22916666666666666</v>
      </c>
      <c r="Q6" s="83"/>
      <c r="R6" s="79">
        <v>0.57986111111111105</v>
      </c>
      <c r="S6" s="84">
        <f>R6-P19</f>
        <v>2.2916666666666585E-2</v>
      </c>
      <c r="W6" s="229"/>
      <c r="X6" s="229"/>
      <c r="Y6" s="229"/>
      <c r="Z6" s="72"/>
    </row>
    <row r="7" spans="1:26" ht="24" customHeight="1" x14ac:dyDescent="0.25">
      <c r="B7" s="321"/>
      <c r="C7" s="321"/>
      <c r="D7" s="85">
        <v>0.27083333333333331</v>
      </c>
      <c r="E7" s="86">
        <v>0.28680555555555554</v>
      </c>
      <c r="F7" s="86">
        <v>0.30277777777777776</v>
      </c>
      <c r="G7" s="87">
        <f t="shared" si="0"/>
        <v>3.1944444444444442E-2</v>
      </c>
      <c r="H7" s="201">
        <v>704</v>
      </c>
      <c r="I7" s="89">
        <v>1</v>
      </c>
      <c r="J7" s="85">
        <v>0.29166666666666669</v>
      </c>
      <c r="K7" s="86">
        <v>0.31041666666666667</v>
      </c>
      <c r="L7" s="86">
        <v>0.32847222222222222</v>
      </c>
      <c r="M7" s="87">
        <f t="shared" si="1"/>
        <v>3.6805555555555536E-2</v>
      </c>
      <c r="N7" s="201">
        <v>704</v>
      </c>
      <c r="O7" s="89">
        <v>2</v>
      </c>
      <c r="P7" s="85">
        <v>0.25</v>
      </c>
      <c r="Q7" s="90">
        <f t="shared" ref="Q7:Q19" si="2">P7-P6</f>
        <v>2.0833333333333343E-2</v>
      </c>
      <c r="R7" s="86">
        <v>0.60069444444444442</v>
      </c>
      <c r="S7" s="91">
        <f t="shared" ref="S7:S18" si="3">R7-R6</f>
        <v>2.083333333333337E-2</v>
      </c>
      <c r="W7" s="229"/>
      <c r="X7" s="229"/>
      <c r="Y7" s="229"/>
      <c r="Z7" s="72"/>
    </row>
    <row r="8" spans="1:26" ht="24" customHeight="1" thickBot="1" x14ac:dyDescent="0.3">
      <c r="B8" s="321"/>
      <c r="C8" s="321"/>
      <c r="D8" s="85">
        <v>0.3125</v>
      </c>
      <c r="E8" s="86">
        <v>0.33124999999999999</v>
      </c>
      <c r="F8" s="86">
        <v>0.35138888888888892</v>
      </c>
      <c r="G8" s="87">
        <f t="shared" si="0"/>
        <v>3.8888888888888917E-2</v>
      </c>
      <c r="H8" s="201">
        <v>704</v>
      </c>
      <c r="I8" s="89">
        <v>1</v>
      </c>
      <c r="J8" s="85">
        <v>0.33680555555555558</v>
      </c>
      <c r="K8" s="86">
        <v>0.35486111111111113</v>
      </c>
      <c r="L8" s="86">
        <v>0.37291666666666662</v>
      </c>
      <c r="M8" s="87">
        <f t="shared" si="1"/>
        <v>3.6111111111111038E-2</v>
      </c>
      <c r="N8" s="201">
        <v>704</v>
      </c>
      <c r="O8" s="89">
        <v>2</v>
      </c>
      <c r="P8" s="85">
        <v>0.27083333333333331</v>
      </c>
      <c r="Q8" s="90">
        <f t="shared" si="2"/>
        <v>2.0833333333333315E-2</v>
      </c>
      <c r="R8" s="86">
        <v>0.62361111111111112</v>
      </c>
      <c r="S8" s="91">
        <f t="shared" si="3"/>
        <v>2.2916666666666696E-2</v>
      </c>
      <c r="W8" s="229"/>
      <c r="X8" s="229"/>
      <c r="Y8" s="229"/>
      <c r="Z8" s="72"/>
    </row>
    <row r="9" spans="1:26" ht="24" customHeight="1" thickBot="1" x14ac:dyDescent="0.3">
      <c r="B9" s="321"/>
      <c r="C9" s="321"/>
      <c r="D9" s="322">
        <f>IF(F8="",E8,F8)</f>
        <v>0.35138888888888892</v>
      </c>
      <c r="E9" s="299"/>
      <c r="F9" s="322">
        <f>IF(D10="",E10,D10)</f>
        <v>0.39583333333333331</v>
      </c>
      <c r="G9" s="299"/>
      <c r="H9" s="323">
        <f>F9-D9</f>
        <v>4.4444444444444398E-2</v>
      </c>
      <c r="I9" s="299"/>
      <c r="J9" s="322">
        <f>IF(L8="",K8,L8)</f>
        <v>0.37291666666666662</v>
      </c>
      <c r="K9" s="299"/>
      <c r="L9" s="322">
        <f>IF(J10="",K10,J10)</f>
        <v>0.41875000000000001</v>
      </c>
      <c r="M9" s="299"/>
      <c r="N9" s="323">
        <f>L9-J9</f>
        <v>4.5833333333333393E-2</v>
      </c>
      <c r="O9" s="299"/>
      <c r="P9" s="85">
        <v>0.29166666666666669</v>
      </c>
      <c r="Q9" s="90">
        <f t="shared" si="2"/>
        <v>2.083333333333337E-2</v>
      </c>
      <c r="R9" s="86">
        <v>0.64652777777777781</v>
      </c>
      <c r="S9" s="91">
        <f t="shared" si="3"/>
        <v>2.2916666666666696E-2</v>
      </c>
      <c r="W9" s="229"/>
      <c r="X9" s="229"/>
      <c r="Y9" s="229"/>
      <c r="Z9" s="72"/>
    </row>
    <row r="10" spans="1:26" ht="24" customHeight="1" x14ac:dyDescent="0.25">
      <c r="B10" s="321"/>
      <c r="C10" s="321"/>
      <c r="D10" s="85">
        <v>0.39583333333333331</v>
      </c>
      <c r="E10" s="86">
        <v>0.41319444444444442</v>
      </c>
      <c r="F10" s="86">
        <v>0.43194444444444446</v>
      </c>
      <c r="G10" s="87">
        <f t="shared" ref="G10:G13" si="4">F10-D10</f>
        <v>3.6111111111111149E-2</v>
      </c>
      <c r="H10" s="201">
        <v>704</v>
      </c>
      <c r="I10" s="89">
        <v>1</v>
      </c>
      <c r="J10" s="85">
        <v>0.41875000000000001</v>
      </c>
      <c r="K10" s="86">
        <v>0.43888888888888888</v>
      </c>
      <c r="L10" s="86">
        <v>0.45763888888888887</v>
      </c>
      <c r="M10" s="87">
        <f t="shared" ref="M10:M13" si="5">L10-J10</f>
        <v>3.8888888888888862E-2</v>
      </c>
      <c r="N10" s="201">
        <v>704</v>
      </c>
      <c r="O10" s="89">
        <v>2</v>
      </c>
      <c r="P10" s="85">
        <v>0.3125</v>
      </c>
      <c r="Q10" s="90">
        <f t="shared" si="2"/>
        <v>2.0833333333333315E-2</v>
      </c>
      <c r="R10" s="86">
        <v>0.6875</v>
      </c>
      <c r="S10" s="91">
        <f t="shared" si="3"/>
        <v>4.0972222222222188E-2</v>
      </c>
      <c r="W10" s="229"/>
      <c r="X10" s="229"/>
      <c r="Y10" s="229"/>
      <c r="Z10" s="72"/>
    </row>
    <row r="11" spans="1:26" ht="24" customHeight="1" x14ac:dyDescent="0.25">
      <c r="B11" s="321"/>
      <c r="C11" s="321"/>
      <c r="D11" s="85">
        <v>0.44236111111111115</v>
      </c>
      <c r="E11" s="86">
        <v>0.46249999999999997</v>
      </c>
      <c r="F11" s="86">
        <v>0.4826388888888889</v>
      </c>
      <c r="G11" s="87">
        <f t="shared" si="4"/>
        <v>4.0277777777777746E-2</v>
      </c>
      <c r="H11" s="201">
        <v>704</v>
      </c>
      <c r="I11" s="89">
        <v>1</v>
      </c>
      <c r="J11" s="85">
        <v>0.46597222222222223</v>
      </c>
      <c r="K11" s="86">
        <v>0.48472222222222222</v>
      </c>
      <c r="L11" s="86">
        <v>0.50416666666666665</v>
      </c>
      <c r="M11" s="87">
        <f t="shared" si="5"/>
        <v>3.819444444444442E-2</v>
      </c>
      <c r="N11" s="201">
        <v>704</v>
      </c>
      <c r="O11" s="89">
        <v>2</v>
      </c>
      <c r="P11" s="85">
        <v>0.33680555555555558</v>
      </c>
      <c r="Q11" s="90">
        <f t="shared" si="2"/>
        <v>2.430555555555558E-2</v>
      </c>
      <c r="R11" s="86">
        <v>0.70833333333333337</v>
      </c>
      <c r="S11" s="91">
        <f t="shared" si="3"/>
        <v>2.083333333333337E-2</v>
      </c>
      <c r="W11" s="229"/>
      <c r="X11" s="229"/>
      <c r="Y11" s="229"/>
      <c r="Z11" s="72"/>
    </row>
    <row r="12" spans="1:26" ht="24" customHeight="1" x14ac:dyDescent="0.25">
      <c r="B12" s="321"/>
      <c r="C12" s="321"/>
      <c r="D12" s="85">
        <v>0.48958333333333331</v>
      </c>
      <c r="E12" s="86">
        <v>0.50902777777777775</v>
      </c>
      <c r="F12" s="86">
        <v>0.52847222222222223</v>
      </c>
      <c r="G12" s="87">
        <f t="shared" si="4"/>
        <v>3.8888888888888917E-2</v>
      </c>
      <c r="H12" s="201">
        <v>704</v>
      </c>
      <c r="I12" s="89">
        <v>1</v>
      </c>
      <c r="J12" s="85">
        <v>0.51250000000000007</v>
      </c>
      <c r="K12" s="86">
        <v>0.53055555555555556</v>
      </c>
      <c r="L12" s="86">
        <v>0.54999999999999993</v>
      </c>
      <c r="M12" s="87">
        <f t="shared" si="5"/>
        <v>3.7499999999999867E-2</v>
      </c>
      <c r="N12" s="201">
        <v>704</v>
      </c>
      <c r="O12" s="89">
        <v>2</v>
      </c>
      <c r="P12" s="85">
        <v>0.39583333333333331</v>
      </c>
      <c r="Q12" s="90">
        <f t="shared" si="2"/>
        <v>5.9027777777777735E-2</v>
      </c>
      <c r="R12" s="86">
        <v>0.72916666666666663</v>
      </c>
      <c r="S12" s="91">
        <f t="shared" si="3"/>
        <v>2.0833333333333259E-2</v>
      </c>
      <c r="W12" s="229"/>
      <c r="X12" s="229"/>
      <c r="Y12" s="229"/>
      <c r="Z12" s="72"/>
    </row>
    <row r="13" spans="1:26" ht="24" customHeight="1" x14ac:dyDescent="0.25">
      <c r="B13" s="321"/>
      <c r="C13" s="321"/>
      <c r="D13" s="85">
        <v>0.53541666666666665</v>
      </c>
      <c r="E13" s="86">
        <v>0.55347222222222225</v>
      </c>
      <c r="F13" s="86">
        <v>0.57222222222222219</v>
      </c>
      <c r="G13" s="87">
        <f t="shared" si="4"/>
        <v>3.6805555555555536E-2</v>
      </c>
      <c r="H13" s="201">
        <v>704</v>
      </c>
      <c r="I13" s="89">
        <v>1</v>
      </c>
      <c r="J13" s="85">
        <v>0.55694444444444446</v>
      </c>
      <c r="K13" s="86">
        <v>0.57291666666666663</v>
      </c>
      <c r="L13" s="86">
        <v>0.58958333333333335</v>
      </c>
      <c r="M13" s="87">
        <f t="shared" si="5"/>
        <v>3.2638888888888884E-2</v>
      </c>
      <c r="N13" s="201">
        <v>704</v>
      </c>
      <c r="O13" s="89">
        <v>2</v>
      </c>
      <c r="P13" s="85">
        <v>0.41875000000000001</v>
      </c>
      <c r="Q13" s="90">
        <f t="shared" si="2"/>
        <v>2.2916666666666696E-2</v>
      </c>
      <c r="R13" s="86">
        <v>0.75347222222222221</v>
      </c>
      <c r="S13" s="91">
        <f t="shared" si="3"/>
        <v>2.430555555555558E-2</v>
      </c>
      <c r="W13" s="229"/>
      <c r="X13" s="229"/>
      <c r="Y13" s="229"/>
      <c r="Z13" s="72"/>
    </row>
    <row r="14" spans="1:26" ht="24" customHeight="1" thickBot="1" x14ac:dyDescent="0.3">
      <c r="B14" s="321"/>
      <c r="C14" s="321"/>
      <c r="D14" s="97"/>
      <c r="E14" s="93"/>
      <c r="F14" s="93"/>
      <c r="G14" s="94"/>
      <c r="H14" s="95"/>
      <c r="I14" s="96"/>
      <c r="J14" s="230"/>
      <c r="K14" s="19"/>
      <c r="L14" s="19"/>
      <c r="M14" s="214"/>
      <c r="N14" s="21"/>
      <c r="O14" s="211"/>
      <c r="P14" s="85">
        <v>0.44236111111111115</v>
      </c>
      <c r="Q14" s="90">
        <f t="shared" si="2"/>
        <v>2.3611111111111138E-2</v>
      </c>
      <c r="R14" s="86">
        <v>0.77777777777777779</v>
      </c>
      <c r="S14" s="91">
        <f t="shared" si="3"/>
        <v>2.430555555555558E-2</v>
      </c>
      <c r="W14" s="229"/>
      <c r="X14" s="229"/>
      <c r="Y14" s="229"/>
      <c r="Z14" s="72"/>
    </row>
    <row r="15" spans="1:26" ht="24" customHeight="1" thickBot="1" x14ac:dyDescent="0.3">
      <c r="B15" s="321"/>
      <c r="C15" s="318"/>
      <c r="D15" s="327" t="s">
        <v>52</v>
      </c>
      <c r="E15" s="298"/>
      <c r="F15" s="298"/>
      <c r="G15" s="298"/>
      <c r="H15" s="298"/>
      <c r="I15" s="299"/>
      <c r="J15" s="327" t="s">
        <v>52</v>
      </c>
      <c r="K15" s="298"/>
      <c r="L15" s="298"/>
      <c r="M15" s="298"/>
      <c r="N15" s="298"/>
      <c r="O15" s="299"/>
      <c r="P15" s="85">
        <v>0.46597222222222223</v>
      </c>
      <c r="Q15" s="90">
        <f t="shared" si="2"/>
        <v>2.3611111111111083E-2</v>
      </c>
      <c r="R15" s="86">
        <v>0.80208333333333337</v>
      </c>
      <c r="S15" s="91">
        <f t="shared" si="3"/>
        <v>2.430555555555558E-2</v>
      </c>
      <c r="W15" s="229"/>
      <c r="X15" s="229"/>
      <c r="Y15" s="229"/>
      <c r="Z15" s="72"/>
    </row>
    <row r="16" spans="1:26" ht="24" customHeight="1" thickBot="1" x14ac:dyDescent="0.3">
      <c r="B16" s="321"/>
      <c r="C16" s="99" t="s">
        <v>17</v>
      </c>
      <c r="D16" s="400">
        <f>MAX(E6:F13)-IF(D6="",E6,D6)-MIN(H6:H13)+$C3</f>
        <v>0.31944444444444448</v>
      </c>
      <c r="E16" s="298"/>
      <c r="F16" s="298"/>
      <c r="G16" s="299"/>
      <c r="H16" s="401">
        <f ca="1">OFFSET(H5,MATCH(MIN(H6:H13),H6:H13,0),-4)-IF(D6="",E6,D6)+$C3</f>
        <v>0.1430555555555556</v>
      </c>
      <c r="I16" s="299"/>
      <c r="J16" s="400">
        <f>MAX(K6:L13)-IF(J6="",K6,J6)-MIN(N6:N13)+$C3</f>
        <v>0.31458333333333327</v>
      </c>
      <c r="K16" s="298"/>
      <c r="L16" s="298"/>
      <c r="M16" s="299"/>
      <c r="N16" s="401">
        <f ca="1">OFFSET(N5,MATCH(MIN(N6:N13),N6:N13,0),-4)-IF(J6="",K6,J6)+$C3</f>
        <v>0.14374999999999996</v>
      </c>
      <c r="O16" s="299"/>
      <c r="P16" s="85">
        <v>0.48958333333333331</v>
      </c>
      <c r="Q16" s="90">
        <f t="shared" si="2"/>
        <v>2.3611111111111083E-2</v>
      </c>
      <c r="R16" s="86">
        <v>0.84722222222222221</v>
      </c>
      <c r="S16" s="91">
        <f t="shared" si="3"/>
        <v>4.513888888888884E-2</v>
      </c>
      <c r="W16" s="229"/>
      <c r="X16" s="229"/>
      <c r="Y16" s="229"/>
      <c r="Z16" s="72"/>
    </row>
    <row r="17" spans="2:26" ht="24" customHeight="1" thickBot="1" x14ac:dyDescent="0.3">
      <c r="B17" s="321"/>
      <c r="C17" s="317">
        <v>2.0833333333333332E-2</v>
      </c>
      <c r="D17" s="319" t="s">
        <v>18</v>
      </c>
      <c r="E17" s="298"/>
      <c r="F17" s="298"/>
      <c r="G17" s="298"/>
      <c r="H17" s="298"/>
      <c r="I17" s="298"/>
      <c r="J17" s="298"/>
      <c r="K17" s="298"/>
      <c r="L17" s="298"/>
      <c r="M17" s="298"/>
      <c r="N17" s="298"/>
      <c r="O17" s="299"/>
      <c r="P17" s="85">
        <v>0.51250000000000007</v>
      </c>
      <c r="Q17" s="90">
        <f t="shared" si="2"/>
        <v>2.2916666666666752E-2</v>
      </c>
      <c r="R17" s="86">
        <v>0.88541666666666663</v>
      </c>
      <c r="S17" s="91">
        <f t="shared" si="3"/>
        <v>3.819444444444442E-2</v>
      </c>
      <c r="W17" s="229"/>
      <c r="X17" s="229"/>
      <c r="Y17" s="229"/>
      <c r="Z17" s="72"/>
    </row>
    <row r="18" spans="2:26" ht="24" customHeight="1" thickBot="1" x14ac:dyDescent="0.3">
      <c r="B18" s="321"/>
      <c r="C18" s="318"/>
      <c r="D18" s="319" t="s">
        <v>19</v>
      </c>
      <c r="E18" s="298"/>
      <c r="F18" s="298"/>
      <c r="G18" s="298"/>
      <c r="H18" s="298"/>
      <c r="I18" s="299"/>
      <c r="J18" s="319" t="s">
        <v>20</v>
      </c>
      <c r="K18" s="298"/>
      <c r="L18" s="298"/>
      <c r="M18" s="298"/>
      <c r="N18" s="298"/>
      <c r="O18" s="299"/>
      <c r="P18" s="85">
        <v>0.53541666666666665</v>
      </c>
      <c r="Q18" s="90">
        <f t="shared" si="2"/>
        <v>2.2916666666666585E-2</v>
      </c>
      <c r="R18" s="86">
        <v>0.92708333333333337</v>
      </c>
      <c r="S18" s="91">
        <f t="shared" si="3"/>
        <v>4.1666666666666741E-2</v>
      </c>
      <c r="W18" s="229"/>
      <c r="X18" s="229"/>
      <c r="Y18" s="229"/>
      <c r="Z18" s="72"/>
    </row>
    <row r="19" spans="2:26" ht="24" customHeight="1" thickBot="1" x14ac:dyDescent="0.3">
      <c r="B19" s="321"/>
      <c r="C19" s="320" t="s">
        <v>7</v>
      </c>
      <c r="D19" s="74" t="s">
        <v>8</v>
      </c>
      <c r="E19" s="75" t="s">
        <v>9</v>
      </c>
      <c r="F19" s="104" t="s">
        <v>10</v>
      </c>
      <c r="G19" s="75" t="s">
        <v>11</v>
      </c>
      <c r="H19" s="104" t="s">
        <v>12</v>
      </c>
      <c r="I19" s="75" t="s">
        <v>13</v>
      </c>
      <c r="J19" s="104" t="s">
        <v>8</v>
      </c>
      <c r="K19" s="75" t="s">
        <v>9</v>
      </c>
      <c r="L19" s="104" t="s">
        <v>10</v>
      </c>
      <c r="M19" s="75" t="s">
        <v>11</v>
      </c>
      <c r="N19" s="104" t="s">
        <v>12</v>
      </c>
      <c r="O19" s="75" t="s">
        <v>13</v>
      </c>
      <c r="P19" s="100">
        <v>0.55694444444444446</v>
      </c>
      <c r="Q19" s="101">
        <f t="shared" si="2"/>
        <v>2.1527777777777812E-2</v>
      </c>
      <c r="R19" s="207"/>
      <c r="S19" s="103"/>
      <c r="W19" s="229"/>
      <c r="X19" s="229"/>
      <c r="Y19" s="229"/>
      <c r="Z19" s="72"/>
    </row>
    <row r="20" spans="2:26" ht="24" customHeight="1" x14ac:dyDescent="0.25">
      <c r="B20" s="321"/>
      <c r="C20" s="321"/>
      <c r="D20" s="78">
        <v>0.57986111111111105</v>
      </c>
      <c r="E20" s="79">
        <v>0.59722222222222221</v>
      </c>
      <c r="F20" s="79">
        <v>0.6166666666666667</v>
      </c>
      <c r="G20" s="80">
        <f t="shared" ref="G20:G21" si="6">F20-D20</f>
        <v>3.6805555555555647E-2</v>
      </c>
      <c r="H20" s="198">
        <v>704</v>
      </c>
      <c r="I20" s="82">
        <v>1</v>
      </c>
      <c r="J20" s="78">
        <v>0.60069444444444442</v>
      </c>
      <c r="K20" s="79">
        <v>0.61805555555555558</v>
      </c>
      <c r="L20" s="79">
        <v>0.63750000000000007</v>
      </c>
      <c r="M20" s="80">
        <f t="shared" ref="M20:M24" si="7">L20-J20</f>
        <v>3.6805555555555647E-2</v>
      </c>
      <c r="N20" s="198">
        <v>704</v>
      </c>
      <c r="O20" s="82">
        <v>2</v>
      </c>
      <c r="P20" s="229"/>
      <c r="Q20" s="229"/>
      <c r="W20" s="229"/>
      <c r="X20" s="229"/>
      <c r="Y20" s="229"/>
      <c r="Z20" s="72"/>
    </row>
    <row r="21" spans="2:26" ht="24" customHeight="1" thickBot="1" x14ac:dyDescent="0.3">
      <c r="B21" s="321"/>
      <c r="C21" s="321"/>
      <c r="D21" s="85">
        <v>0.62361111111111112</v>
      </c>
      <c r="E21" s="86">
        <v>0.64097222222222217</v>
      </c>
      <c r="F21" s="86">
        <v>0.65833333333333333</v>
      </c>
      <c r="G21" s="87">
        <f t="shared" si="6"/>
        <v>3.472222222222221E-2</v>
      </c>
      <c r="H21" s="201">
        <v>704</v>
      </c>
      <c r="I21" s="89">
        <v>1</v>
      </c>
      <c r="J21" s="85">
        <v>0.64652777777777781</v>
      </c>
      <c r="K21" s="86">
        <v>0.66319444444444442</v>
      </c>
      <c r="L21" s="86">
        <v>0.68055555555555547</v>
      </c>
      <c r="M21" s="87">
        <f t="shared" si="7"/>
        <v>3.4027777777777657E-2</v>
      </c>
      <c r="N21" s="201">
        <v>704</v>
      </c>
      <c r="O21" s="89">
        <v>2</v>
      </c>
      <c r="P21" s="229"/>
      <c r="Q21" s="229"/>
      <c r="W21" s="229"/>
      <c r="X21" s="229"/>
      <c r="Y21" s="229"/>
      <c r="Z21" s="72"/>
    </row>
    <row r="22" spans="2:26" ht="24" customHeight="1" thickBot="1" x14ac:dyDescent="0.3">
      <c r="B22" s="321"/>
      <c r="C22" s="321"/>
      <c r="D22" s="322">
        <f>IF(F21="",E21,F21)</f>
        <v>0.65833333333333333</v>
      </c>
      <c r="E22" s="299"/>
      <c r="F22" s="322">
        <f>IF(D23="",E23,D23)</f>
        <v>0.70833333333333337</v>
      </c>
      <c r="G22" s="299"/>
      <c r="H22" s="323">
        <f>F22-D22</f>
        <v>5.0000000000000044E-2</v>
      </c>
      <c r="I22" s="299"/>
      <c r="J22" s="85">
        <v>0.6875</v>
      </c>
      <c r="K22" s="86">
        <v>0.70347222222222217</v>
      </c>
      <c r="L22" s="86">
        <v>0.72152777777777777</v>
      </c>
      <c r="M22" s="87">
        <f t="shared" si="7"/>
        <v>3.4027777777777768E-2</v>
      </c>
      <c r="N22" s="201">
        <v>704</v>
      </c>
      <c r="O22" s="89">
        <v>2</v>
      </c>
      <c r="P22" s="229"/>
      <c r="Q22" s="229"/>
      <c r="W22" s="229"/>
      <c r="X22" s="229"/>
      <c r="Y22" s="229"/>
      <c r="Z22" s="72"/>
    </row>
    <row r="23" spans="2:26" ht="24" customHeight="1" x14ac:dyDescent="0.25">
      <c r="B23" s="321"/>
      <c r="C23" s="321"/>
      <c r="D23" s="85">
        <v>0.70833333333333337</v>
      </c>
      <c r="E23" s="86">
        <v>0.72499999999999998</v>
      </c>
      <c r="F23" s="86">
        <v>0.74305555555555547</v>
      </c>
      <c r="G23" s="87">
        <f t="shared" ref="G23:G26" si="8">F23-D23</f>
        <v>3.4722222222222099E-2</v>
      </c>
      <c r="H23" s="201">
        <v>704</v>
      </c>
      <c r="I23" s="89">
        <v>1</v>
      </c>
      <c r="J23" s="85">
        <v>0.72916666666666663</v>
      </c>
      <c r="K23" s="86">
        <v>0.74583333333333324</v>
      </c>
      <c r="L23" s="86">
        <v>0.76527777777777783</v>
      </c>
      <c r="M23" s="87">
        <f t="shared" si="7"/>
        <v>3.6111111111111205E-2</v>
      </c>
      <c r="N23" s="201">
        <v>704</v>
      </c>
      <c r="O23" s="89">
        <v>2</v>
      </c>
      <c r="P23" s="229"/>
      <c r="Q23" s="229"/>
      <c r="W23" s="229"/>
      <c r="X23" s="229"/>
      <c r="Y23" s="229"/>
      <c r="Z23" s="72"/>
    </row>
    <row r="24" spans="2:26" ht="24" customHeight="1" thickBot="1" x14ac:dyDescent="0.3">
      <c r="B24" s="321"/>
      <c r="C24" s="321"/>
      <c r="D24" s="85">
        <v>0.75347222222222221</v>
      </c>
      <c r="E24" s="86">
        <v>0.77013888888888893</v>
      </c>
      <c r="F24" s="86">
        <v>0.78888888888888886</v>
      </c>
      <c r="G24" s="87">
        <f t="shared" si="8"/>
        <v>3.5416666666666652E-2</v>
      </c>
      <c r="H24" s="201">
        <v>704</v>
      </c>
      <c r="I24" s="89">
        <v>1</v>
      </c>
      <c r="J24" s="85">
        <v>0.77777777777777779</v>
      </c>
      <c r="K24" s="86">
        <v>0.79583333333333339</v>
      </c>
      <c r="L24" s="86">
        <v>0.81458333333333333</v>
      </c>
      <c r="M24" s="87">
        <f t="shared" si="7"/>
        <v>3.6805555555555536E-2</v>
      </c>
      <c r="N24" s="201">
        <v>704</v>
      </c>
      <c r="O24" s="89">
        <v>2</v>
      </c>
      <c r="P24" s="229"/>
      <c r="Q24" s="229"/>
      <c r="W24" s="229"/>
      <c r="X24" s="229"/>
      <c r="Y24" s="229"/>
      <c r="Z24" s="72"/>
    </row>
    <row r="25" spans="2:26" ht="24" customHeight="1" thickBot="1" x14ac:dyDescent="0.3">
      <c r="B25" s="321"/>
      <c r="C25" s="321"/>
      <c r="D25" s="85">
        <v>0.80208333333333337</v>
      </c>
      <c r="E25" s="86">
        <v>0.81944444444444453</v>
      </c>
      <c r="F25" s="86">
        <v>0.83750000000000002</v>
      </c>
      <c r="G25" s="87">
        <f t="shared" si="8"/>
        <v>3.5416666666666652E-2</v>
      </c>
      <c r="H25" s="201">
        <v>704</v>
      </c>
      <c r="I25" s="89">
        <v>1</v>
      </c>
      <c r="J25" s="322">
        <f>IF(L24="",K24,L24)</f>
        <v>0.81458333333333333</v>
      </c>
      <c r="K25" s="299"/>
      <c r="L25" s="322">
        <f>IF(J26="",K26,J26)</f>
        <v>0.88541666666666663</v>
      </c>
      <c r="M25" s="299"/>
      <c r="N25" s="323">
        <f>L25-J25</f>
        <v>7.0833333333333304E-2</v>
      </c>
      <c r="O25" s="299"/>
      <c r="P25" s="229"/>
      <c r="Q25" s="229"/>
      <c r="W25" s="229"/>
      <c r="X25" s="229"/>
      <c r="Y25" s="229"/>
      <c r="Z25" s="72"/>
    </row>
    <row r="26" spans="2:26" ht="24" customHeight="1" x14ac:dyDescent="0.25">
      <c r="B26" s="321"/>
      <c r="C26" s="321"/>
      <c r="D26" s="85">
        <v>0.84722222222222221</v>
      </c>
      <c r="E26" s="86">
        <v>0.86458333333333337</v>
      </c>
      <c r="F26" s="86">
        <v>0.88263888888888886</v>
      </c>
      <c r="G26" s="87">
        <f t="shared" si="8"/>
        <v>3.5416666666666652E-2</v>
      </c>
      <c r="H26" s="201">
        <v>704</v>
      </c>
      <c r="I26" s="89">
        <v>1</v>
      </c>
      <c r="J26" s="85">
        <v>0.88541666666666663</v>
      </c>
      <c r="K26" s="86">
        <v>0.90208333333333324</v>
      </c>
      <c r="L26" s="86">
        <v>0.92013888888888884</v>
      </c>
      <c r="M26" s="87">
        <f t="shared" ref="M26:M27" si="9">L26-J26</f>
        <v>3.472222222222221E-2</v>
      </c>
      <c r="N26" s="201">
        <v>704</v>
      </c>
      <c r="O26" s="89">
        <v>2</v>
      </c>
      <c r="P26" s="229"/>
      <c r="Q26" s="229"/>
      <c r="W26" s="229"/>
      <c r="X26" s="229"/>
      <c r="Y26" s="229"/>
      <c r="Z26" s="72"/>
    </row>
    <row r="27" spans="2:26" ht="24" customHeight="1" x14ac:dyDescent="0.25">
      <c r="B27" s="321"/>
      <c r="C27" s="321"/>
      <c r="D27" s="231"/>
      <c r="E27" s="232"/>
      <c r="F27" s="232"/>
      <c r="G27" s="232"/>
      <c r="H27" s="232"/>
      <c r="I27" s="233"/>
      <c r="J27" s="85">
        <v>0.92708333333333337</v>
      </c>
      <c r="K27" s="86">
        <v>0.94097222222222221</v>
      </c>
      <c r="L27" s="86">
        <v>0.95624999999999993</v>
      </c>
      <c r="M27" s="87">
        <f t="shared" si="9"/>
        <v>2.9166666666666563E-2</v>
      </c>
      <c r="N27" s="201">
        <v>704</v>
      </c>
      <c r="O27" s="89">
        <v>2</v>
      </c>
      <c r="P27" s="229"/>
      <c r="Q27" s="229"/>
      <c r="W27" s="229"/>
      <c r="X27" s="229"/>
      <c r="Y27" s="229"/>
      <c r="Z27" s="72"/>
    </row>
    <row r="28" spans="2:26" ht="24" customHeight="1" thickBot="1" x14ac:dyDescent="0.3">
      <c r="B28" s="321"/>
      <c r="C28" s="321"/>
      <c r="D28" s="18"/>
      <c r="E28" s="19"/>
      <c r="F28" s="19"/>
      <c r="G28" s="214"/>
      <c r="H28" s="21"/>
      <c r="I28" s="211"/>
      <c r="J28" s="18"/>
      <c r="K28" s="19"/>
      <c r="L28" s="19"/>
      <c r="M28" s="214"/>
      <c r="N28" s="21"/>
      <c r="O28" s="211"/>
      <c r="P28" s="229"/>
      <c r="Q28" s="229"/>
      <c r="W28" s="229"/>
      <c r="X28" s="229"/>
      <c r="Y28" s="229"/>
      <c r="Z28" s="72"/>
    </row>
    <row r="29" spans="2:26" ht="24" customHeight="1" thickBot="1" x14ac:dyDescent="0.3">
      <c r="B29" s="321"/>
      <c r="C29" s="318"/>
      <c r="D29" s="327" t="s">
        <v>52</v>
      </c>
      <c r="E29" s="298"/>
      <c r="F29" s="298"/>
      <c r="G29" s="298"/>
      <c r="H29" s="298"/>
      <c r="I29" s="299"/>
      <c r="J29" s="327" t="s">
        <v>52</v>
      </c>
      <c r="K29" s="298"/>
      <c r="L29" s="298"/>
      <c r="M29" s="298"/>
      <c r="N29" s="298"/>
      <c r="O29" s="299"/>
      <c r="P29" s="205"/>
      <c r="Q29" s="205"/>
      <c r="W29" s="229"/>
      <c r="X29" s="229"/>
      <c r="Y29" s="229"/>
      <c r="Z29" s="72"/>
    </row>
    <row r="30" spans="2:26" ht="24" customHeight="1" thickBot="1" x14ac:dyDescent="0.3">
      <c r="B30" s="318"/>
      <c r="C30" s="99" t="s">
        <v>17</v>
      </c>
      <c r="D30" s="400">
        <f>MAX(E20:F27)-IF(D20="",E20,D20)-MIN(H20:H27)+$C17</f>
        <v>0.27361111111111108</v>
      </c>
      <c r="E30" s="298"/>
      <c r="F30" s="298"/>
      <c r="G30" s="299"/>
      <c r="H30" s="316">
        <f ca="1">OFFSET(H19,MATCH(MIN(H20:H26),H20:H26,0),-4)-IF(D20="",E20,D20)</f>
        <v>7.8472222222222276E-2</v>
      </c>
      <c r="I30" s="315"/>
      <c r="J30" s="400">
        <f>MAX(K20:L27)-IF(J20="",K20,J20)-MIN(N20:N27)+$C17</f>
        <v>0.30555555555555552</v>
      </c>
      <c r="K30" s="298"/>
      <c r="L30" s="298"/>
      <c r="M30" s="299"/>
      <c r="N30" s="316">
        <f ca="1">OFFSET(N19,MATCH(MIN(N20:N27),N20:N27,0),-4)-IF(J20="",K20,J20)</f>
        <v>0.21388888888888891</v>
      </c>
      <c r="O30" s="315"/>
      <c r="P30" s="229"/>
      <c r="Q30" s="229"/>
      <c r="W30" s="229"/>
      <c r="X30" s="229"/>
      <c r="Y30" s="229"/>
      <c r="Z30" s="72"/>
    </row>
    <row r="31" spans="2:26" ht="24" customHeight="1" x14ac:dyDescent="0.25">
      <c r="W31" s="229"/>
      <c r="X31" s="229"/>
      <c r="Y31" s="229"/>
      <c r="Z31" s="72"/>
    </row>
    <row r="32" spans="2:26" ht="24" customHeight="1" x14ac:dyDescent="0.25">
      <c r="W32" s="229"/>
      <c r="X32" s="229"/>
      <c r="Y32" s="229"/>
      <c r="Z32" s="72"/>
    </row>
    <row r="33" spans="1:26" ht="24" customHeight="1" x14ac:dyDescent="0.25">
      <c r="W33" s="229"/>
      <c r="X33" s="229"/>
      <c r="Y33" s="229"/>
      <c r="Z33" s="72"/>
    </row>
    <row r="34" spans="1:26" ht="24" customHeight="1" x14ac:dyDescent="0.25">
      <c r="W34" s="72"/>
      <c r="X34" s="72"/>
      <c r="Y34" s="72"/>
      <c r="Z34" s="72"/>
    </row>
    <row r="35" spans="1:26" ht="24" customHeight="1" x14ac:dyDescent="0.25">
      <c r="W35" s="72"/>
      <c r="X35" s="72"/>
      <c r="Y35" s="72"/>
      <c r="Z35" s="72"/>
    </row>
    <row r="36" spans="1:26" ht="24" customHeight="1" x14ac:dyDescent="0.25">
      <c r="A36" s="72"/>
      <c r="B36" s="229"/>
      <c r="C36" s="229"/>
      <c r="D36" s="229"/>
      <c r="E36" s="229"/>
      <c r="F36" s="229"/>
      <c r="G36" s="229"/>
      <c r="H36" s="229"/>
      <c r="I36" s="229"/>
      <c r="J36" s="229"/>
      <c r="K36" s="229"/>
      <c r="L36" s="229"/>
      <c r="M36" s="229"/>
      <c r="N36" s="229"/>
      <c r="O36" s="229"/>
      <c r="P36" s="229"/>
      <c r="Q36" s="229"/>
      <c r="R36" s="229"/>
      <c r="S36" s="229"/>
      <c r="T36" s="229"/>
      <c r="U36" s="72"/>
      <c r="V36" s="202"/>
      <c r="W36" s="72"/>
      <c r="X36" s="72"/>
      <c r="Y36" s="72"/>
      <c r="Z36" s="72"/>
    </row>
    <row r="37" spans="1:26" ht="24" customHeight="1" x14ac:dyDescent="0.25">
      <c r="A37" s="72"/>
      <c r="B37" s="229"/>
      <c r="C37" s="229"/>
      <c r="D37" s="229"/>
      <c r="E37" s="229"/>
      <c r="F37" s="229"/>
      <c r="G37" s="229"/>
      <c r="H37" s="229"/>
      <c r="I37" s="229"/>
      <c r="J37" s="229"/>
      <c r="K37" s="229"/>
      <c r="L37" s="229"/>
      <c r="M37" s="229"/>
      <c r="N37" s="229"/>
      <c r="O37" s="229"/>
      <c r="P37" s="229"/>
      <c r="Q37" s="229"/>
      <c r="R37" s="229"/>
      <c r="S37" s="229"/>
      <c r="T37" s="229"/>
      <c r="U37" s="72"/>
      <c r="V37" s="202"/>
      <c r="W37" s="72"/>
      <c r="X37" s="72"/>
      <c r="Y37" s="72"/>
      <c r="Z37" s="72"/>
    </row>
    <row r="38" spans="1:26" ht="24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202"/>
      <c r="W38" s="72"/>
      <c r="X38" s="72"/>
      <c r="Y38" s="72"/>
      <c r="Z38" s="72"/>
    </row>
    <row r="39" spans="1:26" ht="24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202"/>
      <c r="W39" s="72"/>
      <c r="X39" s="72"/>
      <c r="Y39" s="72"/>
      <c r="Z39" s="72"/>
    </row>
    <row r="40" spans="1:26" ht="24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202"/>
      <c r="W40" s="72"/>
      <c r="X40" s="72"/>
      <c r="Y40" s="72"/>
      <c r="Z40" s="72"/>
    </row>
    <row r="41" spans="1:26" ht="24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202"/>
      <c r="W41" s="72"/>
      <c r="X41" s="72"/>
      <c r="Y41" s="72"/>
      <c r="Z41" s="72"/>
    </row>
    <row r="42" spans="1:26" ht="24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202"/>
      <c r="W42" s="72"/>
      <c r="X42" s="72"/>
      <c r="Y42" s="72"/>
      <c r="Z42" s="72"/>
    </row>
    <row r="43" spans="1:26" ht="24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202"/>
      <c r="W43" s="72"/>
      <c r="X43" s="72"/>
      <c r="Y43" s="72"/>
      <c r="Z43" s="72"/>
    </row>
    <row r="44" spans="1:26" ht="24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202"/>
      <c r="W44" s="72"/>
      <c r="X44" s="72"/>
      <c r="Y44" s="72"/>
      <c r="Z44" s="72"/>
    </row>
    <row r="45" spans="1:26" ht="24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202"/>
      <c r="W45" s="72"/>
      <c r="X45" s="72"/>
      <c r="Y45" s="72"/>
      <c r="Z45" s="72"/>
    </row>
    <row r="46" spans="1:26" ht="24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202"/>
      <c r="W46" s="72"/>
      <c r="X46" s="72"/>
      <c r="Y46" s="72"/>
      <c r="Z46" s="72"/>
    </row>
    <row r="47" spans="1:26" ht="24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202"/>
      <c r="W47" s="72"/>
      <c r="X47" s="72"/>
      <c r="Y47" s="72"/>
      <c r="Z47" s="72"/>
    </row>
    <row r="48" spans="1:26" ht="24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202"/>
      <c r="W48" s="72"/>
      <c r="X48" s="72"/>
      <c r="Y48" s="72"/>
      <c r="Z48" s="72"/>
    </row>
    <row r="49" spans="1:26" ht="24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202"/>
      <c r="W49" s="72"/>
      <c r="X49" s="72"/>
      <c r="Y49" s="72"/>
      <c r="Z49" s="72"/>
    </row>
    <row r="50" spans="1:26" ht="24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202"/>
      <c r="W50" s="72"/>
      <c r="X50" s="72"/>
      <c r="Y50" s="72"/>
      <c r="Z50" s="72"/>
    </row>
    <row r="51" spans="1:26" ht="24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202"/>
      <c r="W51" s="72"/>
      <c r="X51" s="72"/>
      <c r="Y51" s="72"/>
      <c r="Z51" s="72"/>
    </row>
    <row r="52" spans="1:26" ht="24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202"/>
      <c r="W52" s="72"/>
      <c r="X52" s="72"/>
      <c r="Y52" s="72"/>
      <c r="Z52" s="72"/>
    </row>
    <row r="53" spans="1:26" ht="24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202"/>
      <c r="W53" s="72"/>
      <c r="X53" s="72"/>
      <c r="Y53" s="72"/>
      <c r="Z53" s="72"/>
    </row>
    <row r="54" spans="1:26" ht="24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202"/>
      <c r="W54" s="72"/>
      <c r="X54" s="72"/>
      <c r="Y54" s="72"/>
      <c r="Z54" s="72"/>
    </row>
    <row r="55" spans="1:26" ht="24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202"/>
      <c r="W55" s="72"/>
      <c r="X55" s="72"/>
      <c r="Y55" s="72"/>
      <c r="Z55" s="72"/>
    </row>
    <row r="56" spans="1:26" ht="24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202"/>
      <c r="W56" s="72"/>
      <c r="X56" s="72"/>
      <c r="Y56" s="72"/>
      <c r="Z56" s="72"/>
    </row>
    <row r="57" spans="1:26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202"/>
      <c r="W57" s="72"/>
      <c r="X57" s="72"/>
      <c r="Y57" s="72"/>
      <c r="Z57" s="72"/>
    </row>
    <row r="58" spans="1:26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202"/>
      <c r="W58" s="72"/>
      <c r="X58" s="72"/>
      <c r="Y58" s="72"/>
      <c r="Z58" s="72"/>
    </row>
    <row r="59" spans="1:26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202"/>
      <c r="W59" s="72"/>
      <c r="X59" s="72"/>
      <c r="Y59" s="72"/>
      <c r="Z59" s="72"/>
    </row>
    <row r="60" spans="1:26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202"/>
      <c r="W60" s="72"/>
      <c r="X60" s="72"/>
      <c r="Y60" s="72"/>
      <c r="Z60" s="72"/>
    </row>
    <row r="61" spans="1:26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202"/>
      <c r="W61" s="72"/>
      <c r="X61" s="72"/>
      <c r="Y61" s="72"/>
      <c r="Z61" s="72"/>
    </row>
    <row r="62" spans="1:26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202"/>
      <c r="W62" s="72"/>
      <c r="X62" s="72"/>
      <c r="Y62" s="72"/>
      <c r="Z62" s="72"/>
    </row>
    <row r="63" spans="1:26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202"/>
      <c r="W63" s="72"/>
      <c r="X63" s="72"/>
      <c r="Y63" s="72"/>
      <c r="Z63" s="72"/>
    </row>
    <row r="64" spans="1:26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202"/>
      <c r="W64" s="72"/>
      <c r="X64" s="72"/>
      <c r="Y64" s="72"/>
      <c r="Z64" s="72"/>
    </row>
    <row r="65" spans="1:26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202"/>
      <c r="W65" s="72"/>
      <c r="X65" s="72"/>
      <c r="Y65" s="72"/>
      <c r="Z65" s="72"/>
    </row>
    <row r="66" spans="1:26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202"/>
      <c r="W66" s="72"/>
      <c r="X66" s="72"/>
      <c r="Y66" s="72"/>
      <c r="Z66" s="72"/>
    </row>
    <row r="67" spans="1:26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202"/>
      <c r="W67" s="72"/>
      <c r="X67" s="72"/>
      <c r="Y67" s="72"/>
      <c r="Z67" s="72"/>
    </row>
    <row r="68" spans="1:26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202"/>
      <c r="W68" s="72"/>
      <c r="X68" s="72"/>
      <c r="Y68" s="72"/>
      <c r="Z68" s="72"/>
    </row>
    <row r="69" spans="1:26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202"/>
      <c r="W69" s="72"/>
      <c r="X69" s="72"/>
      <c r="Y69" s="72"/>
      <c r="Z69" s="72"/>
    </row>
    <row r="70" spans="1:26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202"/>
      <c r="W70" s="72"/>
      <c r="X70" s="72"/>
      <c r="Y70" s="72"/>
      <c r="Z70" s="72"/>
    </row>
    <row r="71" spans="1:26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202"/>
      <c r="W71" s="72"/>
      <c r="X71" s="72"/>
      <c r="Y71" s="72"/>
      <c r="Z71" s="72"/>
    </row>
    <row r="72" spans="1:26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202"/>
      <c r="W72" s="72"/>
      <c r="X72" s="72"/>
      <c r="Y72" s="72"/>
      <c r="Z72" s="72"/>
    </row>
    <row r="73" spans="1:26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202"/>
      <c r="W73" s="72"/>
      <c r="X73" s="72"/>
      <c r="Y73" s="72"/>
      <c r="Z73" s="72"/>
    </row>
    <row r="74" spans="1:26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202"/>
      <c r="W74" s="72"/>
      <c r="X74" s="72"/>
      <c r="Y74" s="72"/>
      <c r="Z74" s="72"/>
    </row>
    <row r="75" spans="1:26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202"/>
      <c r="W75" s="72"/>
      <c r="X75" s="72"/>
      <c r="Y75" s="72"/>
      <c r="Z75" s="72"/>
    </row>
    <row r="76" spans="1:26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202"/>
      <c r="W76" s="72"/>
      <c r="X76" s="72"/>
      <c r="Y76" s="72"/>
      <c r="Z76" s="72"/>
    </row>
    <row r="77" spans="1:26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202"/>
      <c r="W77" s="72"/>
      <c r="X77" s="72"/>
      <c r="Y77" s="72"/>
      <c r="Z77" s="72"/>
    </row>
    <row r="78" spans="1:26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202"/>
      <c r="W78" s="72"/>
      <c r="X78" s="72"/>
      <c r="Y78" s="72"/>
      <c r="Z78" s="72"/>
    </row>
    <row r="79" spans="1:26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202"/>
      <c r="W79" s="72"/>
      <c r="X79" s="72"/>
      <c r="Y79" s="72"/>
      <c r="Z79" s="72"/>
    </row>
    <row r="80" spans="1:26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202"/>
      <c r="W80" s="72"/>
      <c r="X80" s="72"/>
      <c r="Y80" s="72"/>
      <c r="Z80" s="72"/>
    </row>
    <row r="81" spans="1:26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202"/>
      <c r="W81" s="72"/>
      <c r="X81" s="72"/>
      <c r="Y81" s="72"/>
      <c r="Z81" s="72"/>
    </row>
    <row r="82" spans="1:26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202"/>
      <c r="W82" s="72"/>
      <c r="X82" s="72"/>
      <c r="Y82" s="72"/>
      <c r="Z82" s="72"/>
    </row>
    <row r="83" spans="1:26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202"/>
      <c r="W83" s="72"/>
      <c r="X83" s="72"/>
      <c r="Y83" s="72"/>
      <c r="Z83" s="72"/>
    </row>
    <row r="84" spans="1:26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202"/>
      <c r="W84" s="72"/>
      <c r="X84" s="72"/>
      <c r="Y84" s="72"/>
      <c r="Z84" s="72"/>
    </row>
    <row r="85" spans="1:26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202"/>
      <c r="W85" s="72"/>
      <c r="X85" s="72"/>
      <c r="Y85" s="72"/>
      <c r="Z85" s="72"/>
    </row>
    <row r="86" spans="1:26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202"/>
      <c r="W86" s="72"/>
      <c r="X86" s="72"/>
      <c r="Y86" s="72"/>
      <c r="Z86" s="72"/>
    </row>
    <row r="87" spans="1:26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202"/>
      <c r="W87" s="72"/>
      <c r="X87" s="72"/>
      <c r="Y87" s="72"/>
      <c r="Z87" s="72"/>
    </row>
    <row r="88" spans="1:26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202"/>
      <c r="W88" s="72"/>
      <c r="X88" s="72"/>
      <c r="Y88" s="72"/>
      <c r="Z88" s="72"/>
    </row>
    <row r="89" spans="1:26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202"/>
      <c r="W89" s="72"/>
      <c r="X89" s="72"/>
      <c r="Y89" s="72"/>
      <c r="Z89" s="72"/>
    </row>
    <row r="90" spans="1:26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202"/>
      <c r="W90" s="72"/>
      <c r="X90" s="72"/>
      <c r="Y90" s="72"/>
      <c r="Z90" s="72"/>
    </row>
    <row r="91" spans="1:26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202"/>
      <c r="W91" s="72"/>
      <c r="X91" s="72"/>
      <c r="Y91" s="72"/>
      <c r="Z91" s="72"/>
    </row>
    <row r="92" spans="1:26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202"/>
      <c r="W92" s="72"/>
      <c r="X92" s="72"/>
      <c r="Y92" s="72"/>
      <c r="Z92" s="72"/>
    </row>
    <row r="93" spans="1:26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202"/>
      <c r="W93" s="72"/>
      <c r="X93" s="72"/>
      <c r="Y93" s="72"/>
      <c r="Z93" s="72"/>
    </row>
    <row r="94" spans="1:26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202"/>
      <c r="W94" s="72"/>
      <c r="X94" s="72"/>
      <c r="Y94" s="72"/>
      <c r="Z94" s="72"/>
    </row>
    <row r="95" spans="1:26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202"/>
      <c r="W95" s="72"/>
      <c r="X95" s="72"/>
      <c r="Y95" s="72"/>
      <c r="Z95" s="72"/>
    </row>
    <row r="96" spans="1:26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202"/>
      <c r="W96" s="72"/>
      <c r="X96" s="72"/>
      <c r="Y96" s="72"/>
      <c r="Z96" s="72"/>
    </row>
    <row r="97" spans="1:26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202"/>
      <c r="W97" s="72"/>
      <c r="X97" s="72"/>
      <c r="Y97" s="72"/>
      <c r="Z97" s="72"/>
    </row>
    <row r="98" spans="1:26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202"/>
      <c r="W98" s="72"/>
      <c r="X98" s="72"/>
      <c r="Y98" s="72"/>
      <c r="Z98" s="72"/>
    </row>
    <row r="99" spans="1:26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202"/>
      <c r="W99" s="72"/>
      <c r="X99" s="72"/>
      <c r="Y99" s="72"/>
      <c r="Z99" s="72"/>
    </row>
    <row r="100" spans="1:26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202"/>
      <c r="W100" s="72"/>
      <c r="X100" s="72"/>
      <c r="Y100" s="72"/>
      <c r="Z100" s="72"/>
    </row>
    <row r="101" spans="1:26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202"/>
      <c r="W101" s="72"/>
      <c r="X101" s="72"/>
      <c r="Y101" s="72"/>
      <c r="Z101" s="72"/>
    </row>
    <row r="102" spans="1:26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202"/>
      <c r="W102" s="72"/>
      <c r="X102" s="72"/>
      <c r="Y102" s="72"/>
      <c r="Z102" s="72"/>
    </row>
    <row r="103" spans="1:26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202"/>
      <c r="W103" s="72"/>
      <c r="X103" s="72"/>
      <c r="Y103" s="72"/>
      <c r="Z103" s="72"/>
    </row>
    <row r="104" spans="1:26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202"/>
      <c r="W104" s="72"/>
      <c r="X104" s="72"/>
      <c r="Y104" s="72"/>
      <c r="Z104" s="72"/>
    </row>
    <row r="105" spans="1:26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202"/>
      <c r="W105" s="72"/>
      <c r="X105" s="72"/>
      <c r="Y105" s="72"/>
      <c r="Z105" s="72"/>
    </row>
    <row r="106" spans="1:26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202"/>
      <c r="W106" s="72"/>
      <c r="X106" s="72"/>
      <c r="Y106" s="72"/>
      <c r="Z106" s="72"/>
    </row>
    <row r="107" spans="1:26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202"/>
      <c r="W107" s="72"/>
      <c r="X107" s="72"/>
      <c r="Y107" s="72"/>
      <c r="Z107" s="72"/>
    </row>
    <row r="108" spans="1:26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202"/>
      <c r="W108" s="72"/>
      <c r="X108" s="72"/>
      <c r="Y108" s="72"/>
      <c r="Z108" s="72"/>
    </row>
    <row r="109" spans="1:26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202"/>
      <c r="W109" s="72"/>
      <c r="X109" s="72"/>
      <c r="Y109" s="72"/>
      <c r="Z109" s="72"/>
    </row>
    <row r="110" spans="1:26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202"/>
      <c r="W110" s="72"/>
      <c r="X110" s="72"/>
      <c r="Y110" s="72"/>
      <c r="Z110" s="72"/>
    </row>
    <row r="111" spans="1:26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202"/>
      <c r="W111" s="72"/>
      <c r="X111" s="72"/>
      <c r="Y111" s="72"/>
      <c r="Z111" s="72"/>
    </row>
    <row r="112" spans="1:26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202"/>
      <c r="W112" s="72"/>
      <c r="X112" s="72"/>
      <c r="Y112" s="72"/>
      <c r="Z112" s="72"/>
    </row>
    <row r="113" spans="1:26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202"/>
      <c r="W113" s="72"/>
      <c r="X113" s="72"/>
      <c r="Y113" s="72"/>
      <c r="Z113" s="72"/>
    </row>
    <row r="114" spans="1:26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202"/>
      <c r="W114" s="72"/>
      <c r="X114" s="72"/>
      <c r="Y114" s="72"/>
      <c r="Z114" s="72"/>
    </row>
    <row r="115" spans="1:26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202"/>
      <c r="W115" s="72"/>
      <c r="X115" s="72"/>
      <c r="Y115" s="72"/>
      <c r="Z115" s="72"/>
    </row>
    <row r="116" spans="1:26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202"/>
      <c r="W116" s="72"/>
      <c r="X116" s="72"/>
      <c r="Y116" s="72"/>
      <c r="Z116" s="72"/>
    </row>
    <row r="117" spans="1:26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202"/>
      <c r="W117" s="72"/>
      <c r="X117" s="72"/>
      <c r="Y117" s="72"/>
      <c r="Z117" s="72"/>
    </row>
    <row r="118" spans="1:26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202"/>
      <c r="W118" s="72"/>
      <c r="X118" s="72"/>
      <c r="Y118" s="72"/>
      <c r="Z118" s="72"/>
    </row>
    <row r="119" spans="1:26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202"/>
      <c r="W119" s="72"/>
      <c r="X119" s="72"/>
      <c r="Y119" s="72"/>
      <c r="Z119" s="72"/>
    </row>
    <row r="120" spans="1:26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202"/>
      <c r="W120" s="72"/>
      <c r="X120" s="72"/>
      <c r="Y120" s="72"/>
      <c r="Z120" s="72"/>
    </row>
    <row r="121" spans="1:26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202"/>
      <c r="W121" s="72"/>
      <c r="X121" s="72"/>
      <c r="Y121" s="72"/>
      <c r="Z121" s="72"/>
    </row>
    <row r="122" spans="1:26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202"/>
      <c r="W122" s="72"/>
      <c r="X122" s="72"/>
      <c r="Y122" s="72"/>
      <c r="Z122" s="72"/>
    </row>
    <row r="123" spans="1:26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202"/>
      <c r="W123" s="72"/>
      <c r="X123" s="72"/>
      <c r="Y123" s="72"/>
      <c r="Z123" s="72"/>
    </row>
    <row r="124" spans="1:26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202"/>
      <c r="W124" s="72"/>
      <c r="X124" s="72"/>
      <c r="Y124" s="72"/>
      <c r="Z124" s="72"/>
    </row>
    <row r="125" spans="1:26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202"/>
      <c r="W125" s="72"/>
      <c r="X125" s="72"/>
      <c r="Y125" s="72"/>
      <c r="Z125" s="72"/>
    </row>
    <row r="126" spans="1:26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202"/>
      <c r="W126" s="72"/>
      <c r="X126" s="72"/>
      <c r="Y126" s="72"/>
      <c r="Z126" s="72"/>
    </row>
    <row r="127" spans="1:26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202"/>
      <c r="W127" s="72"/>
      <c r="X127" s="72"/>
      <c r="Y127" s="72"/>
      <c r="Z127" s="72"/>
    </row>
    <row r="128" spans="1:26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202"/>
      <c r="W128" s="72"/>
      <c r="X128" s="72"/>
      <c r="Y128" s="72"/>
      <c r="Z128" s="72"/>
    </row>
    <row r="129" spans="1:26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202"/>
      <c r="W129" s="72"/>
      <c r="X129" s="72"/>
      <c r="Y129" s="72"/>
      <c r="Z129" s="72"/>
    </row>
    <row r="130" spans="1:26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202"/>
      <c r="W130" s="72"/>
      <c r="X130" s="72"/>
      <c r="Y130" s="72"/>
      <c r="Z130" s="72"/>
    </row>
    <row r="131" spans="1:26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202"/>
      <c r="W131" s="72"/>
      <c r="X131" s="72"/>
      <c r="Y131" s="72"/>
      <c r="Z131" s="72"/>
    </row>
    <row r="132" spans="1:26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202"/>
      <c r="W132" s="72"/>
      <c r="X132" s="72"/>
      <c r="Y132" s="72"/>
      <c r="Z132" s="72"/>
    </row>
    <row r="133" spans="1:26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202"/>
      <c r="W133" s="72"/>
      <c r="X133" s="72"/>
      <c r="Y133" s="72"/>
      <c r="Z133" s="72"/>
    </row>
    <row r="134" spans="1:26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202"/>
      <c r="W134" s="72"/>
      <c r="X134" s="72"/>
      <c r="Y134" s="72"/>
      <c r="Z134" s="72"/>
    </row>
    <row r="135" spans="1:26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202"/>
      <c r="W135" s="72"/>
      <c r="X135" s="72"/>
      <c r="Y135" s="72"/>
      <c r="Z135" s="72"/>
    </row>
    <row r="136" spans="1:26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202"/>
      <c r="W136" s="72"/>
      <c r="X136" s="72"/>
      <c r="Y136" s="72"/>
      <c r="Z136" s="72"/>
    </row>
    <row r="137" spans="1:26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202"/>
      <c r="W137" s="72"/>
      <c r="X137" s="72"/>
      <c r="Y137" s="72"/>
      <c r="Z137" s="72"/>
    </row>
    <row r="138" spans="1:26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202"/>
      <c r="W138" s="72"/>
      <c r="X138" s="72"/>
      <c r="Y138" s="72"/>
      <c r="Z138" s="72"/>
    </row>
    <row r="139" spans="1:26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202"/>
      <c r="W139" s="72"/>
      <c r="X139" s="72"/>
      <c r="Y139" s="72"/>
      <c r="Z139" s="72"/>
    </row>
    <row r="140" spans="1:26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202"/>
      <c r="W140" s="72"/>
      <c r="X140" s="72"/>
      <c r="Y140" s="72"/>
      <c r="Z140" s="72"/>
    </row>
    <row r="141" spans="1:26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202"/>
      <c r="W141" s="72"/>
      <c r="X141" s="72"/>
      <c r="Y141" s="72"/>
      <c r="Z141" s="72"/>
    </row>
    <row r="142" spans="1:26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202"/>
      <c r="W142" s="72"/>
      <c r="X142" s="72"/>
      <c r="Y142" s="72"/>
      <c r="Z142" s="72"/>
    </row>
    <row r="143" spans="1:26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202"/>
      <c r="W143" s="72"/>
      <c r="X143" s="72"/>
      <c r="Y143" s="72"/>
      <c r="Z143" s="72"/>
    </row>
    <row r="144" spans="1:26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202"/>
      <c r="W144" s="72"/>
      <c r="X144" s="72"/>
      <c r="Y144" s="72"/>
      <c r="Z144" s="72"/>
    </row>
    <row r="145" spans="1:26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202"/>
      <c r="W145" s="72"/>
      <c r="X145" s="72"/>
      <c r="Y145" s="72"/>
      <c r="Z145" s="72"/>
    </row>
    <row r="146" spans="1:26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202"/>
      <c r="W146" s="72"/>
      <c r="X146" s="72"/>
      <c r="Y146" s="72"/>
      <c r="Z146" s="72"/>
    </row>
    <row r="147" spans="1:26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202"/>
      <c r="W147" s="72"/>
      <c r="X147" s="72"/>
      <c r="Y147" s="72"/>
      <c r="Z147" s="72"/>
    </row>
    <row r="148" spans="1:26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202"/>
      <c r="W148" s="72"/>
      <c r="X148" s="72"/>
      <c r="Y148" s="72"/>
      <c r="Z148" s="72"/>
    </row>
    <row r="149" spans="1:26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202"/>
      <c r="W149" s="72"/>
      <c r="X149" s="72"/>
      <c r="Y149" s="72"/>
      <c r="Z149" s="72"/>
    </row>
    <row r="150" spans="1:26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202"/>
      <c r="W150" s="72"/>
      <c r="X150" s="72"/>
      <c r="Y150" s="72"/>
      <c r="Z150" s="72"/>
    </row>
    <row r="151" spans="1:26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202"/>
      <c r="W151" s="72"/>
      <c r="X151" s="72"/>
      <c r="Y151" s="72"/>
      <c r="Z151" s="72"/>
    </row>
    <row r="152" spans="1:26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202"/>
      <c r="W152" s="72"/>
      <c r="X152" s="72"/>
      <c r="Y152" s="72"/>
      <c r="Z152" s="72"/>
    </row>
    <row r="153" spans="1:26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202"/>
      <c r="W153" s="72"/>
      <c r="X153" s="72"/>
      <c r="Y153" s="72"/>
      <c r="Z153" s="72"/>
    </row>
    <row r="154" spans="1:26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202"/>
      <c r="W154" s="72"/>
      <c r="X154" s="72"/>
      <c r="Y154" s="72"/>
      <c r="Z154" s="72"/>
    </row>
    <row r="155" spans="1:26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202"/>
      <c r="W155" s="72"/>
      <c r="X155" s="72"/>
      <c r="Y155" s="72"/>
      <c r="Z155" s="72"/>
    </row>
    <row r="156" spans="1:26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202"/>
      <c r="W156" s="72"/>
      <c r="X156" s="72"/>
      <c r="Y156" s="72"/>
      <c r="Z156" s="72"/>
    </row>
    <row r="157" spans="1:26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202"/>
      <c r="W157" s="72"/>
      <c r="X157" s="72"/>
      <c r="Y157" s="72"/>
      <c r="Z157" s="72"/>
    </row>
    <row r="158" spans="1:26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202"/>
      <c r="W158" s="72"/>
      <c r="X158" s="72"/>
      <c r="Y158" s="72"/>
      <c r="Z158" s="72"/>
    </row>
    <row r="159" spans="1:26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202"/>
      <c r="W159" s="72"/>
      <c r="X159" s="72"/>
      <c r="Y159" s="72"/>
      <c r="Z159" s="72"/>
    </row>
    <row r="160" spans="1:26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202"/>
      <c r="W160" s="72"/>
      <c r="X160" s="72"/>
      <c r="Y160" s="72"/>
      <c r="Z160" s="72"/>
    </row>
    <row r="161" spans="1:26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202"/>
      <c r="W161" s="72"/>
      <c r="X161" s="72"/>
      <c r="Y161" s="72"/>
      <c r="Z161" s="72"/>
    </row>
    <row r="162" spans="1:26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202"/>
      <c r="W162" s="72"/>
      <c r="X162" s="72"/>
      <c r="Y162" s="72"/>
      <c r="Z162" s="72"/>
    </row>
    <row r="163" spans="1:26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202"/>
      <c r="W163" s="72"/>
      <c r="X163" s="72"/>
      <c r="Y163" s="72"/>
      <c r="Z163" s="72"/>
    </row>
    <row r="164" spans="1:26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202"/>
      <c r="W164" s="72"/>
      <c r="X164" s="72"/>
      <c r="Y164" s="72"/>
      <c r="Z164" s="72"/>
    </row>
    <row r="165" spans="1:26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202"/>
      <c r="W165" s="72"/>
      <c r="X165" s="72"/>
      <c r="Y165" s="72"/>
      <c r="Z165" s="72"/>
    </row>
    <row r="166" spans="1:26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202"/>
      <c r="W166" s="72"/>
      <c r="X166" s="72"/>
      <c r="Y166" s="72"/>
      <c r="Z166" s="72"/>
    </row>
    <row r="167" spans="1:26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202"/>
      <c r="W167" s="72"/>
      <c r="X167" s="72"/>
      <c r="Y167" s="72"/>
      <c r="Z167" s="72"/>
    </row>
    <row r="168" spans="1:26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202"/>
      <c r="W168" s="72"/>
      <c r="X168" s="72"/>
      <c r="Y168" s="72"/>
      <c r="Z168" s="72"/>
    </row>
    <row r="169" spans="1:26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202"/>
      <c r="W169" s="72"/>
      <c r="X169" s="72"/>
      <c r="Y169" s="72"/>
      <c r="Z169" s="72"/>
    </row>
    <row r="170" spans="1:26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202"/>
      <c r="W170" s="72"/>
      <c r="X170" s="72"/>
      <c r="Y170" s="72"/>
      <c r="Z170" s="72"/>
    </row>
    <row r="171" spans="1:26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202"/>
      <c r="W171" s="72"/>
      <c r="X171" s="72"/>
      <c r="Y171" s="72"/>
      <c r="Z171" s="72"/>
    </row>
    <row r="172" spans="1:26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202"/>
      <c r="W172" s="72"/>
      <c r="X172" s="72"/>
      <c r="Y172" s="72"/>
      <c r="Z172" s="72"/>
    </row>
    <row r="173" spans="1:26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202"/>
      <c r="W173" s="72"/>
      <c r="X173" s="72"/>
      <c r="Y173" s="72"/>
      <c r="Z173" s="72"/>
    </row>
    <row r="174" spans="1:26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202"/>
      <c r="W174" s="72"/>
      <c r="X174" s="72"/>
      <c r="Y174" s="72"/>
      <c r="Z174" s="72"/>
    </row>
    <row r="175" spans="1:26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202"/>
      <c r="W175" s="72"/>
      <c r="X175" s="72"/>
      <c r="Y175" s="72"/>
      <c r="Z175" s="72"/>
    </row>
    <row r="176" spans="1:26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202"/>
      <c r="W176" s="72"/>
      <c r="X176" s="72"/>
      <c r="Y176" s="72"/>
      <c r="Z176" s="72"/>
    </row>
    <row r="177" spans="1:26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202"/>
      <c r="W177" s="72"/>
      <c r="X177" s="72"/>
      <c r="Y177" s="72"/>
      <c r="Z177" s="72"/>
    </row>
    <row r="178" spans="1:26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202"/>
      <c r="W178" s="72"/>
      <c r="X178" s="72"/>
      <c r="Y178" s="72"/>
      <c r="Z178" s="72"/>
    </row>
    <row r="179" spans="1:26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202"/>
      <c r="W179" s="72"/>
      <c r="X179" s="72"/>
      <c r="Y179" s="72"/>
      <c r="Z179" s="72"/>
    </row>
    <row r="180" spans="1:26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202"/>
      <c r="W180" s="72"/>
      <c r="X180" s="72"/>
      <c r="Y180" s="72"/>
      <c r="Z180" s="72"/>
    </row>
    <row r="181" spans="1:26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202"/>
      <c r="W181" s="72"/>
      <c r="X181" s="72"/>
      <c r="Y181" s="72"/>
      <c r="Z181" s="72"/>
    </row>
    <row r="182" spans="1:26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202"/>
      <c r="W182" s="72"/>
      <c r="X182" s="72"/>
      <c r="Y182" s="72"/>
      <c r="Z182" s="72"/>
    </row>
    <row r="183" spans="1:26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202"/>
      <c r="W183" s="72"/>
      <c r="X183" s="72"/>
      <c r="Y183" s="72"/>
      <c r="Z183" s="72"/>
    </row>
    <row r="184" spans="1:26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202"/>
      <c r="W184" s="72"/>
      <c r="X184" s="72"/>
      <c r="Y184" s="72"/>
      <c r="Z184" s="72"/>
    </row>
    <row r="185" spans="1:26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202"/>
      <c r="W185" s="72"/>
      <c r="X185" s="72"/>
      <c r="Y185" s="72"/>
      <c r="Z185" s="72"/>
    </row>
    <row r="186" spans="1:26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202"/>
      <c r="W186" s="72"/>
      <c r="X186" s="72"/>
      <c r="Y186" s="72"/>
      <c r="Z186" s="72"/>
    </row>
    <row r="187" spans="1:26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202"/>
      <c r="W187" s="72"/>
      <c r="X187" s="72"/>
      <c r="Y187" s="72"/>
      <c r="Z187" s="72"/>
    </row>
    <row r="188" spans="1:26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202"/>
      <c r="W188" s="72"/>
      <c r="X188" s="72"/>
      <c r="Y188" s="72"/>
      <c r="Z188" s="72"/>
    </row>
    <row r="189" spans="1:26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202"/>
      <c r="W189" s="72"/>
      <c r="X189" s="72"/>
      <c r="Y189" s="72"/>
      <c r="Z189" s="72"/>
    </row>
    <row r="190" spans="1:26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202"/>
      <c r="W190" s="72"/>
      <c r="X190" s="72"/>
      <c r="Y190" s="72"/>
      <c r="Z190" s="72"/>
    </row>
    <row r="191" spans="1:26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202"/>
      <c r="W191" s="72"/>
      <c r="X191" s="72"/>
      <c r="Y191" s="72"/>
      <c r="Z191" s="72"/>
    </row>
    <row r="192" spans="1:26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202"/>
      <c r="W192" s="72"/>
      <c r="X192" s="72"/>
      <c r="Y192" s="72"/>
      <c r="Z192" s="72"/>
    </row>
    <row r="193" spans="1:26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202"/>
      <c r="W193" s="72"/>
      <c r="X193" s="72"/>
      <c r="Y193" s="72"/>
      <c r="Z193" s="72"/>
    </row>
    <row r="194" spans="1:26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202"/>
      <c r="W194" s="72"/>
      <c r="X194" s="72"/>
      <c r="Y194" s="72"/>
      <c r="Z194" s="72"/>
    </row>
    <row r="195" spans="1:26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202"/>
      <c r="W195" s="72"/>
      <c r="X195" s="72"/>
      <c r="Y195" s="72"/>
      <c r="Z195" s="72"/>
    </row>
    <row r="196" spans="1:26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202"/>
      <c r="W196" s="72"/>
      <c r="X196" s="72"/>
      <c r="Y196" s="72"/>
      <c r="Z196" s="72"/>
    </row>
    <row r="197" spans="1:26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202"/>
      <c r="W197" s="72"/>
      <c r="X197" s="72"/>
      <c r="Y197" s="72"/>
      <c r="Z197" s="72"/>
    </row>
    <row r="198" spans="1:26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202"/>
      <c r="W198" s="72"/>
      <c r="X198" s="72"/>
      <c r="Y198" s="72"/>
      <c r="Z198" s="72"/>
    </row>
    <row r="199" spans="1:26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202"/>
      <c r="W199" s="72"/>
      <c r="X199" s="72"/>
      <c r="Y199" s="72"/>
      <c r="Z199" s="72"/>
    </row>
    <row r="200" spans="1:26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202"/>
      <c r="W200" s="72"/>
      <c r="X200" s="72"/>
      <c r="Y200" s="72"/>
      <c r="Z200" s="72"/>
    </row>
    <row r="201" spans="1:26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202"/>
      <c r="W201" s="72"/>
      <c r="X201" s="72"/>
      <c r="Y201" s="72"/>
      <c r="Z201" s="72"/>
    </row>
    <row r="202" spans="1:26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202"/>
      <c r="W202" s="72"/>
      <c r="X202" s="72"/>
      <c r="Y202" s="72"/>
      <c r="Z202" s="72"/>
    </row>
    <row r="203" spans="1:26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202"/>
      <c r="W203" s="72"/>
      <c r="X203" s="72"/>
      <c r="Y203" s="72"/>
      <c r="Z203" s="72"/>
    </row>
    <row r="204" spans="1:26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202"/>
      <c r="W204" s="72"/>
      <c r="X204" s="72"/>
      <c r="Y204" s="72"/>
      <c r="Z204" s="72"/>
    </row>
    <row r="205" spans="1:26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202"/>
      <c r="W205" s="72"/>
      <c r="X205" s="72"/>
      <c r="Y205" s="72"/>
      <c r="Z205" s="72"/>
    </row>
    <row r="206" spans="1:26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202"/>
      <c r="W206" s="72"/>
      <c r="X206" s="72"/>
      <c r="Y206" s="72"/>
      <c r="Z206" s="72"/>
    </row>
    <row r="207" spans="1:26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202"/>
      <c r="W207" s="72"/>
      <c r="X207" s="72"/>
      <c r="Y207" s="72"/>
      <c r="Z207" s="72"/>
    </row>
    <row r="208" spans="1:26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202"/>
      <c r="W208" s="72"/>
      <c r="X208" s="72"/>
      <c r="Y208" s="72"/>
      <c r="Z208" s="72"/>
    </row>
    <row r="209" spans="1:26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202"/>
      <c r="W209" s="72"/>
      <c r="X209" s="72"/>
      <c r="Y209" s="72"/>
      <c r="Z209" s="72"/>
    </row>
    <row r="210" spans="1:26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202"/>
      <c r="W210" s="72"/>
      <c r="X210" s="72"/>
      <c r="Y210" s="72"/>
      <c r="Z210" s="72"/>
    </row>
    <row r="211" spans="1:26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202"/>
      <c r="W211" s="72"/>
      <c r="X211" s="72"/>
      <c r="Y211" s="72"/>
      <c r="Z211" s="72"/>
    </row>
    <row r="212" spans="1:26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202"/>
      <c r="W212" s="72"/>
      <c r="X212" s="72"/>
      <c r="Y212" s="72"/>
      <c r="Z212" s="72"/>
    </row>
    <row r="213" spans="1:26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202"/>
      <c r="W213" s="72"/>
      <c r="X213" s="72"/>
      <c r="Y213" s="72"/>
      <c r="Z213" s="72"/>
    </row>
    <row r="214" spans="1:26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202"/>
      <c r="W214" s="72"/>
      <c r="X214" s="72"/>
      <c r="Y214" s="72"/>
      <c r="Z214" s="72"/>
    </row>
    <row r="215" spans="1:26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202"/>
      <c r="W215" s="72"/>
      <c r="X215" s="72"/>
      <c r="Y215" s="72"/>
      <c r="Z215" s="72"/>
    </row>
    <row r="216" spans="1:26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202"/>
      <c r="W216" s="72"/>
      <c r="X216" s="72"/>
      <c r="Y216" s="72"/>
      <c r="Z216" s="72"/>
    </row>
    <row r="217" spans="1:26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202"/>
      <c r="W217" s="72"/>
      <c r="X217" s="72"/>
      <c r="Y217" s="72"/>
      <c r="Z217" s="72"/>
    </row>
    <row r="218" spans="1:26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202"/>
      <c r="W218" s="72"/>
      <c r="X218" s="72"/>
      <c r="Y218" s="72"/>
      <c r="Z218" s="72"/>
    </row>
    <row r="219" spans="1:26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202"/>
      <c r="W219" s="72"/>
      <c r="X219" s="72"/>
      <c r="Y219" s="72"/>
      <c r="Z219" s="72"/>
    </row>
    <row r="220" spans="1:26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202"/>
      <c r="W220" s="72"/>
      <c r="X220" s="72"/>
      <c r="Y220" s="72"/>
      <c r="Z220" s="72"/>
    </row>
    <row r="221" spans="1:26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202"/>
      <c r="W221" s="72"/>
      <c r="X221" s="72"/>
      <c r="Y221" s="72"/>
      <c r="Z221" s="72"/>
    </row>
    <row r="222" spans="1:26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202"/>
      <c r="W222" s="72"/>
      <c r="X222" s="72"/>
      <c r="Y222" s="72"/>
      <c r="Z222" s="72"/>
    </row>
    <row r="223" spans="1:26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202"/>
      <c r="W223" s="72"/>
      <c r="X223" s="72"/>
      <c r="Y223" s="72"/>
      <c r="Z223" s="72"/>
    </row>
    <row r="224" spans="1:26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202"/>
      <c r="W224" s="72"/>
      <c r="X224" s="72"/>
      <c r="Y224" s="72"/>
      <c r="Z224" s="72"/>
    </row>
    <row r="225" spans="1:26" ht="24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202"/>
      <c r="W225" s="72"/>
      <c r="X225" s="72"/>
      <c r="Y225" s="72"/>
      <c r="Z225" s="72"/>
    </row>
    <row r="226" spans="1:26" ht="24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202"/>
      <c r="W226" s="72"/>
      <c r="X226" s="72"/>
      <c r="Y226" s="72"/>
      <c r="Z226" s="72"/>
    </row>
    <row r="227" spans="1:26" ht="24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202"/>
      <c r="W227" s="72"/>
      <c r="X227" s="72"/>
      <c r="Y227" s="72"/>
      <c r="Z227" s="72"/>
    </row>
    <row r="228" spans="1:26" ht="24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202"/>
      <c r="W228" s="72"/>
      <c r="X228" s="72"/>
      <c r="Y228" s="72"/>
      <c r="Z228" s="72"/>
    </row>
    <row r="229" spans="1:26" ht="24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202"/>
      <c r="W229" s="72"/>
      <c r="X229" s="72"/>
      <c r="Y229" s="72"/>
      <c r="Z229" s="72"/>
    </row>
    <row r="230" spans="1:26" ht="24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202"/>
      <c r="W230" s="72"/>
      <c r="X230" s="72"/>
      <c r="Y230" s="72"/>
      <c r="Z230" s="72"/>
    </row>
  </sheetData>
  <mergeCells count="39">
    <mergeCell ref="N9:O9"/>
    <mergeCell ref="B2:B30"/>
    <mergeCell ref="C2:O2"/>
    <mergeCell ref="P2:S2"/>
    <mergeCell ref="C3:C4"/>
    <mergeCell ref="D3:O3"/>
    <mergeCell ref="P3:S3"/>
    <mergeCell ref="D4:I4"/>
    <mergeCell ref="J4:O4"/>
    <mergeCell ref="P4:S4"/>
    <mergeCell ref="C5:C15"/>
    <mergeCell ref="D9:E9"/>
    <mergeCell ref="F9:G9"/>
    <mergeCell ref="H9:I9"/>
    <mergeCell ref="J9:K9"/>
    <mergeCell ref="L9:M9"/>
    <mergeCell ref="J29:O29"/>
    <mergeCell ref="D15:I15"/>
    <mergeCell ref="J15:O15"/>
    <mergeCell ref="D16:G16"/>
    <mergeCell ref="H16:I16"/>
    <mergeCell ref="J16:M16"/>
    <mergeCell ref="N16:O16"/>
    <mergeCell ref="D30:G30"/>
    <mergeCell ref="H30:I30"/>
    <mergeCell ref="J30:M30"/>
    <mergeCell ref="N30:O30"/>
    <mergeCell ref="C17:C18"/>
    <mergeCell ref="D17:O17"/>
    <mergeCell ref="D18:I18"/>
    <mergeCell ref="J18:O18"/>
    <mergeCell ref="C19:C29"/>
    <mergeCell ref="D22:E22"/>
    <mergeCell ref="F22:G22"/>
    <mergeCell ref="H22:I22"/>
    <mergeCell ref="J25:K25"/>
    <mergeCell ref="L25:M25"/>
    <mergeCell ref="N25:O25"/>
    <mergeCell ref="D29:I29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5">
    <cfRule type="containsText" dxfId="188" priority="2" operator="containsText" text="VEGA">
      <formula>NOT(ISERROR(SEARCH(("VEGA"),(D15))))</formula>
    </cfRule>
    <cfRule type="containsText" dxfId="187" priority="3" operator="containsText" text="LÍDER">
      <formula>NOT(ISERROR(SEARCH(("LÍDER"),(D15))))</formula>
    </cfRule>
    <cfRule type="containsText" dxfId="186" priority="4" operator="containsText" text="GLOBAL">
      <formula>NOT(ISERROR(SEARCH(("GLOBAL"),(D15))))</formula>
    </cfRule>
    <cfRule type="containsText" dxfId="185" priority="5" operator="containsText" text="COROADO">
      <formula>NOT(ISERROR(SEARCH(("COROADO"),(D15))))</formula>
    </cfRule>
    <cfRule type="containsText" dxfId="184" priority="6" operator="containsText" text="VIA VERDE">
      <formula>NOT(ISERROR(SEARCH(("VIA VERDE"),(D15))))</formula>
    </cfRule>
    <cfRule type="containsText" dxfId="183" priority="7" operator="containsText" text="INTEGRAÇÃO">
      <formula>NOT(ISERROR(SEARCH(("INTEGRAÇÃO"),(D15))))</formula>
    </cfRule>
    <cfRule type="containsText" dxfId="182" priority="8" operator="containsText" text="SÃO PEDRO">
      <formula>NOT(ISERROR(SEARCH(("SÃO PEDRO"),(D15))))</formula>
    </cfRule>
  </conditionalFormatting>
  <conditionalFormatting sqref="D4:I4">
    <cfRule type="expression" dxfId="181" priority="9" stopIfTrue="1">
      <formula>LEN($D4)=14</formula>
    </cfRule>
  </conditionalFormatting>
  <conditionalFormatting sqref="J15 D29 J29">
    <cfRule type="containsText" dxfId="180" priority="10" operator="containsText" text="VEGA">
      <formula>NOT(ISERROR(SEARCH(("VEGA"),(D29))))</formula>
    </cfRule>
    <cfRule type="containsText" dxfId="179" priority="11" operator="containsText" text="LÍDER">
      <formula>NOT(ISERROR(SEARCH(("LÍDER"),(D29))))</formula>
    </cfRule>
    <cfRule type="containsText" dxfId="178" priority="12" operator="containsText" text="GLOBAL">
      <formula>NOT(ISERROR(SEARCH(("GLOBAL"),(D29))))</formula>
    </cfRule>
    <cfRule type="containsText" dxfId="177" priority="13" operator="containsText" text="COROADO">
      <formula>NOT(ISERROR(SEARCH(("COROADO"),(D29))))</formula>
    </cfRule>
    <cfRule type="containsText" dxfId="176" priority="14" operator="containsText" text="VIA VERDE">
      <formula>NOT(ISERROR(SEARCH(("VIA VERDE"),(D29))))</formula>
    </cfRule>
    <cfRule type="containsText" dxfId="175" priority="15" operator="containsText" text="INTEGRAÇÃO">
      <formula>NOT(ISERROR(SEARCH(("INTEGRAÇÃO"),(D29))))</formula>
    </cfRule>
    <cfRule type="containsText" dxfId="174" priority="16" operator="containsText" text="SÃO PEDRO">
      <formula>NOT(ISERROR(SEARCH(("SÃO PEDRO"),(D29))))</formula>
    </cfRule>
  </conditionalFormatting>
  <conditionalFormatting sqref="J4:O4">
    <cfRule type="expression" dxfId="173" priority="17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A742-C37D-411A-B290-EFB86CDD6C21}">
  <dimension ref="A1:AE972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31" ht="24" customHeight="1" thickBot="1" x14ac:dyDescent="0.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</row>
    <row r="2" spans="1:31" ht="24" customHeight="1" thickBot="1" x14ac:dyDescent="0.3">
      <c r="A2" s="73"/>
      <c r="B2" s="449" t="s">
        <v>91</v>
      </c>
      <c r="C2" s="326" t="s">
        <v>92</v>
      </c>
      <c r="D2" s="298"/>
      <c r="E2" s="298"/>
      <c r="F2" s="298"/>
      <c r="G2" s="298"/>
      <c r="H2" s="298"/>
      <c r="I2" s="298"/>
      <c r="J2" s="298"/>
      <c r="K2" s="298"/>
      <c r="L2" s="298"/>
      <c r="M2" s="298"/>
      <c r="N2" s="298"/>
      <c r="O2" s="299"/>
      <c r="P2" s="435" t="s">
        <v>93</v>
      </c>
      <c r="Q2" s="298"/>
      <c r="R2" s="298"/>
      <c r="S2" s="299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</row>
    <row r="3" spans="1:31" ht="24" customHeight="1" thickBot="1" x14ac:dyDescent="0.35">
      <c r="A3" s="73"/>
      <c r="B3" s="321"/>
      <c r="C3" s="437">
        <v>1.3888888888888888E-2</v>
      </c>
      <c r="D3" s="443" t="s">
        <v>3</v>
      </c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9"/>
      <c r="P3" s="450" t="s">
        <v>94</v>
      </c>
      <c r="Q3" s="298"/>
      <c r="R3" s="298"/>
      <c r="S3" s="299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</row>
    <row r="4" spans="1:31" ht="24" customHeight="1" thickBot="1" x14ac:dyDescent="0.3">
      <c r="A4" s="73"/>
      <c r="B4" s="321"/>
      <c r="C4" s="318"/>
      <c r="D4" s="319" t="s">
        <v>5</v>
      </c>
      <c r="E4" s="298"/>
      <c r="F4" s="298"/>
      <c r="G4" s="298"/>
      <c r="H4" s="298"/>
      <c r="I4" s="299"/>
      <c r="J4" s="319" t="s">
        <v>6</v>
      </c>
      <c r="K4" s="298"/>
      <c r="L4" s="298"/>
      <c r="M4" s="298"/>
      <c r="N4" s="298"/>
      <c r="O4" s="299"/>
      <c r="P4" s="327" t="str">
        <f>CONCATENATE(COUNT(P6:P13,R6:R13)," VIAGENS")</f>
        <v>16 VIAGENS</v>
      </c>
      <c r="Q4" s="298"/>
      <c r="R4" s="298"/>
      <c r="S4" s="299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</row>
    <row r="5" spans="1:31" ht="24" customHeight="1" thickBot="1" x14ac:dyDescent="0.3">
      <c r="A5" s="73"/>
      <c r="B5" s="321"/>
      <c r="C5" s="320" t="s">
        <v>7</v>
      </c>
      <c r="D5" s="234" t="s">
        <v>8</v>
      </c>
      <c r="E5" s="234" t="s">
        <v>9</v>
      </c>
      <c r="F5" s="234" t="s">
        <v>10</v>
      </c>
      <c r="G5" s="234" t="s">
        <v>11</v>
      </c>
      <c r="H5" s="77" t="s">
        <v>12</v>
      </c>
      <c r="I5" s="234" t="s">
        <v>95</v>
      </c>
      <c r="J5" s="234" t="s">
        <v>8</v>
      </c>
      <c r="K5" s="234" t="s">
        <v>9</v>
      </c>
      <c r="L5" s="234" t="s">
        <v>10</v>
      </c>
      <c r="M5" s="234" t="s">
        <v>11</v>
      </c>
      <c r="N5" s="76" t="s">
        <v>12</v>
      </c>
      <c r="O5" s="234" t="s">
        <v>95</v>
      </c>
      <c r="P5" s="235" t="s">
        <v>14</v>
      </c>
      <c r="Q5" s="77" t="s">
        <v>15</v>
      </c>
      <c r="R5" s="77" t="s">
        <v>14</v>
      </c>
      <c r="S5" s="77" t="s">
        <v>15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</row>
    <row r="6" spans="1:31" ht="24" customHeight="1" x14ac:dyDescent="0.25">
      <c r="A6" s="73"/>
      <c r="B6" s="321"/>
      <c r="C6" s="321"/>
      <c r="D6" s="78">
        <v>0.20138888888888887</v>
      </c>
      <c r="E6" s="79">
        <v>0.22916666666666666</v>
      </c>
      <c r="F6" s="79">
        <v>0.25694444444444448</v>
      </c>
      <c r="G6" s="80">
        <f>F6-D6</f>
        <v>5.5555555555555608E-2</v>
      </c>
      <c r="H6" s="236">
        <v>706</v>
      </c>
      <c r="I6" s="82">
        <v>1</v>
      </c>
      <c r="J6" s="78">
        <v>0.23472222222222219</v>
      </c>
      <c r="K6" s="79">
        <v>0.2722222222222222</v>
      </c>
      <c r="L6" s="79">
        <v>0.30902777777777779</v>
      </c>
      <c r="M6" s="80">
        <f>L6-J6</f>
        <v>7.4305555555555597E-2</v>
      </c>
      <c r="N6" s="236">
        <v>706</v>
      </c>
      <c r="O6" s="237">
        <v>2</v>
      </c>
      <c r="P6" s="78">
        <v>0.20138888888888887</v>
      </c>
      <c r="Q6" s="208"/>
      <c r="R6" s="79">
        <v>0.56597222222222221</v>
      </c>
      <c r="S6" s="84">
        <f>R6-P13</f>
        <v>4.166666666666663E-2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</row>
    <row r="7" spans="1:31" ht="24" customHeight="1" x14ac:dyDescent="0.25">
      <c r="A7" s="73"/>
      <c r="B7" s="321"/>
      <c r="C7" s="321"/>
      <c r="D7" s="85">
        <v>0.27499999999999997</v>
      </c>
      <c r="E7" s="86">
        <v>0.3125</v>
      </c>
      <c r="F7" s="86">
        <v>0.34513888888888888</v>
      </c>
      <c r="G7" s="238">
        <f>F7-D7</f>
        <v>7.0138888888888917E-2</v>
      </c>
      <c r="H7" s="239">
        <v>706</v>
      </c>
      <c r="I7" s="240">
        <v>1</v>
      </c>
      <c r="J7" s="85">
        <v>0.31597222222222221</v>
      </c>
      <c r="K7" s="86">
        <v>0.35694444444444445</v>
      </c>
      <c r="L7" s="86">
        <v>0.3923611111111111</v>
      </c>
      <c r="M7" s="238">
        <f>L7-J7</f>
        <v>7.6388888888888895E-2</v>
      </c>
      <c r="N7" s="239">
        <v>706</v>
      </c>
      <c r="O7" s="241">
        <v>2</v>
      </c>
      <c r="P7" s="85">
        <v>0.23472222222222219</v>
      </c>
      <c r="Q7" s="90">
        <f t="shared" ref="Q7:Q13" si="0">P7-P6</f>
        <v>3.3333333333333326E-2</v>
      </c>
      <c r="R7" s="86">
        <v>0.60763888888888895</v>
      </c>
      <c r="S7" s="91">
        <f t="shared" ref="S7:S13" si="1">R7-R6</f>
        <v>4.1666666666666741E-2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</row>
    <row r="8" spans="1:31" ht="24" customHeight="1" thickBot="1" x14ac:dyDescent="0.3">
      <c r="A8" s="73"/>
      <c r="B8" s="321"/>
      <c r="C8" s="321"/>
      <c r="D8" s="85">
        <v>0.35069444444444442</v>
      </c>
      <c r="E8" s="86">
        <v>0.39097222222222222</v>
      </c>
      <c r="F8" s="86">
        <v>0.42569444444444443</v>
      </c>
      <c r="G8" s="87">
        <f>F8-D8</f>
        <v>7.5000000000000011E-2</v>
      </c>
      <c r="H8" s="242">
        <v>706</v>
      </c>
      <c r="I8" s="89">
        <v>1</v>
      </c>
      <c r="J8" s="85">
        <v>0.3979166666666667</v>
      </c>
      <c r="K8" s="86">
        <v>0.4368055555555555</v>
      </c>
      <c r="L8" s="86">
        <v>0.4770833333333333</v>
      </c>
      <c r="M8" s="87">
        <f>L8-J8</f>
        <v>7.9166666666666607E-2</v>
      </c>
      <c r="N8" s="242">
        <v>706</v>
      </c>
      <c r="O8" s="213">
        <v>2</v>
      </c>
      <c r="P8" s="85">
        <v>0.27499999999999997</v>
      </c>
      <c r="Q8" s="90">
        <f t="shared" si="0"/>
        <v>4.0277777777777773E-2</v>
      </c>
      <c r="R8" s="86">
        <v>0.64930555555555558</v>
      </c>
      <c r="S8" s="91">
        <f t="shared" si="1"/>
        <v>4.166666666666663E-2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</row>
    <row r="9" spans="1:31" ht="24" customHeight="1" thickBot="1" x14ac:dyDescent="0.3">
      <c r="A9" s="73"/>
      <c r="B9" s="321"/>
      <c r="C9" s="321"/>
      <c r="D9" s="322">
        <f>F8</f>
        <v>0.42569444444444443</v>
      </c>
      <c r="E9" s="298"/>
      <c r="F9" s="322">
        <f>D10</f>
        <v>0.47222222222222227</v>
      </c>
      <c r="G9" s="299"/>
      <c r="H9" s="322">
        <f>F9-D9</f>
        <v>4.6527777777777835E-2</v>
      </c>
      <c r="I9" s="299"/>
      <c r="J9" s="322">
        <f>L8</f>
        <v>0.4770833333333333</v>
      </c>
      <c r="K9" s="298"/>
      <c r="L9" s="322">
        <f>J10</f>
        <v>0.52430555555555558</v>
      </c>
      <c r="M9" s="299"/>
      <c r="N9" s="322">
        <f>L9-J9</f>
        <v>4.7222222222222276E-2</v>
      </c>
      <c r="O9" s="299"/>
      <c r="P9" s="85">
        <v>0.31597222222222221</v>
      </c>
      <c r="Q9" s="90">
        <f t="shared" si="0"/>
        <v>4.0972222222222243E-2</v>
      </c>
      <c r="R9" s="86">
        <v>0.69444444444444453</v>
      </c>
      <c r="S9" s="91">
        <f t="shared" si="1"/>
        <v>4.5138888888888951E-2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</row>
    <row r="10" spans="1:31" ht="24" customHeight="1" thickBot="1" x14ac:dyDescent="0.3">
      <c r="A10" s="73"/>
      <c r="B10" s="321"/>
      <c r="C10" s="321"/>
      <c r="D10" s="85">
        <v>0.47222222222222227</v>
      </c>
      <c r="E10" s="86">
        <v>0.5131944444444444</v>
      </c>
      <c r="F10" s="86">
        <v>0.54722222222222217</v>
      </c>
      <c r="G10" s="87">
        <f>F10-D10</f>
        <v>7.49999999999999E-2</v>
      </c>
      <c r="H10" s="243">
        <v>706</v>
      </c>
      <c r="I10" s="89">
        <v>1</v>
      </c>
      <c r="J10" s="85">
        <v>0.52430555555555558</v>
      </c>
      <c r="K10" s="86">
        <v>0.56388888888888888</v>
      </c>
      <c r="L10" s="86">
        <v>0.59861111111111109</v>
      </c>
      <c r="M10" s="87">
        <f>L10-J10</f>
        <v>7.4305555555555514E-2</v>
      </c>
      <c r="N10" s="243">
        <v>706</v>
      </c>
      <c r="O10" s="213">
        <v>2</v>
      </c>
      <c r="P10" s="85">
        <v>0.35069444444444442</v>
      </c>
      <c r="Q10" s="90">
        <f t="shared" si="0"/>
        <v>3.472222222222221E-2</v>
      </c>
      <c r="R10" s="86">
        <v>0.73749999999999993</v>
      </c>
      <c r="S10" s="91">
        <f t="shared" si="1"/>
        <v>4.3055555555555403E-2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</row>
    <row r="11" spans="1:31" ht="24" customHeight="1" thickBot="1" x14ac:dyDescent="0.3">
      <c r="A11" s="73"/>
      <c r="B11" s="321"/>
      <c r="C11" s="444"/>
      <c r="D11" s="445" t="s">
        <v>96</v>
      </c>
      <c r="E11" s="446"/>
      <c r="F11" s="446"/>
      <c r="G11" s="446"/>
      <c r="H11" s="446"/>
      <c r="I11" s="447"/>
      <c r="J11" s="448" t="s">
        <v>97</v>
      </c>
      <c r="K11" s="298"/>
      <c r="L11" s="298"/>
      <c r="M11" s="298"/>
      <c r="N11" s="298"/>
      <c r="O11" s="299"/>
      <c r="P11" s="85">
        <v>0.3979166666666667</v>
      </c>
      <c r="Q11" s="90">
        <f t="shared" si="0"/>
        <v>4.7222222222222276E-2</v>
      </c>
      <c r="R11" s="86">
        <v>0.79236111111111107</v>
      </c>
      <c r="S11" s="91">
        <f t="shared" si="1"/>
        <v>5.4861111111111138E-2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</row>
    <row r="12" spans="1:31" ht="24" customHeight="1" thickBot="1" x14ac:dyDescent="0.3">
      <c r="A12" s="73"/>
      <c r="B12" s="321"/>
      <c r="C12" s="99" t="s">
        <v>17</v>
      </c>
      <c r="D12" s="400">
        <f>MAX(E6:F10)-IF(D6="",E6,D6)-MIN(H6:H10)+$C3</f>
        <v>0.31319444444444439</v>
      </c>
      <c r="E12" s="298"/>
      <c r="F12" s="298"/>
      <c r="G12" s="299"/>
      <c r="H12" s="401">
        <f ca="1">OFFSET(H5,MATCH(MIN(H6:H10),H6:H10,0),-4)-IF(D6="",E6,D6)+$C3</f>
        <v>0.23819444444444446</v>
      </c>
      <c r="I12" s="299"/>
      <c r="J12" s="400">
        <f>MAX(K6:L10)-IF(J6="",K6,J6)-MIN(N6:N10)+$C3</f>
        <v>0.33055555555555555</v>
      </c>
      <c r="K12" s="298"/>
      <c r="L12" s="298"/>
      <c r="M12" s="299"/>
      <c r="N12" s="401">
        <f ca="1">OFFSET(N5,MATCH(MIN(N6:N10),N6:N10,0),-4)-IF(J6="",K6,J6)+$C3</f>
        <v>0.25624999999999998</v>
      </c>
      <c r="O12" s="299"/>
      <c r="P12" s="85">
        <v>0.47222222222222227</v>
      </c>
      <c r="Q12" s="90">
        <f t="shared" si="0"/>
        <v>7.4305555555555569E-2</v>
      </c>
      <c r="R12" s="86">
        <v>0.8652777777777777</v>
      </c>
      <c r="S12" s="91">
        <f t="shared" si="1"/>
        <v>7.291666666666663E-2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</row>
    <row r="13" spans="1:31" ht="24" customHeight="1" thickBot="1" x14ac:dyDescent="0.3">
      <c r="A13" s="73"/>
      <c r="B13" s="321"/>
      <c r="C13" s="437">
        <v>1.3888888888888888E-2</v>
      </c>
      <c r="D13" s="443" t="s">
        <v>18</v>
      </c>
      <c r="E13" s="298"/>
      <c r="F13" s="298"/>
      <c r="G13" s="298"/>
      <c r="H13" s="298"/>
      <c r="I13" s="298"/>
      <c r="J13" s="298"/>
      <c r="K13" s="298"/>
      <c r="L13" s="298"/>
      <c r="M13" s="298"/>
      <c r="N13" s="298"/>
      <c r="O13" s="299"/>
      <c r="P13" s="100">
        <v>0.52430555555555558</v>
      </c>
      <c r="Q13" s="101">
        <f t="shared" si="0"/>
        <v>5.2083333333333315E-2</v>
      </c>
      <c r="R13" s="102">
        <v>0.9375</v>
      </c>
      <c r="S13" s="103">
        <f t="shared" si="1"/>
        <v>7.2222222222222299E-2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</row>
    <row r="14" spans="1:31" ht="24" customHeight="1" thickBot="1" x14ac:dyDescent="0.3">
      <c r="A14" s="73"/>
      <c r="B14" s="321"/>
      <c r="C14" s="318"/>
      <c r="D14" s="319" t="s">
        <v>19</v>
      </c>
      <c r="E14" s="298"/>
      <c r="F14" s="298"/>
      <c r="G14" s="298"/>
      <c r="H14" s="298"/>
      <c r="I14" s="299"/>
      <c r="J14" s="319" t="s">
        <v>20</v>
      </c>
      <c r="K14" s="298"/>
      <c r="L14" s="298"/>
      <c r="M14" s="298"/>
      <c r="N14" s="298"/>
      <c r="O14" s="299"/>
      <c r="P14" s="202"/>
      <c r="Q14" s="202"/>
      <c r="R14" s="202"/>
      <c r="S14" s="202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</row>
    <row r="15" spans="1:31" ht="24" customHeight="1" thickBot="1" x14ac:dyDescent="0.3">
      <c r="A15" s="73"/>
      <c r="B15" s="321"/>
      <c r="C15" s="320" t="s">
        <v>7</v>
      </c>
      <c r="D15" s="234" t="s">
        <v>8</v>
      </c>
      <c r="E15" s="234" t="s">
        <v>9</v>
      </c>
      <c r="F15" s="234" t="s">
        <v>10</v>
      </c>
      <c r="G15" s="234" t="s">
        <v>11</v>
      </c>
      <c r="H15" s="77" t="s">
        <v>12</v>
      </c>
      <c r="I15" s="234" t="s">
        <v>95</v>
      </c>
      <c r="J15" s="234" t="s">
        <v>8</v>
      </c>
      <c r="K15" s="234" t="s">
        <v>9</v>
      </c>
      <c r="L15" s="234" t="s">
        <v>10</v>
      </c>
      <c r="M15" s="234" t="s">
        <v>11</v>
      </c>
      <c r="N15" s="77" t="s">
        <v>12</v>
      </c>
      <c r="O15" s="234" t="s">
        <v>95</v>
      </c>
      <c r="P15" s="202"/>
      <c r="Q15" s="202"/>
      <c r="R15" s="202"/>
      <c r="S15" s="202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</row>
    <row r="16" spans="1:31" ht="24" customHeight="1" x14ac:dyDescent="0.25">
      <c r="A16" s="73"/>
      <c r="B16" s="321"/>
      <c r="C16" s="321"/>
      <c r="D16" s="78">
        <v>0.56597222222222221</v>
      </c>
      <c r="E16" s="79">
        <v>0.60416666666666663</v>
      </c>
      <c r="F16" s="79">
        <v>0.64027777777777783</v>
      </c>
      <c r="G16" s="80">
        <f>F16-D16</f>
        <v>7.4305555555555625E-2</v>
      </c>
      <c r="H16" s="236">
        <v>706</v>
      </c>
      <c r="I16" s="82">
        <v>1</v>
      </c>
      <c r="J16" s="244">
        <v>0.60763888888888895</v>
      </c>
      <c r="K16" s="79">
        <v>0.64861111111111114</v>
      </c>
      <c r="L16" s="79">
        <v>0.68819444444444444</v>
      </c>
      <c r="M16" s="80">
        <f>L16-J16</f>
        <v>8.0555555555555491E-2</v>
      </c>
      <c r="N16" s="236">
        <v>706</v>
      </c>
      <c r="O16" s="82">
        <v>2</v>
      </c>
      <c r="P16" s="202"/>
      <c r="Q16" s="202"/>
      <c r="R16" s="202"/>
      <c r="S16" s="202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</row>
    <row r="17" spans="1:31" ht="24" customHeight="1" x14ac:dyDescent="0.25">
      <c r="A17" s="73"/>
      <c r="B17" s="321"/>
      <c r="C17" s="321"/>
      <c r="D17" s="85">
        <v>0.64930555555555558</v>
      </c>
      <c r="E17" s="86">
        <v>0.68888888888888899</v>
      </c>
      <c r="F17" s="86">
        <v>0.73333333333333339</v>
      </c>
      <c r="G17" s="238">
        <f>F17-D17</f>
        <v>8.4027777777777812E-2</v>
      </c>
      <c r="H17" s="239">
        <v>706</v>
      </c>
      <c r="I17" s="240">
        <v>1</v>
      </c>
      <c r="J17" s="98">
        <v>0.69444444444444453</v>
      </c>
      <c r="K17" s="86">
        <v>0.7402777777777777</v>
      </c>
      <c r="L17" s="86">
        <v>0.78402777777777777</v>
      </c>
      <c r="M17" s="238">
        <f>L17-J17</f>
        <v>8.9583333333333237E-2</v>
      </c>
      <c r="N17" s="239">
        <v>706</v>
      </c>
      <c r="O17" s="240">
        <v>2</v>
      </c>
      <c r="P17" s="202"/>
      <c r="Q17" s="202"/>
      <c r="R17" s="202"/>
      <c r="S17" s="202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</row>
    <row r="18" spans="1:31" ht="24" customHeight="1" thickBot="1" x14ac:dyDescent="0.3">
      <c r="A18" s="73"/>
      <c r="B18" s="321"/>
      <c r="C18" s="321"/>
      <c r="D18" s="85">
        <v>0.73749999999999993</v>
      </c>
      <c r="E18" s="86">
        <v>0.77708333333333324</v>
      </c>
      <c r="F18" s="86">
        <v>0.81597222222222221</v>
      </c>
      <c r="G18" s="87">
        <f>F18-D18</f>
        <v>7.8472222222222276E-2</v>
      </c>
      <c r="H18" s="242">
        <v>706</v>
      </c>
      <c r="I18" s="89">
        <v>1</v>
      </c>
      <c r="J18" s="98">
        <v>0.79236111111111107</v>
      </c>
      <c r="K18" s="86">
        <v>0.82708333333333339</v>
      </c>
      <c r="L18" s="86">
        <v>0.8666666666666667</v>
      </c>
      <c r="M18" s="87">
        <f>L18-J18</f>
        <v>7.4305555555555625E-2</v>
      </c>
      <c r="N18" s="242">
        <v>706</v>
      </c>
      <c r="O18" s="89">
        <v>2</v>
      </c>
      <c r="P18" s="202"/>
      <c r="Q18" s="202"/>
      <c r="R18" s="202"/>
      <c r="S18" s="202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</row>
    <row r="19" spans="1:31" ht="24" customHeight="1" thickBot="1" x14ac:dyDescent="0.3">
      <c r="A19" s="73"/>
      <c r="B19" s="321"/>
      <c r="C19" s="321"/>
      <c r="D19" s="322">
        <f>F18</f>
        <v>0.81597222222222221</v>
      </c>
      <c r="E19" s="298"/>
      <c r="F19" s="322">
        <f>D20</f>
        <v>0.8652777777777777</v>
      </c>
      <c r="G19" s="299"/>
      <c r="H19" s="322">
        <f>F19-D19</f>
        <v>4.9305555555555491E-2</v>
      </c>
      <c r="I19" s="299"/>
      <c r="J19" s="322">
        <f>L18</f>
        <v>0.8666666666666667</v>
      </c>
      <c r="K19" s="298"/>
      <c r="L19" s="322">
        <f>J20</f>
        <v>0.9375</v>
      </c>
      <c r="M19" s="299"/>
      <c r="N19" s="322">
        <f>L19-J19</f>
        <v>7.0833333333333304E-2</v>
      </c>
      <c r="O19" s="299"/>
      <c r="P19" s="202"/>
      <c r="Q19" s="202"/>
      <c r="R19" s="202"/>
      <c r="S19" s="202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</row>
    <row r="20" spans="1:31" ht="24" customHeight="1" thickBot="1" x14ac:dyDescent="0.3">
      <c r="A20" s="73"/>
      <c r="B20" s="321"/>
      <c r="C20" s="321"/>
      <c r="D20" s="85">
        <v>0.8652777777777777</v>
      </c>
      <c r="E20" s="86">
        <v>0.89513888888888893</v>
      </c>
      <c r="F20" s="86">
        <v>0.93402777777777779</v>
      </c>
      <c r="G20" s="87">
        <f>F20-D20</f>
        <v>6.8750000000000089E-2</v>
      </c>
      <c r="H20" s="243">
        <v>706</v>
      </c>
      <c r="I20" s="89">
        <v>1</v>
      </c>
      <c r="J20" s="245">
        <v>0.9375</v>
      </c>
      <c r="K20" s="246">
        <v>0.96388888888888891</v>
      </c>
      <c r="L20" s="246">
        <v>0.98958333333333337</v>
      </c>
      <c r="M20" s="247">
        <f>L20-J20</f>
        <v>5.208333333333337E-2</v>
      </c>
      <c r="N20" s="236">
        <v>706</v>
      </c>
      <c r="O20" s="248">
        <v>2</v>
      </c>
      <c r="P20" s="202"/>
      <c r="Q20" s="202"/>
      <c r="R20" s="202"/>
      <c r="S20" s="202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</row>
    <row r="21" spans="1:31" ht="24" customHeight="1" thickBot="1" x14ac:dyDescent="0.3">
      <c r="A21" s="73"/>
      <c r="B21" s="321"/>
      <c r="C21" s="444"/>
      <c r="D21" s="445" t="s">
        <v>96</v>
      </c>
      <c r="E21" s="446"/>
      <c r="F21" s="446"/>
      <c r="G21" s="446"/>
      <c r="H21" s="446"/>
      <c r="I21" s="447"/>
      <c r="J21" s="448" t="s">
        <v>97</v>
      </c>
      <c r="K21" s="298"/>
      <c r="L21" s="298"/>
      <c r="M21" s="298"/>
      <c r="N21" s="298"/>
      <c r="O21" s="299"/>
      <c r="P21" s="202"/>
      <c r="Q21" s="202"/>
      <c r="R21" s="202"/>
      <c r="S21" s="202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</row>
    <row r="22" spans="1:31" ht="24" customHeight="1" thickBot="1" x14ac:dyDescent="0.3">
      <c r="A22" s="73"/>
      <c r="B22" s="318"/>
      <c r="C22" s="99" t="s">
        <v>17</v>
      </c>
      <c r="D22" s="400">
        <f>MAX(E16:F20)-IF(D16="",E16,D16)-MIN(H16:H20)+$C13</f>
        <v>0.33263888888888898</v>
      </c>
      <c r="E22" s="298"/>
      <c r="F22" s="298"/>
      <c r="G22" s="299"/>
      <c r="H22" s="316">
        <f ca="1">OFFSET(H15,MATCH(MIN(H16:H20),H16:H20,0),-4)-IF(D16="",E16,D16)</f>
        <v>0.25</v>
      </c>
      <c r="I22" s="315"/>
      <c r="J22" s="400">
        <f>MAX(K16:L20)-IF(J16="",K16,J16)-MIN(N16:N20)+$C13</f>
        <v>0.32500000000000001</v>
      </c>
      <c r="K22" s="298"/>
      <c r="L22" s="298"/>
      <c r="M22" s="299"/>
      <c r="N22" s="316">
        <f ca="1">OFFSET(N15,MATCH(MIN(N16:N20),N16:N20,0),-4)-IF(J16="",K16,J16)</f>
        <v>0.25902777777777775</v>
      </c>
      <c r="O22" s="315"/>
      <c r="P22" s="202"/>
      <c r="Q22" s="202"/>
      <c r="R22" s="202"/>
      <c r="S22" s="202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</row>
    <row r="23" spans="1:31" ht="24" customHeight="1" x14ac:dyDescent="0.25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</row>
    <row r="24" spans="1:31" ht="24" customHeight="1" x14ac:dyDescent="0.25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</row>
    <row r="25" spans="1:31" ht="24" customHeight="1" x14ac:dyDescent="0.25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</row>
    <row r="26" spans="1:31" ht="24" customHeight="1" x14ac:dyDescent="0.25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</row>
    <row r="27" spans="1:31" ht="24" customHeight="1" x14ac:dyDescent="0.25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</row>
    <row r="28" spans="1:31" ht="24" customHeight="1" x14ac:dyDescent="0.25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</row>
    <row r="29" spans="1:31" ht="24" customHeight="1" x14ac:dyDescent="0.25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</row>
    <row r="30" spans="1:31" ht="24" customHeight="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</row>
    <row r="31" spans="1:31" ht="24" customHeight="1" x14ac:dyDescent="0.25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</row>
    <row r="32" spans="1:31" ht="24" customHeight="1" x14ac:dyDescent="0.25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</row>
    <row r="33" spans="1:31" ht="24" customHeight="1" x14ac:dyDescent="0.25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</row>
    <row r="34" spans="1:31" ht="24" customHeight="1" x14ac:dyDescent="0.25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</row>
    <row r="35" spans="1:31" ht="24" customHeight="1" x14ac:dyDescent="0.2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</row>
    <row r="36" spans="1:31" ht="24" customHeight="1" x14ac:dyDescent="0.25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</row>
    <row r="37" spans="1:31" ht="24" customHeight="1" x14ac:dyDescent="0.25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</row>
    <row r="38" spans="1:31" ht="24" customHeight="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</row>
    <row r="39" spans="1:31" ht="24" customHeight="1" x14ac:dyDescent="0.25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</row>
    <row r="40" spans="1:31" ht="24" customHeight="1" x14ac:dyDescent="0.25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</row>
    <row r="41" spans="1:31" ht="24" customHeight="1" x14ac:dyDescent="0.25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</row>
    <row r="42" spans="1:31" ht="24" customHeight="1" x14ac:dyDescent="0.25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</row>
    <row r="43" spans="1:31" ht="24" customHeight="1" x14ac:dyDescent="0.25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</row>
    <row r="44" spans="1:31" ht="24" customHeight="1" x14ac:dyDescent="0.25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</row>
    <row r="45" spans="1:31" ht="24" customHeight="1" x14ac:dyDescent="0.2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</row>
    <row r="46" spans="1:31" ht="24" customHeight="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</row>
    <row r="47" spans="1:31" ht="24" customHeight="1" x14ac:dyDescent="0.25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</row>
    <row r="48" spans="1:31" ht="24" customHeight="1" x14ac:dyDescent="0.25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</row>
    <row r="49" spans="1:31" ht="24" customHeight="1" x14ac:dyDescent="0.25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</row>
    <row r="50" spans="1:31" ht="24" customHeight="1" x14ac:dyDescent="0.25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</row>
    <row r="51" spans="1:31" ht="24" customHeight="1" x14ac:dyDescent="0.25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</row>
    <row r="52" spans="1:31" ht="24" customHeight="1" x14ac:dyDescent="0.25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</row>
    <row r="53" spans="1:31" ht="24" customHeight="1" x14ac:dyDescent="0.25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</row>
    <row r="54" spans="1:31" ht="24" customHeight="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</row>
    <row r="55" spans="1:31" ht="24" customHeight="1" x14ac:dyDescent="0.2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</row>
    <row r="56" spans="1:31" ht="24" customHeight="1" x14ac:dyDescent="0.25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</row>
    <row r="57" spans="1:31" ht="24" customHeight="1" x14ac:dyDescent="0.25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</row>
    <row r="58" spans="1:31" ht="24" customHeight="1" x14ac:dyDescent="0.25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</row>
    <row r="59" spans="1:31" ht="24" customHeight="1" x14ac:dyDescent="0.25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</row>
    <row r="60" spans="1:31" ht="24" customHeight="1" x14ac:dyDescent="0.25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</row>
    <row r="61" spans="1:31" ht="24" customHeight="1" x14ac:dyDescent="0.25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</row>
    <row r="62" spans="1:31" ht="24" customHeight="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</row>
    <row r="63" spans="1:31" ht="24" customHeight="1" x14ac:dyDescent="0.25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</row>
    <row r="64" spans="1:31" ht="24" customHeight="1" x14ac:dyDescent="0.25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</row>
    <row r="65" spans="1:31" ht="24" customHeight="1" x14ac:dyDescent="0.2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</row>
    <row r="66" spans="1:31" ht="24" customHeight="1" x14ac:dyDescent="0.25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</row>
    <row r="67" spans="1:31" ht="24" customHeight="1" x14ac:dyDescent="0.25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</row>
    <row r="68" spans="1:31" ht="24" customHeight="1" x14ac:dyDescent="0.25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</row>
    <row r="69" spans="1:31" ht="24" customHeight="1" x14ac:dyDescent="0.25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</row>
    <row r="70" spans="1:31" ht="24" customHeight="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</row>
    <row r="71" spans="1:31" ht="24" customHeight="1" x14ac:dyDescent="0.25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</row>
    <row r="72" spans="1:31" ht="24" customHeight="1" x14ac:dyDescent="0.25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</row>
    <row r="73" spans="1:31" ht="24" customHeight="1" x14ac:dyDescent="0.25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</row>
    <row r="74" spans="1:31" ht="24" customHeight="1" x14ac:dyDescent="0.25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</row>
    <row r="75" spans="1:31" ht="24" customHeight="1" x14ac:dyDescent="0.2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</row>
    <row r="76" spans="1:31" ht="24" customHeight="1" x14ac:dyDescent="0.25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</row>
    <row r="77" spans="1:31" ht="24" customHeight="1" x14ac:dyDescent="0.25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</row>
    <row r="78" spans="1:31" ht="24" customHeight="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</row>
    <row r="79" spans="1:31" ht="24" customHeight="1" x14ac:dyDescent="0.25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</row>
    <row r="80" spans="1:31" ht="24" customHeight="1" x14ac:dyDescent="0.25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</row>
    <row r="81" spans="1:31" ht="24" customHeight="1" x14ac:dyDescent="0.25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</row>
    <row r="82" spans="1:31" ht="24" customHeight="1" x14ac:dyDescent="0.25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</row>
    <row r="83" spans="1:31" ht="24" customHeight="1" x14ac:dyDescent="0.25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</row>
    <row r="84" spans="1:31" ht="24" customHeight="1" x14ac:dyDescent="0.25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</row>
    <row r="85" spans="1:31" ht="24" customHeight="1" x14ac:dyDescent="0.2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</row>
    <row r="86" spans="1:31" ht="24" customHeight="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</row>
    <row r="87" spans="1:31" ht="24" customHeight="1" x14ac:dyDescent="0.25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</row>
    <row r="88" spans="1:31" ht="24" customHeight="1" x14ac:dyDescent="0.25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</row>
    <row r="89" spans="1:31" ht="24" customHeight="1" x14ac:dyDescent="0.25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</row>
    <row r="90" spans="1:31" ht="24" customHeight="1" x14ac:dyDescent="0.25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</row>
    <row r="91" spans="1:31" ht="24" customHeight="1" x14ac:dyDescent="0.25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</row>
    <row r="92" spans="1:31" ht="24" customHeight="1" x14ac:dyDescent="0.25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</row>
    <row r="93" spans="1:31" ht="24" customHeight="1" x14ac:dyDescent="0.25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</row>
    <row r="94" spans="1:31" ht="24" customHeight="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</row>
    <row r="95" spans="1:31" ht="24" customHeight="1" x14ac:dyDescent="0.2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</row>
    <row r="96" spans="1:31" ht="24" customHeight="1" x14ac:dyDescent="0.25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</row>
    <row r="97" spans="1:31" ht="24" customHeight="1" x14ac:dyDescent="0.25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</row>
    <row r="98" spans="1:31" ht="24" customHeight="1" x14ac:dyDescent="0.25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</row>
    <row r="99" spans="1:31" ht="24" customHeight="1" x14ac:dyDescent="0.25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</row>
    <row r="100" spans="1:31" ht="24" customHeight="1" x14ac:dyDescent="0.25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</row>
    <row r="101" spans="1:31" ht="24" customHeight="1" x14ac:dyDescent="0.25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</row>
    <row r="102" spans="1:31" ht="24" customHeight="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</row>
    <row r="103" spans="1:31" ht="24" customHeight="1" x14ac:dyDescent="0.25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</row>
    <row r="104" spans="1:31" ht="24" customHeight="1" x14ac:dyDescent="0.25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</row>
    <row r="105" spans="1:31" ht="24" customHeight="1" x14ac:dyDescent="0.2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</row>
    <row r="106" spans="1:31" ht="24" customHeight="1" x14ac:dyDescent="0.25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</row>
    <row r="107" spans="1:31" ht="24" customHeight="1" x14ac:dyDescent="0.25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</row>
    <row r="108" spans="1:31" ht="24" customHeight="1" x14ac:dyDescent="0.25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</row>
    <row r="109" spans="1:31" ht="24" customHeight="1" x14ac:dyDescent="0.25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</row>
    <row r="110" spans="1:31" ht="24" customHeight="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</row>
    <row r="111" spans="1:31" ht="24" customHeight="1" x14ac:dyDescent="0.25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</row>
    <row r="112" spans="1:31" ht="24" customHeight="1" x14ac:dyDescent="0.25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</row>
    <row r="113" spans="1:31" ht="24" customHeight="1" x14ac:dyDescent="0.25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</row>
    <row r="114" spans="1:31" ht="24" customHeight="1" x14ac:dyDescent="0.25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</row>
    <row r="115" spans="1:31" ht="24" customHeight="1" x14ac:dyDescent="0.2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</row>
    <row r="116" spans="1:31" ht="24" customHeight="1" x14ac:dyDescent="0.25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</row>
    <row r="117" spans="1:31" ht="24" customHeight="1" x14ac:dyDescent="0.25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</row>
    <row r="118" spans="1:31" ht="24" customHeight="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</row>
    <row r="119" spans="1:31" ht="24" customHeight="1" x14ac:dyDescent="0.25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</row>
    <row r="120" spans="1:31" ht="24" customHeight="1" x14ac:dyDescent="0.25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</row>
    <row r="121" spans="1:31" ht="24" customHeight="1" x14ac:dyDescent="0.25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</row>
    <row r="122" spans="1:31" ht="24" customHeight="1" x14ac:dyDescent="0.25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</row>
    <row r="123" spans="1:31" ht="24" customHeight="1" x14ac:dyDescent="0.25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</row>
    <row r="124" spans="1:31" ht="24" customHeight="1" x14ac:dyDescent="0.25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</row>
    <row r="125" spans="1:31" ht="24" customHeight="1" x14ac:dyDescent="0.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</row>
    <row r="126" spans="1:31" ht="24" customHeight="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</row>
    <row r="127" spans="1:31" ht="24" customHeight="1" x14ac:dyDescent="0.25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</row>
    <row r="128" spans="1:31" ht="24" customHeight="1" x14ac:dyDescent="0.25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</row>
    <row r="129" spans="1:31" ht="24" customHeight="1" x14ac:dyDescent="0.25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</row>
    <row r="130" spans="1:31" ht="24" customHeight="1" x14ac:dyDescent="0.25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</row>
    <row r="131" spans="1:31" ht="24" customHeight="1" x14ac:dyDescent="0.25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</row>
    <row r="132" spans="1:31" ht="24" customHeight="1" x14ac:dyDescent="0.25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</row>
    <row r="133" spans="1:31" ht="24" customHeight="1" x14ac:dyDescent="0.25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</row>
    <row r="134" spans="1:31" ht="24" customHeight="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</row>
    <row r="135" spans="1:31" ht="24" customHeight="1" x14ac:dyDescent="0.2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</row>
    <row r="136" spans="1:31" ht="24" customHeight="1" x14ac:dyDescent="0.25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</row>
    <row r="137" spans="1:31" ht="24" customHeight="1" x14ac:dyDescent="0.25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</row>
    <row r="138" spans="1:31" ht="24" customHeight="1" x14ac:dyDescent="0.25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</row>
    <row r="139" spans="1:31" ht="24" customHeight="1" x14ac:dyDescent="0.25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</row>
    <row r="140" spans="1:31" ht="24" customHeight="1" x14ac:dyDescent="0.25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</row>
    <row r="141" spans="1:31" ht="24" customHeight="1" x14ac:dyDescent="0.25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</row>
    <row r="142" spans="1:31" ht="24" customHeight="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</row>
    <row r="143" spans="1:31" ht="24" customHeight="1" x14ac:dyDescent="0.25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</row>
    <row r="144" spans="1:31" ht="24" customHeight="1" x14ac:dyDescent="0.25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</row>
    <row r="145" spans="1:31" ht="24" customHeight="1" x14ac:dyDescent="0.2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</row>
    <row r="146" spans="1:31" ht="24" customHeight="1" x14ac:dyDescent="0.25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</row>
    <row r="147" spans="1:31" ht="24" customHeight="1" x14ac:dyDescent="0.25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</row>
    <row r="148" spans="1:31" ht="24" customHeight="1" x14ac:dyDescent="0.25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</row>
    <row r="149" spans="1:31" ht="24" customHeight="1" x14ac:dyDescent="0.25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</row>
    <row r="150" spans="1:31" ht="24" customHeight="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</row>
    <row r="151" spans="1:31" ht="24" customHeight="1" x14ac:dyDescent="0.25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</row>
    <row r="152" spans="1:31" ht="24" customHeight="1" x14ac:dyDescent="0.25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</row>
    <row r="153" spans="1:31" ht="24" customHeight="1" x14ac:dyDescent="0.25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</row>
    <row r="154" spans="1:31" ht="24" customHeight="1" x14ac:dyDescent="0.25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</row>
    <row r="155" spans="1:31" ht="24" customHeight="1" x14ac:dyDescent="0.2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</row>
    <row r="156" spans="1:31" ht="24" customHeight="1" x14ac:dyDescent="0.25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</row>
    <row r="157" spans="1:31" ht="24" customHeight="1" x14ac:dyDescent="0.25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</row>
    <row r="158" spans="1:31" ht="24" customHeight="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</row>
    <row r="159" spans="1:31" ht="24" customHeight="1" x14ac:dyDescent="0.25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</row>
    <row r="160" spans="1:31" ht="24" customHeight="1" x14ac:dyDescent="0.25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</row>
    <row r="161" spans="1:31" ht="24" customHeight="1" x14ac:dyDescent="0.25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</row>
    <row r="162" spans="1:31" ht="24" customHeight="1" x14ac:dyDescent="0.25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</row>
    <row r="163" spans="1:31" ht="24" customHeight="1" x14ac:dyDescent="0.25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</row>
    <row r="164" spans="1:31" ht="24" customHeight="1" x14ac:dyDescent="0.25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</row>
    <row r="165" spans="1:31" ht="24" customHeight="1" x14ac:dyDescent="0.2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</row>
    <row r="166" spans="1:31" ht="24" customHeight="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</row>
    <row r="167" spans="1:31" ht="24" customHeight="1" x14ac:dyDescent="0.25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</row>
    <row r="168" spans="1:31" ht="24" customHeight="1" x14ac:dyDescent="0.25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</row>
    <row r="169" spans="1:31" ht="24" customHeight="1" x14ac:dyDescent="0.25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</row>
    <row r="170" spans="1:31" ht="24" customHeight="1" x14ac:dyDescent="0.25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</row>
    <row r="171" spans="1:31" ht="24" customHeight="1" x14ac:dyDescent="0.25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</row>
    <row r="172" spans="1:31" ht="24" customHeight="1" x14ac:dyDescent="0.25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</row>
    <row r="173" spans="1:31" ht="24" customHeight="1" x14ac:dyDescent="0.25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</row>
    <row r="174" spans="1:31" ht="24" customHeight="1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</row>
    <row r="175" spans="1:31" ht="24" customHeight="1" x14ac:dyDescent="0.25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</row>
    <row r="176" spans="1:31" ht="24" customHeight="1" x14ac:dyDescent="0.25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</row>
    <row r="177" spans="1:31" ht="24" customHeight="1" x14ac:dyDescent="0.25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</row>
    <row r="178" spans="1:31" ht="24" customHeight="1" x14ac:dyDescent="0.25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</row>
    <row r="179" spans="1:31" ht="24" customHeight="1" x14ac:dyDescent="0.25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</row>
    <row r="180" spans="1:31" ht="24" customHeight="1" x14ac:dyDescent="0.25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</row>
    <row r="181" spans="1:31" ht="24" customHeight="1" x14ac:dyDescent="0.25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</row>
    <row r="182" spans="1:31" ht="24" customHeight="1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</row>
    <row r="183" spans="1:31" ht="24" customHeight="1" x14ac:dyDescent="0.25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</row>
    <row r="184" spans="1:31" ht="24" customHeight="1" x14ac:dyDescent="0.25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</row>
    <row r="185" spans="1:31" ht="24" customHeight="1" x14ac:dyDescent="0.25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</row>
    <row r="186" spans="1:31" ht="24" customHeight="1" x14ac:dyDescent="0.25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</row>
    <row r="187" spans="1:31" ht="24" customHeight="1" x14ac:dyDescent="0.25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</row>
    <row r="188" spans="1:31" ht="24" customHeight="1" x14ac:dyDescent="0.25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</row>
    <row r="189" spans="1:31" ht="24" customHeight="1" x14ac:dyDescent="0.25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</row>
    <row r="190" spans="1:31" ht="24" customHeight="1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</row>
    <row r="191" spans="1:31" ht="24" customHeight="1" x14ac:dyDescent="0.25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</row>
    <row r="192" spans="1:31" ht="24" customHeight="1" x14ac:dyDescent="0.25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</row>
    <row r="193" spans="1:31" ht="24" customHeight="1" x14ac:dyDescent="0.25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</row>
    <row r="194" spans="1:31" ht="24" customHeight="1" x14ac:dyDescent="0.25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</row>
    <row r="195" spans="1:31" ht="24" customHeight="1" x14ac:dyDescent="0.25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</row>
    <row r="196" spans="1:31" ht="24" customHeight="1" x14ac:dyDescent="0.25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</row>
    <row r="197" spans="1:31" ht="24" customHeight="1" x14ac:dyDescent="0.25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</row>
    <row r="198" spans="1:31" ht="24" customHeight="1" x14ac:dyDescent="0.25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</row>
    <row r="199" spans="1:31" ht="24" customHeight="1" x14ac:dyDescent="0.25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</row>
    <row r="200" spans="1:31" ht="24" customHeight="1" x14ac:dyDescent="0.25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</row>
    <row r="201" spans="1:31" ht="24" customHeight="1" x14ac:dyDescent="0.25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</row>
    <row r="202" spans="1:31" ht="24" customHeight="1" x14ac:dyDescent="0.25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</row>
    <row r="203" spans="1:31" ht="24" customHeight="1" x14ac:dyDescent="0.25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</row>
    <row r="204" spans="1:31" ht="24" customHeight="1" x14ac:dyDescent="0.25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</row>
    <row r="205" spans="1:31" ht="24" customHeight="1" x14ac:dyDescent="0.25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</row>
    <row r="206" spans="1:31" ht="24" customHeight="1" x14ac:dyDescent="0.25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</row>
    <row r="207" spans="1:31" ht="24" customHeight="1" x14ac:dyDescent="0.25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</row>
    <row r="208" spans="1:31" ht="24" customHeight="1" x14ac:dyDescent="0.25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</row>
    <row r="209" spans="1:31" ht="24" customHeight="1" x14ac:dyDescent="0.25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</row>
    <row r="210" spans="1:31" ht="24" customHeight="1" x14ac:dyDescent="0.25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</row>
    <row r="211" spans="1:31" ht="24" customHeight="1" x14ac:dyDescent="0.25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</row>
    <row r="212" spans="1:31" ht="24" customHeight="1" x14ac:dyDescent="0.25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</row>
    <row r="213" spans="1:31" ht="24" customHeight="1" x14ac:dyDescent="0.25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</row>
    <row r="214" spans="1:31" ht="24" customHeight="1" x14ac:dyDescent="0.25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</row>
    <row r="215" spans="1:31" ht="24" customHeight="1" x14ac:dyDescent="0.25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</row>
    <row r="216" spans="1:31" ht="24" customHeight="1" x14ac:dyDescent="0.25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</row>
    <row r="217" spans="1:31" ht="24" customHeight="1" x14ac:dyDescent="0.25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</row>
    <row r="218" spans="1:31" ht="24" customHeight="1" x14ac:dyDescent="0.25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</row>
    <row r="219" spans="1:31" ht="24" customHeight="1" x14ac:dyDescent="0.25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</row>
    <row r="220" spans="1:31" ht="24" customHeight="1" x14ac:dyDescent="0.25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</row>
    <row r="221" spans="1:31" ht="24" customHeight="1" x14ac:dyDescent="0.25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</row>
    <row r="222" spans="1:31" ht="24" customHeight="1" x14ac:dyDescent="0.25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</row>
    <row r="223" spans="1:31" ht="24" customHeight="1" x14ac:dyDescent="0.25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</row>
    <row r="224" spans="1:31" ht="24" customHeight="1" x14ac:dyDescent="0.25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</row>
    <row r="225" spans="1:31" ht="24" customHeight="1" x14ac:dyDescent="0.25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</row>
    <row r="226" spans="1:31" ht="24" customHeight="1" x14ac:dyDescent="0.25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</row>
    <row r="227" spans="1:31" ht="24" customHeight="1" x14ac:dyDescent="0.25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</row>
    <row r="228" spans="1:31" ht="24" customHeight="1" x14ac:dyDescent="0.25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</row>
    <row r="229" spans="1:31" ht="24" customHeight="1" x14ac:dyDescent="0.25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</row>
    <row r="230" spans="1:31" ht="24" customHeight="1" x14ac:dyDescent="0.25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</row>
    <row r="231" spans="1:31" ht="24" customHeight="1" x14ac:dyDescent="0.25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</row>
    <row r="232" spans="1:31" ht="24" customHeight="1" x14ac:dyDescent="0.25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</row>
    <row r="233" spans="1:31" ht="24" customHeight="1" x14ac:dyDescent="0.25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</row>
    <row r="234" spans="1:31" ht="24" customHeight="1" x14ac:dyDescent="0.25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</row>
    <row r="235" spans="1:31" ht="24" customHeight="1" x14ac:dyDescent="0.25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</row>
    <row r="236" spans="1:31" ht="24" customHeight="1" x14ac:dyDescent="0.25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</row>
    <row r="237" spans="1:31" ht="24" customHeight="1" x14ac:dyDescent="0.25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</row>
    <row r="238" spans="1:31" ht="24" customHeight="1" x14ac:dyDescent="0.25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</row>
    <row r="239" spans="1:31" ht="24" customHeight="1" x14ac:dyDescent="0.25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</row>
    <row r="240" spans="1:31" ht="24" customHeight="1" x14ac:dyDescent="0.25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</row>
    <row r="241" spans="1:31" ht="24" customHeight="1" x14ac:dyDescent="0.25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</row>
    <row r="242" spans="1:31" ht="24" customHeight="1" x14ac:dyDescent="0.25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</row>
    <row r="243" spans="1:31" ht="24" customHeight="1" x14ac:dyDescent="0.25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</row>
    <row r="244" spans="1:31" ht="24" customHeight="1" x14ac:dyDescent="0.25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</row>
    <row r="245" spans="1:31" ht="24" customHeight="1" x14ac:dyDescent="0.25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</row>
    <row r="246" spans="1:31" ht="24" customHeight="1" x14ac:dyDescent="0.25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</row>
    <row r="247" spans="1:31" ht="24" customHeight="1" x14ac:dyDescent="0.25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</row>
    <row r="248" spans="1:31" ht="24" customHeight="1" x14ac:dyDescent="0.25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</row>
    <row r="249" spans="1:31" ht="24" customHeight="1" x14ac:dyDescent="0.25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</row>
    <row r="250" spans="1:31" ht="24" customHeight="1" x14ac:dyDescent="0.25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</row>
    <row r="251" spans="1:31" ht="24" customHeight="1" x14ac:dyDescent="0.25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</row>
    <row r="252" spans="1:31" ht="24" customHeight="1" x14ac:dyDescent="0.25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</row>
    <row r="253" spans="1:31" ht="24" customHeight="1" x14ac:dyDescent="0.25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</row>
    <row r="254" spans="1:31" ht="24" customHeight="1" x14ac:dyDescent="0.25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</row>
    <row r="255" spans="1:31" ht="24" customHeight="1" x14ac:dyDescent="0.25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</row>
    <row r="256" spans="1:31" ht="24" customHeight="1" x14ac:dyDescent="0.25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</row>
    <row r="257" spans="1:31" ht="24" customHeight="1" x14ac:dyDescent="0.25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</row>
    <row r="258" spans="1:31" ht="24" customHeight="1" x14ac:dyDescent="0.25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</row>
    <row r="259" spans="1:31" ht="24" customHeight="1" x14ac:dyDescent="0.25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</row>
    <row r="260" spans="1:31" ht="24" customHeight="1" x14ac:dyDescent="0.25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</row>
    <row r="261" spans="1:31" ht="24" customHeight="1" x14ac:dyDescent="0.25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</row>
    <row r="262" spans="1:31" ht="24" customHeight="1" x14ac:dyDescent="0.25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</row>
    <row r="263" spans="1:31" ht="24" customHeight="1" x14ac:dyDescent="0.25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</row>
    <row r="264" spans="1:31" ht="24" customHeight="1" x14ac:dyDescent="0.25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</row>
    <row r="265" spans="1:31" ht="24" customHeight="1" x14ac:dyDescent="0.25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</row>
    <row r="266" spans="1:31" ht="24" customHeight="1" x14ac:dyDescent="0.25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</row>
    <row r="267" spans="1:31" ht="24" customHeight="1" x14ac:dyDescent="0.25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</row>
    <row r="268" spans="1:31" ht="24" customHeight="1" x14ac:dyDescent="0.25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</row>
    <row r="269" spans="1:31" ht="24" customHeight="1" x14ac:dyDescent="0.25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</row>
    <row r="270" spans="1:31" ht="24" customHeight="1" x14ac:dyDescent="0.25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</row>
    <row r="271" spans="1:31" ht="24" customHeight="1" x14ac:dyDescent="0.25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</row>
    <row r="272" spans="1:31" ht="24" customHeight="1" x14ac:dyDescent="0.25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</row>
    <row r="273" spans="1:31" ht="24" customHeight="1" x14ac:dyDescent="0.25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</row>
    <row r="274" spans="1:31" ht="24" customHeight="1" x14ac:dyDescent="0.25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</row>
    <row r="275" spans="1:31" ht="24" customHeight="1" x14ac:dyDescent="0.25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</row>
    <row r="276" spans="1:31" ht="24" customHeight="1" x14ac:dyDescent="0.25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</row>
    <row r="277" spans="1:31" ht="24" customHeight="1" x14ac:dyDescent="0.25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</row>
    <row r="278" spans="1:31" ht="24" customHeight="1" x14ac:dyDescent="0.25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</row>
    <row r="279" spans="1:31" ht="24" customHeight="1" x14ac:dyDescent="0.25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</row>
    <row r="280" spans="1:31" ht="24" customHeight="1" x14ac:dyDescent="0.25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</row>
    <row r="281" spans="1:31" ht="24" customHeight="1" x14ac:dyDescent="0.25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</row>
    <row r="282" spans="1:31" ht="24" customHeight="1" x14ac:dyDescent="0.25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</row>
    <row r="283" spans="1:31" ht="24" customHeight="1" x14ac:dyDescent="0.25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</row>
    <row r="284" spans="1:31" ht="24" customHeight="1" x14ac:dyDescent="0.25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</row>
    <row r="285" spans="1:31" ht="24" customHeight="1" x14ac:dyDescent="0.25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</row>
    <row r="286" spans="1:31" ht="24" customHeight="1" x14ac:dyDescent="0.25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</row>
    <row r="287" spans="1:31" ht="24" customHeight="1" x14ac:dyDescent="0.25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</row>
    <row r="288" spans="1:31" ht="24" customHeight="1" x14ac:dyDescent="0.25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</row>
    <row r="289" spans="1:31" ht="24" customHeight="1" x14ac:dyDescent="0.25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</row>
    <row r="290" spans="1:31" ht="24" customHeight="1" x14ac:dyDescent="0.25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</row>
    <row r="291" spans="1:31" ht="24" customHeight="1" x14ac:dyDescent="0.25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</row>
    <row r="292" spans="1:31" ht="24" customHeight="1" x14ac:dyDescent="0.25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</row>
    <row r="293" spans="1:31" ht="24" customHeight="1" x14ac:dyDescent="0.25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</row>
    <row r="294" spans="1:31" ht="24" customHeight="1" x14ac:dyDescent="0.25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</row>
    <row r="295" spans="1:31" ht="24" customHeight="1" x14ac:dyDescent="0.25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</row>
    <row r="296" spans="1:31" ht="24" customHeight="1" x14ac:dyDescent="0.25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</row>
    <row r="297" spans="1:31" ht="24" customHeight="1" x14ac:dyDescent="0.25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</row>
    <row r="298" spans="1:31" ht="24" customHeight="1" x14ac:dyDescent="0.25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</row>
    <row r="299" spans="1:31" ht="24" customHeight="1" x14ac:dyDescent="0.25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</row>
    <row r="300" spans="1:31" ht="24" customHeight="1" x14ac:dyDescent="0.25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</row>
    <row r="301" spans="1:31" ht="24" customHeight="1" x14ac:dyDescent="0.25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</row>
    <row r="302" spans="1:31" ht="24" customHeight="1" x14ac:dyDescent="0.25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</row>
    <row r="303" spans="1:31" ht="24" customHeight="1" x14ac:dyDescent="0.25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</row>
    <row r="304" spans="1:31" ht="24" customHeight="1" x14ac:dyDescent="0.25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</row>
    <row r="305" spans="1:31" ht="24" customHeight="1" x14ac:dyDescent="0.25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</row>
    <row r="306" spans="1:31" ht="24" customHeight="1" x14ac:dyDescent="0.25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</row>
    <row r="307" spans="1:31" ht="24" customHeight="1" x14ac:dyDescent="0.25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</row>
    <row r="308" spans="1:31" ht="24" customHeight="1" x14ac:dyDescent="0.25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</row>
    <row r="309" spans="1:31" ht="24" customHeight="1" x14ac:dyDescent="0.25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</row>
    <row r="310" spans="1:31" ht="24" customHeight="1" x14ac:dyDescent="0.25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</row>
    <row r="311" spans="1:31" ht="24" customHeight="1" x14ac:dyDescent="0.25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</row>
    <row r="312" spans="1:31" ht="24" customHeight="1" x14ac:dyDescent="0.25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</row>
    <row r="313" spans="1:31" ht="24" customHeight="1" x14ac:dyDescent="0.25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</row>
    <row r="314" spans="1:31" ht="24" customHeight="1" x14ac:dyDescent="0.25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</row>
    <row r="315" spans="1:31" ht="24" customHeight="1" x14ac:dyDescent="0.25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</row>
    <row r="316" spans="1:31" ht="24" customHeight="1" x14ac:dyDescent="0.25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</row>
    <row r="317" spans="1:31" ht="24" customHeight="1" x14ac:dyDescent="0.25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</row>
    <row r="318" spans="1:31" ht="24" customHeight="1" x14ac:dyDescent="0.25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</row>
    <row r="319" spans="1:31" ht="24" customHeight="1" x14ac:dyDescent="0.25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</row>
    <row r="320" spans="1:31" ht="24" customHeight="1" x14ac:dyDescent="0.25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</row>
    <row r="321" spans="1:31" ht="24" customHeight="1" x14ac:dyDescent="0.25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</row>
    <row r="322" spans="1:31" ht="24" customHeight="1" x14ac:dyDescent="0.25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</row>
    <row r="323" spans="1:31" ht="24" customHeight="1" x14ac:dyDescent="0.25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</row>
    <row r="324" spans="1:31" ht="24" customHeight="1" x14ac:dyDescent="0.25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</row>
    <row r="325" spans="1:31" ht="24" customHeight="1" x14ac:dyDescent="0.25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</row>
    <row r="326" spans="1:31" ht="24" customHeight="1" x14ac:dyDescent="0.25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</row>
    <row r="327" spans="1:31" ht="24" customHeight="1" x14ac:dyDescent="0.25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</row>
    <row r="328" spans="1:31" ht="24" customHeight="1" x14ac:dyDescent="0.25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</row>
    <row r="329" spans="1:31" ht="24" customHeight="1" x14ac:dyDescent="0.25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</row>
    <row r="330" spans="1:31" ht="24" customHeight="1" x14ac:dyDescent="0.25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</row>
    <row r="331" spans="1:31" ht="24" customHeight="1" x14ac:dyDescent="0.25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</row>
    <row r="332" spans="1:31" ht="24" customHeight="1" x14ac:dyDescent="0.25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</row>
    <row r="333" spans="1:31" ht="24" customHeight="1" x14ac:dyDescent="0.25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</row>
    <row r="334" spans="1:31" ht="24" customHeight="1" x14ac:dyDescent="0.25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</row>
    <row r="335" spans="1:31" ht="24" customHeight="1" x14ac:dyDescent="0.25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</row>
    <row r="336" spans="1:31" ht="24" customHeight="1" x14ac:dyDescent="0.25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</row>
    <row r="337" spans="1:31" ht="24" customHeight="1" x14ac:dyDescent="0.25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</row>
    <row r="338" spans="1:31" ht="24" customHeight="1" x14ac:dyDescent="0.25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</row>
    <row r="339" spans="1:31" ht="24" customHeight="1" x14ac:dyDescent="0.25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</row>
    <row r="340" spans="1:31" ht="24" customHeight="1" x14ac:dyDescent="0.25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</row>
    <row r="341" spans="1:31" ht="24" customHeight="1" x14ac:dyDescent="0.25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</row>
    <row r="342" spans="1:31" ht="24" customHeight="1" x14ac:dyDescent="0.25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</row>
    <row r="343" spans="1:31" ht="24" customHeight="1" x14ac:dyDescent="0.25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</row>
    <row r="344" spans="1:31" ht="24" customHeight="1" x14ac:dyDescent="0.25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</row>
    <row r="345" spans="1:31" ht="24" customHeight="1" x14ac:dyDescent="0.25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</row>
    <row r="346" spans="1:31" ht="24" customHeight="1" x14ac:dyDescent="0.25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</row>
    <row r="347" spans="1:31" ht="24" customHeight="1" x14ac:dyDescent="0.25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</row>
    <row r="348" spans="1:31" ht="24" customHeight="1" x14ac:dyDescent="0.25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</row>
    <row r="349" spans="1:31" ht="24" customHeight="1" x14ac:dyDescent="0.25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</row>
    <row r="350" spans="1:31" ht="24" customHeight="1" x14ac:dyDescent="0.25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</row>
    <row r="351" spans="1:31" ht="24" customHeight="1" x14ac:dyDescent="0.25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</row>
    <row r="352" spans="1:31" ht="24" customHeight="1" x14ac:dyDescent="0.25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</row>
    <row r="353" spans="1:31" ht="24" customHeight="1" x14ac:dyDescent="0.25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</row>
    <row r="354" spans="1:31" ht="24" customHeight="1" x14ac:dyDescent="0.25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</row>
    <row r="355" spans="1:31" ht="24" customHeight="1" x14ac:dyDescent="0.2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</row>
    <row r="356" spans="1:31" ht="24" customHeight="1" x14ac:dyDescent="0.25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</row>
    <row r="357" spans="1:31" ht="24" customHeight="1" x14ac:dyDescent="0.25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</row>
    <row r="358" spans="1:31" ht="24" customHeight="1" x14ac:dyDescent="0.25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</row>
    <row r="359" spans="1:31" ht="24" customHeight="1" x14ac:dyDescent="0.25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</row>
    <row r="360" spans="1:31" ht="24" customHeight="1" x14ac:dyDescent="0.25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</row>
    <row r="361" spans="1:31" ht="24" customHeight="1" x14ac:dyDescent="0.25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</row>
    <row r="362" spans="1:31" ht="24" customHeight="1" x14ac:dyDescent="0.25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</row>
    <row r="363" spans="1:31" ht="24" customHeight="1" x14ac:dyDescent="0.25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</row>
    <row r="364" spans="1:31" ht="24" customHeight="1" x14ac:dyDescent="0.25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</row>
    <row r="365" spans="1:31" ht="24" customHeight="1" x14ac:dyDescent="0.2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</row>
    <row r="366" spans="1:31" ht="24" customHeight="1" x14ac:dyDescent="0.25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</row>
    <row r="367" spans="1:31" ht="24" customHeight="1" x14ac:dyDescent="0.25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</row>
    <row r="368" spans="1:31" ht="24" customHeight="1" x14ac:dyDescent="0.25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</row>
    <row r="369" spans="1:31" ht="24" customHeight="1" x14ac:dyDescent="0.25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</row>
    <row r="370" spans="1:31" ht="24" customHeight="1" x14ac:dyDescent="0.25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</row>
    <row r="371" spans="1:31" ht="24" customHeight="1" x14ac:dyDescent="0.25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</row>
    <row r="372" spans="1:31" ht="24" customHeight="1" x14ac:dyDescent="0.25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</row>
    <row r="373" spans="1:31" ht="24" customHeight="1" x14ac:dyDescent="0.25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</row>
    <row r="374" spans="1:31" ht="24" customHeight="1" x14ac:dyDescent="0.25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</row>
    <row r="375" spans="1:31" ht="24" customHeight="1" x14ac:dyDescent="0.2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</row>
    <row r="376" spans="1:31" ht="24" customHeight="1" x14ac:dyDescent="0.25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</row>
    <row r="377" spans="1:31" ht="24" customHeight="1" x14ac:dyDescent="0.25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</row>
    <row r="378" spans="1:31" ht="24" customHeight="1" x14ac:dyDescent="0.25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</row>
    <row r="379" spans="1:31" ht="24" customHeight="1" x14ac:dyDescent="0.25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</row>
    <row r="380" spans="1:31" ht="24" customHeight="1" x14ac:dyDescent="0.25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</row>
    <row r="381" spans="1:31" ht="24" customHeight="1" x14ac:dyDescent="0.25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</row>
    <row r="382" spans="1:31" ht="24" customHeight="1" x14ac:dyDescent="0.25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</row>
    <row r="383" spans="1:31" ht="24" customHeight="1" x14ac:dyDescent="0.25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</row>
    <row r="384" spans="1:31" ht="24" customHeight="1" x14ac:dyDescent="0.25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</row>
    <row r="385" spans="1:31" ht="24" customHeight="1" x14ac:dyDescent="0.2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</row>
    <row r="386" spans="1:31" ht="24" customHeight="1" x14ac:dyDescent="0.25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</row>
    <row r="387" spans="1:31" ht="24" customHeight="1" x14ac:dyDescent="0.25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</row>
    <row r="388" spans="1:31" ht="24" customHeight="1" x14ac:dyDescent="0.25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</row>
    <row r="389" spans="1:31" ht="24" customHeight="1" x14ac:dyDescent="0.25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</row>
    <row r="390" spans="1:31" ht="24" customHeight="1" x14ac:dyDescent="0.25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</row>
    <row r="391" spans="1:31" ht="24" customHeight="1" x14ac:dyDescent="0.25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</row>
    <row r="392" spans="1:31" ht="24" customHeight="1" x14ac:dyDescent="0.25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</row>
    <row r="393" spans="1:31" ht="24" customHeight="1" x14ac:dyDescent="0.25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</row>
    <row r="394" spans="1:31" ht="24" customHeight="1" x14ac:dyDescent="0.25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</row>
    <row r="395" spans="1:31" ht="24" customHeight="1" x14ac:dyDescent="0.2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</row>
    <row r="396" spans="1:31" ht="24" customHeight="1" x14ac:dyDescent="0.25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</row>
    <row r="397" spans="1:31" ht="24" customHeight="1" x14ac:dyDescent="0.25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</row>
    <row r="398" spans="1:31" ht="24" customHeight="1" x14ac:dyDescent="0.25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</row>
    <row r="399" spans="1:31" ht="24" customHeight="1" x14ac:dyDescent="0.25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</row>
    <row r="400" spans="1:31" ht="24" customHeight="1" x14ac:dyDescent="0.25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</row>
    <row r="401" spans="1:31" ht="24" customHeight="1" x14ac:dyDescent="0.25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</row>
    <row r="402" spans="1:31" ht="24" customHeight="1" x14ac:dyDescent="0.25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</row>
    <row r="403" spans="1:31" ht="24" customHeight="1" x14ac:dyDescent="0.25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</row>
    <row r="404" spans="1:31" ht="24" customHeight="1" x14ac:dyDescent="0.25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</row>
    <row r="405" spans="1:31" ht="24" customHeight="1" x14ac:dyDescent="0.2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</row>
    <row r="406" spans="1:31" ht="24" customHeight="1" x14ac:dyDescent="0.25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</row>
    <row r="407" spans="1:31" ht="24" customHeight="1" x14ac:dyDescent="0.25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</row>
    <row r="408" spans="1:31" ht="24" customHeight="1" x14ac:dyDescent="0.25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</row>
    <row r="409" spans="1:31" ht="24" customHeight="1" x14ac:dyDescent="0.25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</row>
    <row r="410" spans="1:31" ht="24" customHeight="1" x14ac:dyDescent="0.25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</row>
    <row r="411" spans="1:31" ht="24" customHeight="1" x14ac:dyDescent="0.25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</row>
    <row r="412" spans="1:31" ht="24" customHeight="1" x14ac:dyDescent="0.25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</row>
    <row r="413" spans="1:31" ht="24" customHeight="1" x14ac:dyDescent="0.25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</row>
    <row r="414" spans="1:31" ht="24" customHeight="1" x14ac:dyDescent="0.25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</row>
    <row r="415" spans="1:31" ht="24" customHeight="1" x14ac:dyDescent="0.2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</row>
    <row r="416" spans="1:31" ht="24" customHeight="1" x14ac:dyDescent="0.25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</row>
    <row r="417" spans="1:31" ht="24" customHeight="1" x14ac:dyDescent="0.25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</row>
    <row r="418" spans="1:31" ht="24" customHeight="1" x14ac:dyDescent="0.25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</row>
    <row r="419" spans="1:31" ht="24" customHeight="1" x14ac:dyDescent="0.25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</row>
    <row r="420" spans="1:31" ht="24" customHeight="1" x14ac:dyDescent="0.25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</row>
    <row r="421" spans="1:31" ht="24" customHeight="1" x14ac:dyDescent="0.25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</row>
    <row r="422" spans="1:31" ht="24" customHeight="1" x14ac:dyDescent="0.25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</row>
    <row r="423" spans="1:31" ht="24" customHeight="1" x14ac:dyDescent="0.25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</row>
    <row r="424" spans="1:31" ht="24" customHeight="1" x14ac:dyDescent="0.25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</row>
    <row r="425" spans="1:31" ht="24" customHeight="1" x14ac:dyDescent="0.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</row>
    <row r="426" spans="1:31" ht="24" customHeight="1" x14ac:dyDescent="0.25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</row>
    <row r="427" spans="1:31" ht="24" customHeight="1" x14ac:dyDescent="0.25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</row>
    <row r="428" spans="1:31" ht="24" customHeight="1" x14ac:dyDescent="0.25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</row>
    <row r="429" spans="1:31" ht="24" customHeight="1" x14ac:dyDescent="0.25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</row>
    <row r="430" spans="1:31" ht="24" customHeight="1" x14ac:dyDescent="0.25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</row>
    <row r="431" spans="1:31" ht="24" customHeight="1" x14ac:dyDescent="0.25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</row>
    <row r="432" spans="1:31" ht="24" customHeight="1" x14ac:dyDescent="0.25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</row>
    <row r="433" spans="1:31" ht="24" customHeight="1" x14ac:dyDescent="0.25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</row>
    <row r="434" spans="1:31" ht="24" customHeight="1" x14ac:dyDescent="0.25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</row>
    <row r="435" spans="1:31" ht="24" customHeight="1" x14ac:dyDescent="0.2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</row>
    <row r="436" spans="1:31" ht="24" customHeight="1" x14ac:dyDescent="0.25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</row>
    <row r="437" spans="1:31" ht="24" customHeight="1" x14ac:dyDescent="0.25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</row>
    <row r="438" spans="1:31" ht="24" customHeight="1" x14ac:dyDescent="0.25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</row>
    <row r="439" spans="1:31" ht="24" customHeight="1" x14ac:dyDescent="0.25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</row>
    <row r="440" spans="1:31" ht="24" customHeight="1" x14ac:dyDescent="0.25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</row>
    <row r="441" spans="1:31" ht="24" customHeight="1" x14ac:dyDescent="0.25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</row>
    <row r="442" spans="1:31" ht="24" customHeight="1" x14ac:dyDescent="0.25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</row>
    <row r="443" spans="1:31" ht="24" customHeight="1" x14ac:dyDescent="0.25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</row>
    <row r="444" spans="1:31" ht="24" customHeight="1" x14ac:dyDescent="0.25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</row>
    <row r="445" spans="1:31" ht="24" customHeight="1" x14ac:dyDescent="0.2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</row>
    <row r="446" spans="1:31" ht="24" customHeight="1" x14ac:dyDescent="0.25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</row>
    <row r="447" spans="1:31" ht="24" customHeight="1" x14ac:dyDescent="0.25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</row>
    <row r="448" spans="1:31" ht="24" customHeight="1" x14ac:dyDescent="0.25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</row>
    <row r="449" spans="1:31" ht="24" customHeight="1" x14ac:dyDescent="0.25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</row>
    <row r="450" spans="1:31" ht="24" customHeight="1" x14ac:dyDescent="0.25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</row>
    <row r="451" spans="1:31" ht="24" customHeight="1" x14ac:dyDescent="0.25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</row>
    <row r="452" spans="1:31" ht="24" customHeight="1" x14ac:dyDescent="0.25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</row>
    <row r="453" spans="1:31" ht="24" customHeight="1" x14ac:dyDescent="0.25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</row>
    <row r="454" spans="1:31" ht="24" customHeight="1" x14ac:dyDescent="0.25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</row>
    <row r="455" spans="1:31" ht="24" customHeight="1" x14ac:dyDescent="0.2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</row>
    <row r="456" spans="1:31" ht="24" customHeight="1" x14ac:dyDescent="0.25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</row>
    <row r="457" spans="1:31" ht="24" customHeight="1" x14ac:dyDescent="0.25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</row>
    <row r="458" spans="1:31" ht="24" customHeight="1" x14ac:dyDescent="0.25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</row>
    <row r="459" spans="1:31" ht="24" customHeight="1" x14ac:dyDescent="0.25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</row>
    <row r="460" spans="1:31" ht="24" customHeight="1" x14ac:dyDescent="0.25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</row>
    <row r="461" spans="1:31" ht="24" customHeight="1" x14ac:dyDescent="0.25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</row>
    <row r="462" spans="1:31" ht="24" customHeight="1" x14ac:dyDescent="0.25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</row>
    <row r="463" spans="1:31" ht="24" customHeight="1" x14ac:dyDescent="0.25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</row>
    <row r="464" spans="1:31" ht="24" customHeight="1" x14ac:dyDescent="0.25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</row>
    <row r="465" spans="1:31" ht="24" customHeight="1" x14ac:dyDescent="0.2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</row>
    <row r="466" spans="1:31" ht="24" customHeight="1" x14ac:dyDescent="0.25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</row>
    <row r="467" spans="1:31" ht="24" customHeight="1" x14ac:dyDescent="0.25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</row>
    <row r="468" spans="1:31" ht="24" customHeight="1" x14ac:dyDescent="0.25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</row>
    <row r="469" spans="1:31" ht="24" customHeight="1" x14ac:dyDescent="0.25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</row>
    <row r="470" spans="1:31" ht="24" customHeight="1" x14ac:dyDescent="0.25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</row>
    <row r="471" spans="1:31" ht="24" customHeight="1" x14ac:dyDescent="0.25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</row>
    <row r="472" spans="1:31" ht="24" customHeight="1" x14ac:dyDescent="0.25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</row>
    <row r="473" spans="1:31" ht="24" customHeight="1" x14ac:dyDescent="0.25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</row>
    <row r="474" spans="1:31" ht="24" customHeight="1" x14ac:dyDescent="0.25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</row>
    <row r="475" spans="1:31" ht="24" customHeight="1" x14ac:dyDescent="0.2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</row>
    <row r="476" spans="1:31" ht="24" customHeight="1" x14ac:dyDescent="0.25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</row>
    <row r="477" spans="1:31" ht="24" customHeight="1" x14ac:dyDescent="0.25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</row>
    <row r="478" spans="1:31" ht="24" customHeight="1" x14ac:dyDescent="0.25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</row>
    <row r="479" spans="1:31" ht="24" customHeight="1" x14ac:dyDescent="0.25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</row>
    <row r="480" spans="1:31" ht="24" customHeight="1" x14ac:dyDescent="0.25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</row>
    <row r="481" spans="1:31" ht="24" customHeight="1" x14ac:dyDescent="0.25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</row>
    <row r="482" spans="1:31" ht="24" customHeight="1" x14ac:dyDescent="0.25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</row>
    <row r="483" spans="1:31" ht="24" customHeight="1" x14ac:dyDescent="0.25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</row>
    <row r="484" spans="1:31" ht="24" customHeight="1" x14ac:dyDescent="0.25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</row>
    <row r="485" spans="1:31" ht="24" customHeight="1" x14ac:dyDescent="0.2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</row>
    <row r="486" spans="1:31" ht="24" customHeight="1" x14ac:dyDescent="0.25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</row>
    <row r="487" spans="1:31" ht="24" customHeight="1" x14ac:dyDescent="0.25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</row>
    <row r="488" spans="1:31" ht="24" customHeight="1" x14ac:dyDescent="0.25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</row>
    <row r="489" spans="1:31" ht="24" customHeight="1" x14ac:dyDescent="0.25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</row>
    <row r="490" spans="1:31" ht="24" customHeight="1" x14ac:dyDescent="0.25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</row>
    <row r="491" spans="1:31" ht="24" customHeight="1" x14ac:dyDescent="0.25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</row>
    <row r="492" spans="1:31" ht="24" customHeight="1" x14ac:dyDescent="0.25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</row>
    <row r="493" spans="1:31" ht="24" customHeight="1" x14ac:dyDescent="0.25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</row>
    <row r="494" spans="1:31" ht="24" customHeight="1" x14ac:dyDescent="0.25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</row>
    <row r="495" spans="1:31" ht="24" customHeight="1" x14ac:dyDescent="0.2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</row>
    <row r="496" spans="1:31" ht="24" customHeight="1" x14ac:dyDescent="0.25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</row>
    <row r="497" spans="1:31" ht="24" customHeight="1" x14ac:dyDescent="0.25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</row>
    <row r="498" spans="1:31" ht="24" customHeight="1" x14ac:dyDescent="0.25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</row>
    <row r="499" spans="1:31" ht="24" customHeight="1" x14ac:dyDescent="0.25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</row>
    <row r="500" spans="1:31" ht="24" customHeight="1" x14ac:dyDescent="0.25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</row>
    <row r="501" spans="1:31" ht="24" customHeight="1" x14ac:dyDescent="0.25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</row>
    <row r="502" spans="1:31" ht="24" customHeight="1" x14ac:dyDescent="0.25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</row>
    <row r="503" spans="1:31" ht="24" customHeight="1" x14ac:dyDescent="0.25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</row>
    <row r="504" spans="1:31" ht="24" customHeight="1" x14ac:dyDescent="0.25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</row>
    <row r="505" spans="1:31" ht="24" customHeight="1" x14ac:dyDescent="0.2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</row>
    <row r="506" spans="1:31" ht="24" customHeight="1" x14ac:dyDescent="0.25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</row>
    <row r="507" spans="1:31" ht="24" customHeight="1" x14ac:dyDescent="0.25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</row>
    <row r="508" spans="1:31" ht="24" customHeight="1" x14ac:dyDescent="0.25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</row>
    <row r="509" spans="1:31" ht="24" customHeight="1" x14ac:dyDescent="0.25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</row>
    <row r="510" spans="1:31" ht="24" customHeight="1" x14ac:dyDescent="0.25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</row>
    <row r="511" spans="1:31" ht="24" customHeight="1" x14ac:dyDescent="0.25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</row>
    <row r="512" spans="1:31" ht="24" customHeight="1" x14ac:dyDescent="0.25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</row>
    <row r="513" spans="1:31" ht="24" customHeight="1" x14ac:dyDescent="0.25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</row>
    <row r="514" spans="1:31" ht="24" customHeight="1" x14ac:dyDescent="0.25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</row>
    <row r="515" spans="1:31" ht="24" customHeight="1" x14ac:dyDescent="0.2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</row>
    <row r="516" spans="1:31" ht="24" customHeight="1" x14ac:dyDescent="0.25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</row>
    <row r="517" spans="1:31" ht="24" customHeight="1" x14ac:dyDescent="0.25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</row>
    <row r="518" spans="1:31" ht="24" customHeight="1" x14ac:dyDescent="0.25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</row>
    <row r="519" spans="1:31" ht="24" customHeight="1" x14ac:dyDescent="0.25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</row>
    <row r="520" spans="1:31" ht="24" customHeight="1" x14ac:dyDescent="0.25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</row>
    <row r="521" spans="1:31" ht="24" customHeight="1" x14ac:dyDescent="0.25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</row>
    <row r="522" spans="1:31" ht="24" customHeight="1" x14ac:dyDescent="0.25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</row>
    <row r="523" spans="1:31" ht="24" customHeight="1" x14ac:dyDescent="0.25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</row>
    <row r="524" spans="1:31" ht="24" customHeight="1" x14ac:dyDescent="0.25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</row>
    <row r="525" spans="1:31" ht="24" customHeight="1" x14ac:dyDescent="0.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</row>
    <row r="526" spans="1:31" ht="24" customHeight="1" x14ac:dyDescent="0.25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</row>
    <row r="527" spans="1:31" ht="24" customHeight="1" x14ac:dyDescent="0.25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</row>
    <row r="528" spans="1:31" ht="24" customHeight="1" x14ac:dyDescent="0.25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</row>
    <row r="529" spans="1:31" ht="24" customHeight="1" x14ac:dyDescent="0.25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</row>
    <row r="530" spans="1:31" ht="24" customHeight="1" x14ac:dyDescent="0.25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</row>
    <row r="531" spans="1:31" ht="24" customHeight="1" x14ac:dyDescent="0.25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</row>
    <row r="532" spans="1:31" ht="24" customHeight="1" x14ac:dyDescent="0.25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</row>
    <row r="533" spans="1:31" ht="24" customHeight="1" x14ac:dyDescent="0.25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</row>
    <row r="534" spans="1:31" ht="24" customHeight="1" x14ac:dyDescent="0.25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</row>
    <row r="535" spans="1:31" ht="24" customHeight="1" x14ac:dyDescent="0.2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</row>
    <row r="536" spans="1:31" ht="24" customHeight="1" x14ac:dyDescent="0.25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</row>
    <row r="537" spans="1:31" ht="24" customHeight="1" x14ac:dyDescent="0.25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</row>
    <row r="538" spans="1:31" ht="24" customHeight="1" x14ac:dyDescent="0.25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</row>
    <row r="539" spans="1:31" ht="24" customHeight="1" x14ac:dyDescent="0.25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</row>
    <row r="540" spans="1:31" ht="24" customHeight="1" x14ac:dyDescent="0.25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</row>
    <row r="541" spans="1:31" ht="24" customHeight="1" x14ac:dyDescent="0.25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</row>
    <row r="542" spans="1:31" ht="24" customHeight="1" x14ac:dyDescent="0.25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</row>
    <row r="543" spans="1:31" ht="24" customHeight="1" x14ac:dyDescent="0.25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</row>
    <row r="544" spans="1:31" ht="24" customHeight="1" x14ac:dyDescent="0.25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</row>
    <row r="545" spans="1:31" ht="24" customHeight="1" x14ac:dyDescent="0.2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</row>
    <row r="546" spans="1:31" ht="24" customHeight="1" x14ac:dyDescent="0.25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</row>
    <row r="547" spans="1:31" ht="24" customHeight="1" x14ac:dyDescent="0.25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</row>
    <row r="548" spans="1:31" ht="24" customHeight="1" x14ac:dyDescent="0.25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</row>
    <row r="549" spans="1:31" ht="24" customHeight="1" x14ac:dyDescent="0.25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</row>
    <row r="550" spans="1:31" ht="24" customHeight="1" x14ac:dyDescent="0.25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</row>
    <row r="551" spans="1:31" ht="24" customHeight="1" x14ac:dyDescent="0.25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</row>
    <row r="552" spans="1:31" ht="24" customHeight="1" x14ac:dyDescent="0.25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</row>
    <row r="553" spans="1:31" ht="24" customHeight="1" x14ac:dyDescent="0.25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</row>
    <row r="554" spans="1:31" ht="24" customHeight="1" x14ac:dyDescent="0.25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</row>
    <row r="555" spans="1:31" ht="24" customHeight="1" x14ac:dyDescent="0.2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</row>
    <row r="556" spans="1:31" ht="24" customHeight="1" x14ac:dyDescent="0.25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</row>
    <row r="557" spans="1:31" ht="24" customHeight="1" x14ac:dyDescent="0.25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</row>
    <row r="558" spans="1:31" ht="24" customHeight="1" x14ac:dyDescent="0.25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</row>
    <row r="559" spans="1:31" ht="24" customHeight="1" x14ac:dyDescent="0.25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</row>
    <row r="560" spans="1:31" ht="24" customHeight="1" x14ac:dyDescent="0.25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</row>
    <row r="561" spans="1:31" ht="24" customHeight="1" x14ac:dyDescent="0.25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</row>
    <row r="562" spans="1:31" ht="24" customHeight="1" x14ac:dyDescent="0.25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</row>
    <row r="563" spans="1:31" ht="24" customHeight="1" x14ac:dyDescent="0.25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</row>
    <row r="564" spans="1:31" ht="24" customHeight="1" x14ac:dyDescent="0.25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</row>
    <row r="565" spans="1:31" ht="24" customHeight="1" x14ac:dyDescent="0.2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</row>
    <row r="566" spans="1:31" ht="24" customHeight="1" x14ac:dyDescent="0.25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</row>
    <row r="567" spans="1:31" ht="24" customHeight="1" x14ac:dyDescent="0.25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</row>
    <row r="568" spans="1:31" ht="24" customHeight="1" x14ac:dyDescent="0.25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</row>
    <row r="569" spans="1:31" ht="24" customHeight="1" x14ac:dyDescent="0.25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</row>
    <row r="570" spans="1:31" ht="24" customHeight="1" x14ac:dyDescent="0.25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</row>
    <row r="571" spans="1:31" ht="24" customHeight="1" x14ac:dyDescent="0.25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</row>
    <row r="572" spans="1:31" ht="24" customHeight="1" x14ac:dyDescent="0.25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</row>
    <row r="573" spans="1:31" ht="24" customHeight="1" x14ac:dyDescent="0.25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</row>
    <row r="574" spans="1:31" ht="24" customHeight="1" x14ac:dyDescent="0.25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</row>
    <row r="575" spans="1:31" ht="24" customHeight="1" x14ac:dyDescent="0.2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</row>
    <row r="576" spans="1:31" ht="24" customHeight="1" x14ac:dyDescent="0.25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</row>
    <row r="577" spans="1:31" ht="24" customHeight="1" x14ac:dyDescent="0.25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</row>
    <row r="578" spans="1:31" ht="24" customHeight="1" x14ac:dyDescent="0.25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</row>
    <row r="579" spans="1:31" ht="24" customHeight="1" x14ac:dyDescent="0.25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</row>
    <row r="580" spans="1:31" ht="24" customHeight="1" x14ac:dyDescent="0.25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</row>
    <row r="581" spans="1:31" ht="24" customHeight="1" x14ac:dyDescent="0.25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</row>
    <row r="582" spans="1:31" ht="24" customHeight="1" x14ac:dyDescent="0.25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</row>
    <row r="583" spans="1:31" ht="24" customHeight="1" x14ac:dyDescent="0.25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</row>
    <row r="584" spans="1:31" ht="24" customHeight="1" x14ac:dyDescent="0.25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</row>
    <row r="585" spans="1:31" ht="24" customHeight="1" x14ac:dyDescent="0.2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</row>
    <row r="586" spans="1:31" ht="24" customHeight="1" x14ac:dyDescent="0.25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</row>
    <row r="587" spans="1:31" ht="24" customHeight="1" x14ac:dyDescent="0.25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</row>
    <row r="588" spans="1:31" ht="24" customHeight="1" x14ac:dyDescent="0.25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</row>
    <row r="589" spans="1:31" ht="24" customHeight="1" x14ac:dyDescent="0.25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</row>
    <row r="590" spans="1:31" ht="24" customHeight="1" x14ac:dyDescent="0.25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</row>
    <row r="591" spans="1:31" ht="24" customHeight="1" x14ac:dyDescent="0.25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</row>
    <row r="592" spans="1:31" ht="24" customHeight="1" x14ac:dyDescent="0.25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</row>
    <row r="593" spans="1:31" ht="24" customHeight="1" x14ac:dyDescent="0.25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</row>
    <row r="594" spans="1:31" ht="24" customHeight="1" x14ac:dyDescent="0.25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</row>
    <row r="595" spans="1:31" ht="24" customHeight="1" x14ac:dyDescent="0.2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</row>
    <row r="596" spans="1:31" ht="24" customHeight="1" x14ac:dyDescent="0.25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</row>
    <row r="597" spans="1:31" ht="24" customHeight="1" x14ac:dyDescent="0.25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</row>
    <row r="598" spans="1:31" ht="24" customHeight="1" x14ac:dyDescent="0.25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</row>
    <row r="599" spans="1:31" ht="24" customHeight="1" x14ac:dyDescent="0.25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</row>
    <row r="600" spans="1:31" ht="24" customHeight="1" x14ac:dyDescent="0.25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</row>
    <row r="601" spans="1:31" ht="24" customHeight="1" x14ac:dyDescent="0.25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</row>
    <row r="602" spans="1:31" ht="24" customHeight="1" x14ac:dyDescent="0.25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</row>
    <row r="603" spans="1:31" ht="24" customHeight="1" x14ac:dyDescent="0.25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</row>
    <row r="604" spans="1:31" ht="24" customHeight="1" x14ac:dyDescent="0.25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</row>
    <row r="605" spans="1:31" ht="24" customHeight="1" x14ac:dyDescent="0.2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</row>
    <row r="606" spans="1:31" ht="24" customHeight="1" x14ac:dyDescent="0.25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</row>
    <row r="607" spans="1:31" ht="24" customHeight="1" x14ac:dyDescent="0.25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</row>
    <row r="608" spans="1:31" ht="24" customHeight="1" x14ac:dyDescent="0.25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</row>
    <row r="609" spans="1:31" ht="24" customHeight="1" x14ac:dyDescent="0.25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</row>
    <row r="610" spans="1:31" ht="24" customHeight="1" x14ac:dyDescent="0.25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</row>
    <row r="611" spans="1:31" ht="24" customHeight="1" x14ac:dyDescent="0.25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</row>
    <row r="612" spans="1:31" ht="24" customHeight="1" x14ac:dyDescent="0.25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</row>
    <row r="613" spans="1:31" ht="24" customHeight="1" x14ac:dyDescent="0.25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</row>
    <row r="614" spans="1:31" ht="24" customHeight="1" x14ac:dyDescent="0.25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</row>
    <row r="615" spans="1:31" ht="24" customHeight="1" x14ac:dyDescent="0.2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</row>
    <row r="616" spans="1:31" ht="24" customHeight="1" x14ac:dyDescent="0.25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</row>
    <row r="617" spans="1:31" ht="24" customHeight="1" x14ac:dyDescent="0.25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</row>
    <row r="618" spans="1:31" ht="24" customHeight="1" x14ac:dyDescent="0.25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</row>
    <row r="619" spans="1:31" ht="24" customHeight="1" x14ac:dyDescent="0.25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</row>
    <row r="620" spans="1:31" ht="24" customHeight="1" x14ac:dyDescent="0.25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</row>
    <row r="621" spans="1:31" ht="24" customHeight="1" x14ac:dyDescent="0.25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</row>
    <row r="622" spans="1:31" ht="24" customHeight="1" x14ac:dyDescent="0.25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</row>
    <row r="623" spans="1:31" ht="24" customHeight="1" x14ac:dyDescent="0.25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</row>
    <row r="624" spans="1:31" ht="24" customHeight="1" x14ac:dyDescent="0.25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</row>
    <row r="625" spans="1:31" ht="24" customHeight="1" x14ac:dyDescent="0.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</row>
    <row r="626" spans="1:31" ht="24" customHeight="1" x14ac:dyDescent="0.25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</row>
    <row r="627" spans="1:31" ht="24" customHeight="1" x14ac:dyDescent="0.25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</row>
    <row r="628" spans="1:31" ht="24" customHeight="1" x14ac:dyDescent="0.25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</row>
    <row r="629" spans="1:31" ht="24" customHeight="1" x14ac:dyDescent="0.25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</row>
    <row r="630" spans="1:31" ht="24" customHeight="1" x14ac:dyDescent="0.25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</row>
    <row r="631" spans="1:31" ht="24" customHeight="1" x14ac:dyDescent="0.25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</row>
    <row r="632" spans="1:31" ht="24" customHeight="1" x14ac:dyDescent="0.25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</row>
    <row r="633" spans="1:31" ht="24" customHeight="1" x14ac:dyDescent="0.25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</row>
    <row r="634" spans="1:31" ht="24" customHeight="1" x14ac:dyDescent="0.25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</row>
    <row r="635" spans="1:31" ht="24" customHeight="1" x14ac:dyDescent="0.2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</row>
    <row r="636" spans="1:31" ht="24" customHeight="1" x14ac:dyDescent="0.25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</row>
    <row r="637" spans="1:31" ht="24" customHeight="1" x14ac:dyDescent="0.25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</row>
    <row r="638" spans="1:31" ht="24" customHeight="1" x14ac:dyDescent="0.25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</row>
    <row r="639" spans="1:31" ht="24" customHeight="1" x14ac:dyDescent="0.25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</row>
    <row r="640" spans="1:31" ht="24" customHeight="1" x14ac:dyDescent="0.25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</row>
    <row r="641" spans="1:31" ht="24" customHeight="1" x14ac:dyDescent="0.25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</row>
    <row r="642" spans="1:31" ht="24" customHeight="1" x14ac:dyDescent="0.25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</row>
    <row r="643" spans="1:31" ht="24" customHeight="1" x14ac:dyDescent="0.25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</row>
    <row r="644" spans="1:31" ht="24" customHeight="1" x14ac:dyDescent="0.25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</row>
    <row r="645" spans="1:31" ht="24" customHeight="1" x14ac:dyDescent="0.2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</row>
    <row r="646" spans="1:31" ht="24" customHeight="1" x14ac:dyDescent="0.25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</row>
    <row r="647" spans="1:31" ht="24" customHeight="1" x14ac:dyDescent="0.25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</row>
    <row r="648" spans="1:31" ht="24" customHeight="1" x14ac:dyDescent="0.25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</row>
    <row r="649" spans="1:31" ht="24" customHeight="1" x14ac:dyDescent="0.25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</row>
    <row r="650" spans="1:31" ht="24" customHeight="1" x14ac:dyDescent="0.25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</row>
    <row r="651" spans="1:31" ht="24" customHeight="1" x14ac:dyDescent="0.25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</row>
    <row r="652" spans="1:31" ht="24" customHeight="1" x14ac:dyDescent="0.25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</row>
    <row r="653" spans="1:31" ht="24" customHeight="1" x14ac:dyDescent="0.25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</row>
    <row r="654" spans="1:31" ht="24" customHeight="1" x14ac:dyDescent="0.25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</row>
    <row r="655" spans="1:31" ht="24" customHeight="1" x14ac:dyDescent="0.2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</row>
    <row r="656" spans="1:31" ht="24" customHeight="1" x14ac:dyDescent="0.25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</row>
    <row r="657" spans="1:31" ht="24" customHeight="1" x14ac:dyDescent="0.25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</row>
    <row r="658" spans="1:31" ht="24" customHeight="1" x14ac:dyDescent="0.25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</row>
    <row r="659" spans="1:31" ht="24" customHeight="1" x14ac:dyDescent="0.25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</row>
    <row r="660" spans="1:31" ht="24" customHeight="1" x14ac:dyDescent="0.25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</row>
    <row r="661" spans="1:31" ht="24" customHeight="1" x14ac:dyDescent="0.25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</row>
    <row r="662" spans="1:31" ht="24" customHeight="1" x14ac:dyDescent="0.25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</row>
    <row r="663" spans="1:31" ht="24" customHeight="1" x14ac:dyDescent="0.25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</row>
    <row r="664" spans="1:31" ht="24" customHeight="1" x14ac:dyDescent="0.25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</row>
    <row r="665" spans="1:31" ht="24" customHeight="1" x14ac:dyDescent="0.2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</row>
    <row r="666" spans="1:31" ht="24" customHeight="1" x14ac:dyDescent="0.25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</row>
    <row r="667" spans="1:31" ht="24" customHeight="1" x14ac:dyDescent="0.25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</row>
    <row r="668" spans="1:31" ht="24" customHeight="1" x14ac:dyDescent="0.25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</row>
    <row r="669" spans="1:31" ht="24" customHeight="1" x14ac:dyDescent="0.25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</row>
    <row r="670" spans="1:31" ht="24" customHeight="1" x14ac:dyDescent="0.25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</row>
    <row r="671" spans="1:31" ht="24" customHeight="1" x14ac:dyDescent="0.25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</row>
    <row r="672" spans="1:31" ht="24" customHeight="1" x14ac:dyDescent="0.25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</row>
    <row r="673" spans="1:31" ht="24" customHeight="1" x14ac:dyDescent="0.25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</row>
    <row r="674" spans="1:31" ht="24" customHeight="1" x14ac:dyDescent="0.25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</row>
    <row r="675" spans="1:31" ht="24" customHeight="1" x14ac:dyDescent="0.2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</row>
    <row r="676" spans="1:31" ht="24" customHeight="1" x14ac:dyDescent="0.25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</row>
    <row r="677" spans="1:31" ht="24" customHeight="1" x14ac:dyDescent="0.25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</row>
    <row r="678" spans="1:31" ht="24" customHeight="1" x14ac:dyDescent="0.25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</row>
    <row r="679" spans="1:31" ht="24" customHeight="1" x14ac:dyDescent="0.25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</row>
    <row r="680" spans="1:31" ht="24" customHeight="1" x14ac:dyDescent="0.25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</row>
    <row r="681" spans="1:31" ht="24" customHeight="1" x14ac:dyDescent="0.25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</row>
    <row r="682" spans="1:31" ht="24" customHeight="1" x14ac:dyDescent="0.25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</row>
    <row r="683" spans="1:31" ht="24" customHeight="1" x14ac:dyDescent="0.25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</row>
    <row r="684" spans="1:31" ht="24" customHeight="1" x14ac:dyDescent="0.25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</row>
    <row r="685" spans="1:31" ht="24" customHeight="1" x14ac:dyDescent="0.2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</row>
    <row r="686" spans="1:31" ht="24" customHeight="1" x14ac:dyDescent="0.25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</row>
    <row r="687" spans="1:31" ht="24" customHeight="1" x14ac:dyDescent="0.25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</row>
    <row r="688" spans="1:31" ht="24" customHeight="1" x14ac:dyDescent="0.25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</row>
    <row r="689" spans="1:31" ht="24" customHeight="1" x14ac:dyDescent="0.25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</row>
    <row r="690" spans="1:31" ht="24" customHeight="1" x14ac:dyDescent="0.25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</row>
    <row r="691" spans="1:31" ht="24" customHeight="1" x14ac:dyDescent="0.25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</row>
    <row r="692" spans="1:31" ht="24" customHeight="1" x14ac:dyDescent="0.25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</row>
    <row r="693" spans="1:31" ht="24" customHeight="1" x14ac:dyDescent="0.25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</row>
    <row r="694" spans="1:31" ht="24" customHeight="1" x14ac:dyDescent="0.25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</row>
    <row r="695" spans="1:31" ht="24" customHeight="1" x14ac:dyDescent="0.2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</row>
    <row r="696" spans="1:31" ht="24" customHeight="1" x14ac:dyDescent="0.25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</row>
    <row r="697" spans="1:31" ht="24" customHeight="1" x14ac:dyDescent="0.25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</row>
    <row r="698" spans="1:31" ht="24" customHeight="1" x14ac:dyDescent="0.25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</row>
    <row r="699" spans="1:31" ht="24" customHeight="1" x14ac:dyDescent="0.25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</row>
    <row r="700" spans="1:31" ht="24" customHeight="1" x14ac:dyDescent="0.25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</row>
    <row r="701" spans="1:31" ht="24" customHeight="1" x14ac:dyDescent="0.25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</row>
    <row r="702" spans="1:31" ht="24" customHeight="1" x14ac:dyDescent="0.25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</row>
    <row r="703" spans="1:31" ht="24" customHeight="1" x14ac:dyDescent="0.25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</row>
    <row r="704" spans="1:31" ht="24" customHeight="1" x14ac:dyDescent="0.25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</row>
    <row r="705" spans="1:31" ht="24" customHeight="1" x14ac:dyDescent="0.2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</row>
    <row r="706" spans="1:31" ht="24" customHeight="1" x14ac:dyDescent="0.25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</row>
    <row r="707" spans="1:31" ht="24" customHeight="1" x14ac:dyDescent="0.25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</row>
    <row r="708" spans="1:31" ht="24" customHeight="1" x14ac:dyDescent="0.25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</row>
    <row r="709" spans="1:31" ht="24" customHeight="1" x14ac:dyDescent="0.25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</row>
    <row r="710" spans="1:31" ht="24" customHeight="1" x14ac:dyDescent="0.25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</row>
    <row r="711" spans="1:31" ht="24" customHeight="1" x14ac:dyDescent="0.25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</row>
    <row r="712" spans="1:31" ht="24" customHeight="1" x14ac:dyDescent="0.25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</row>
    <row r="713" spans="1:31" ht="24" customHeight="1" x14ac:dyDescent="0.25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</row>
    <row r="714" spans="1:31" ht="24" customHeight="1" x14ac:dyDescent="0.25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</row>
    <row r="715" spans="1:31" ht="24" customHeight="1" x14ac:dyDescent="0.2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</row>
    <row r="716" spans="1:31" ht="24" customHeight="1" x14ac:dyDescent="0.25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</row>
    <row r="717" spans="1:31" ht="24" customHeight="1" x14ac:dyDescent="0.25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</row>
    <row r="718" spans="1:31" ht="24" customHeight="1" x14ac:dyDescent="0.25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</row>
    <row r="719" spans="1:31" ht="24" customHeight="1" x14ac:dyDescent="0.25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</row>
    <row r="720" spans="1:31" ht="24" customHeight="1" x14ac:dyDescent="0.25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</row>
    <row r="721" spans="1:31" ht="24" customHeight="1" x14ac:dyDescent="0.25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</row>
    <row r="722" spans="1:31" ht="24" customHeight="1" x14ac:dyDescent="0.25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</row>
    <row r="723" spans="1:31" ht="24" customHeight="1" x14ac:dyDescent="0.25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</row>
    <row r="724" spans="1:31" ht="24" customHeight="1" x14ac:dyDescent="0.25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</row>
    <row r="725" spans="1:31" ht="24" customHeight="1" x14ac:dyDescent="0.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</row>
    <row r="726" spans="1:31" ht="24" customHeight="1" x14ac:dyDescent="0.25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</row>
    <row r="727" spans="1:31" ht="24" customHeight="1" x14ac:dyDescent="0.25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</row>
    <row r="728" spans="1:31" ht="24" customHeight="1" x14ac:dyDescent="0.25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</row>
    <row r="729" spans="1:31" ht="24" customHeight="1" x14ac:dyDescent="0.25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</row>
    <row r="730" spans="1:31" ht="24" customHeight="1" x14ac:dyDescent="0.25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</row>
    <row r="731" spans="1:31" ht="24" customHeight="1" x14ac:dyDescent="0.25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</row>
    <row r="732" spans="1:31" ht="24" customHeight="1" x14ac:dyDescent="0.25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</row>
    <row r="733" spans="1:31" ht="24" customHeight="1" x14ac:dyDescent="0.25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</row>
    <row r="734" spans="1:31" ht="24" customHeight="1" x14ac:dyDescent="0.25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</row>
    <row r="735" spans="1:31" ht="24" customHeight="1" x14ac:dyDescent="0.2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</row>
    <row r="736" spans="1:31" ht="24" customHeight="1" x14ac:dyDescent="0.25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</row>
    <row r="737" spans="1:31" ht="24" customHeight="1" x14ac:dyDescent="0.25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</row>
    <row r="738" spans="1:31" ht="24" customHeight="1" x14ac:dyDescent="0.25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</row>
    <row r="739" spans="1:31" ht="24" customHeight="1" x14ac:dyDescent="0.25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</row>
    <row r="740" spans="1:31" ht="24" customHeight="1" x14ac:dyDescent="0.25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</row>
    <row r="741" spans="1:31" ht="24" customHeight="1" x14ac:dyDescent="0.25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</row>
    <row r="742" spans="1:31" ht="24" customHeight="1" x14ac:dyDescent="0.25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</row>
    <row r="743" spans="1:31" ht="24" customHeight="1" x14ac:dyDescent="0.25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</row>
    <row r="744" spans="1:31" ht="24" customHeight="1" x14ac:dyDescent="0.25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</row>
    <row r="745" spans="1:31" ht="24" customHeight="1" x14ac:dyDescent="0.2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</row>
    <row r="746" spans="1:31" ht="24" customHeight="1" x14ac:dyDescent="0.25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</row>
    <row r="747" spans="1:31" ht="24" customHeight="1" x14ac:dyDescent="0.25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</row>
    <row r="748" spans="1:31" ht="24" customHeight="1" x14ac:dyDescent="0.25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</row>
    <row r="749" spans="1:31" ht="24" customHeight="1" x14ac:dyDescent="0.25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</row>
    <row r="750" spans="1:31" ht="24" customHeight="1" x14ac:dyDescent="0.25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</row>
    <row r="751" spans="1:31" ht="24" customHeight="1" x14ac:dyDescent="0.25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</row>
    <row r="752" spans="1:31" ht="24" customHeight="1" x14ac:dyDescent="0.25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</row>
    <row r="753" spans="1:31" ht="24" customHeight="1" x14ac:dyDescent="0.25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</row>
    <row r="754" spans="1:31" ht="24" customHeight="1" x14ac:dyDescent="0.25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</row>
    <row r="755" spans="1:31" ht="24" customHeight="1" x14ac:dyDescent="0.2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</row>
    <row r="756" spans="1:31" ht="24" customHeight="1" x14ac:dyDescent="0.25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</row>
    <row r="757" spans="1:31" ht="24" customHeight="1" x14ac:dyDescent="0.25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</row>
    <row r="758" spans="1:31" ht="24" customHeight="1" x14ac:dyDescent="0.25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</row>
    <row r="759" spans="1:31" ht="24" customHeight="1" x14ac:dyDescent="0.25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</row>
    <row r="760" spans="1:31" ht="24" customHeight="1" x14ac:dyDescent="0.25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</row>
    <row r="761" spans="1:31" ht="24" customHeight="1" x14ac:dyDescent="0.25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</row>
    <row r="762" spans="1:31" ht="24" customHeight="1" x14ac:dyDescent="0.25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</row>
    <row r="763" spans="1:31" ht="24" customHeight="1" x14ac:dyDescent="0.25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</row>
    <row r="764" spans="1:31" ht="24" customHeight="1" x14ac:dyDescent="0.25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</row>
    <row r="765" spans="1:31" ht="24" customHeight="1" x14ac:dyDescent="0.2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</row>
    <row r="766" spans="1:31" ht="24" customHeight="1" x14ac:dyDescent="0.25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</row>
    <row r="767" spans="1:31" ht="24" customHeight="1" x14ac:dyDescent="0.25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</row>
    <row r="768" spans="1:31" ht="24" customHeight="1" x14ac:dyDescent="0.25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</row>
    <row r="769" spans="1:31" ht="24" customHeight="1" x14ac:dyDescent="0.25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</row>
    <row r="770" spans="1:31" ht="24" customHeight="1" x14ac:dyDescent="0.25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</row>
    <row r="771" spans="1:31" ht="24" customHeight="1" x14ac:dyDescent="0.25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</row>
    <row r="772" spans="1:31" ht="24" customHeight="1" x14ac:dyDescent="0.25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</row>
    <row r="773" spans="1:31" ht="24" customHeight="1" x14ac:dyDescent="0.25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</row>
    <row r="774" spans="1:31" ht="24" customHeight="1" x14ac:dyDescent="0.25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</row>
    <row r="775" spans="1:31" ht="24" customHeight="1" x14ac:dyDescent="0.2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</row>
    <row r="776" spans="1:31" ht="24" customHeight="1" x14ac:dyDescent="0.25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</row>
    <row r="777" spans="1:31" ht="24" customHeight="1" x14ac:dyDescent="0.25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</row>
    <row r="778" spans="1:31" ht="24" customHeight="1" x14ac:dyDescent="0.25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</row>
    <row r="779" spans="1:31" ht="24" customHeight="1" x14ac:dyDescent="0.25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</row>
    <row r="780" spans="1:31" ht="24" customHeight="1" x14ac:dyDescent="0.25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</row>
    <row r="781" spans="1:31" ht="24" customHeight="1" x14ac:dyDescent="0.25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</row>
    <row r="782" spans="1:31" ht="24" customHeight="1" x14ac:dyDescent="0.25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</row>
    <row r="783" spans="1:31" ht="24" customHeight="1" x14ac:dyDescent="0.25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</row>
    <row r="784" spans="1:31" ht="24" customHeight="1" x14ac:dyDescent="0.25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</row>
    <row r="785" spans="1:31" ht="24" customHeight="1" x14ac:dyDescent="0.2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</row>
    <row r="786" spans="1:31" ht="24" customHeight="1" x14ac:dyDescent="0.25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</row>
    <row r="787" spans="1:31" ht="24" customHeight="1" x14ac:dyDescent="0.25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</row>
    <row r="788" spans="1:31" ht="24" customHeight="1" x14ac:dyDescent="0.25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</row>
    <row r="789" spans="1:31" ht="24" customHeight="1" x14ac:dyDescent="0.25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</row>
    <row r="790" spans="1:31" ht="24" customHeight="1" x14ac:dyDescent="0.25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</row>
    <row r="791" spans="1:31" ht="24" customHeight="1" x14ac:dyDescent="0.25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</row>
    <row r="792" spans="1:31" ht="24" customHeight="1" x14ac:dyDescent="0.25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</row>
    <row r="793" spans="1:31" ht="24" customHeight="1" x14ac:dyDescent="0.25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</row>
    <row r="794" spans="1:31" ht="24" customHeight="1" x14ac:dyDescent="0.25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</row>
    <row r="795" spans="1:31" ht="24" customHeight="1" x14ac:dyDescent="0.2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</row>
    <row r="796" spans="1:31" ht="24" customHeight="1" x14ac:dyDescent="0.25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</row>
    <row r="797" spans="1:31" ht="24" customHeight="1" x14ac:dyDescent="0.25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</row>
    <row r="798" spans="1:31" ht="24" customHeight="1" x14ac:dyDescent="0.25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</row>
    <row r="799" spans="1:31" ht="24" customHeight="1" x14ac:dyDescent="0.25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</row>
    <row r="800" spans="1:31" ht="24" customHeight="1" x14ac:dyDescent="0.25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</row>
    <row r="801" spans="1:31" ht="24" customHeight="1" x14ac:dyDescent="0.25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</row>
    <row r="802" spans="1:31" ht="24" customHeight="1" x14ac:dyDescent="0.25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</row>
    <row r="803" spans="1:31" ht="24" customHeight="1" x14ac:dyDescent="0.25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</row>
    <row r="804" spans="1:31" ht="24" customHeight="1" x14ac:dyDescent="0.25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</row>
    <row r="805" spans="1:31" ht="24" customHeight="1" x14ac:dyDescent="0.2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</row>
    <row r="806" spans="1:31" ht="24" customHeight="1" x14ac:dyDescent="0.25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</row>
    <row r="807" spans="1:31" ht="24" customHeight="1" x14ac:dyDescent="0.25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</row>
    <row r="808" spans="1:31" ht="24" customHeight="1" x14ac:dyDescent="0.25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</row>
    <row r="809" spans="1:31" ht="24" customHeight="1" x14ac:dyDescent="0.25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</row>
    <row r="810" spans="1:31" ht="24" customHeight="1" x14ac:dyDescent="0.25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</row>
    <row r="811" spans="1:31" ht="24" customHeight="1" x14ac:dyDescent="0.25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</row>
    <row r="812" spans="1:31" ht="24" customHeight="1" x14ac:dyDescent="0.25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</row>
    <row r="813" spans="1:31" ht="24" customHeight="1" x14ac:dyDescent="0.25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</row>
    <row r="814" spans="1:31" ht="24" customHeight="1" x14ac:dyDescent="0.25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</row>
    <row r="815" spans="1:31" ht="24" customHeight="1" x14ac:dyDescent="0.2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</row>
    <row r="816" spans="1:31" ht="24" customHeight="1" x14ac:dyDescent="0.25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</row>
    <row r="817" spans="1:31" ht="24" customHeight="1" x14ac:dyDescent="0.25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</row>
    <row r="818" spans="1:31" ht="24" customHeight="1" x14ac:dyDescent="0.25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</row>
    <row r="819" spans="1:31" ht="24" customHeight="1" x14ac:dyDescent="0.25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</row>
    <row r="820" spans="1:31" ht="24" customHeight="1" x14ac:dyDescent="0.25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</row>
    <row r="821" spans="1:31" ht="24" customHeight="1" x14ac:dyDescent="0.25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</row>
    <row r="822" spans="1:31" ht="24" customHeight="1" x14ac:dyDescent="0.25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</row>
    <row r="823" spans="1:31" ht="24" customHeight="1" x14ac:dyDescent="0.25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</row>
    <row r="824" spans="1:31" ht="24" customHeight="1" x14ac:dyDescent="0.25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</row>
    <row r="825" spans="1:31" ht="24" customHeight="1" x14ac:dyDescent="0.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</row>
    <row r="826" spans="1:31" ht="24" customHeight="1" x14ac:dyDescent="0.25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</row>
    <row r="827" spans="1:31" ht="24" customHeight="1" x14ac:dyDescent="0.25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</row>
    <row r="828" spans="1:31" ht="24" customHeight="1" x14ac:dyDescent="0.25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</row>
    <row r="829" spans="1:31" ht="24" customHeight="1" x14ac:dyDescent="0.25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</row>
    <row r="830" spans="1:31" ht="24" customHeight="1" x14ac:dyDescent="0.25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</row>
    <row r="831" spans="1:31" ht="24" customHeight="1" x14ac:dyDescent="0.25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</row>
    <row r="832" spans="1:31" ht="24" customHeight="1" x14ac:dyDescent="0.25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</row>
    <row r="833" spans="1:31" ht="24" customHeight="1" x14ac:dyDescent="0.25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</row>
    <row r="834" spans="1:31" ht="24" customHeight="1" x14ac:dyDescent="0.25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</row>
    <row r="835" spans="1:31" ht="24" customHeight="1" x14ac:dyDescent="0.2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</row>
    <row r="836" spans="1:31" ht="24" customHeight="1" x14ac:dyDescent="0.25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</row>
    <row r="837" spans="1:31" ht="24" customHeight="1" x14ac:dyDescent="0.25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</row>
    <row r="838" spans="1:31" ht="24" customHeight="1" x14ac:dyDescent="0.25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</row>
    <row r="839" spans="1:31" ht="24" customHeight="1" x14ac:dyDescent="0.25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</row>
    <row r="840" spans="1:31" ht="24" customHeight="1" x14ac:dyDescent="0.25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</row>
    <row r="841" spans="1:31" ht="24" customHeight="1" x14ac:dyDescent="0.25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</row>
    <row r="842" spans="1:31" ht="24" customHeight="1" x14ac:dyDescent="0.25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</row>
    <row r="843" spans="1:31" ht="24" customHeight="1" x14ac:dyDescent="0.25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</row>
    <row r="844" spans="1:31" ht="24" customHeight="1" x14ac:dyDescent="0.25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</row>
    <row r="845" spans="1:31" ht="24" customHeight="1" x14ac:dyDescent="0.2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</row>
    <row r="846" spans="1:31" ht="24" customHeight="1" x14ac:dyDescent="0.25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</row>
    <row r="847" spans="1:31" ht="24" customHeight="1" x14ac:dyDescent="0.25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</row>
    <row r="848" spans="1:31" ht="24" customHeight="1" x14ac:dyDescent="0.25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</row>
    <row r="849" spans="1:31" ht="24" customHeight="1" x14ac:dyDescent="0.25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</row>
    <row r="850" spans="1:31" ht="24" customHeight="1" x14ac:dyDescent="0.25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</row>
    <row r="851" spans="1:31" ht="24" customHeight="1" x14ac:dyDescent="0.25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</row>
    <row r="852" spans="1:31" ht="24" customHeight="1" x14ac:dyDescent="0.25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</row>
    <row r="853" spans="1:31" ht="24" customHeight="1" x14ac:dyDescent="0.25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</row>
    <row r="854" spans="1:31" ht="24" customHeight="1" x14ac:dyDescent="0.25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</row>
    <row r="855" spans="1:31" ht="24" customHeight="1" x14ac:dyDescent="0.2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</row>
    <row r="856" spans="1:31" ht="24" customHeight="1" x14ac:dyDescent="0.25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</row>
    <row r="857" spans="1:31" ht="24" customHeight="1" x14ac:dyDescent="0.25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</row>
    <row r="858" spans="1:31" ht="24" customHeight="1" x14ac:dyDescent="0.25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</row>
    <row r="859" spans="1:31" ht="24" customHeight="1" x14ac:dyDescent="0.25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</row>
    <row r="860" spans="1:31" ht="24" customHeight="1" x14ac:dyDescent="0.25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</row>
    <row r="861" spans="1:31" ht="24" customHeight="1" x14ac:dyDescent="0.25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</row>
    <row r="862" spans="1:31" ht="24" customHeight="1" x14ac:dyDescent="0.25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</row>
    <row r="863" spans="1:31" ht="24" customHeight="1" x14ac:dyDescent="0.25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</row>
    <row r="864" spans="1:31" ht="24" customHeight="1" x14ac:dyDescent="0.25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</row>
    <row r="865" spans="1:31" ht="24" customHeight="1" x14ac:dyDescent="0.2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</row>
    <row r="866" spans="1:31" ht="24" customHeight="1" x14ac:dyDescent="0.25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</row>
    <row r="867" spans="1:31" ht="24" customHeight="1" x14ac:dyDescent="0.25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</row>
    <row r="868" spans="1:31" ht="24" customHeight="1" x14ac:dyDescent="0.25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</row>
    <row r="869" spans="1:31" ht="24" customHeight="1" x14ac:dyDescent="0.25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</row>
    <row r="870" spans="1:31" ht="24" customHeight="1" x14ac:dyDescent="0.25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</row>
    <row r="871" spans="1:31" ht="24" customHeight="1" x14ac:dyDescent="0.25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</row>
    <row r="872" spans="1:31" ht="24" customHeight="1" x14ac:dyDescent="0.25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</row>
    <row r="873" spans="1:31" ht="24" customHeight="1" x14ac:dyDescent="0.25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</row>
    <row r="874" spans="1:31" ht="24" customHeight="1" x14ac:dyDescent="0.25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</row>
    <row r="875" spans="1:31" ht="24" customHeight="1" x14ac:dyDescent="0.2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</row>
    <row r="876" spans="1:31" ht="24" customHeight="1" x14ac:dyDescent="0.25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</row>
    <row r="877" spans="1:31" ht="24" customHeight="1" x14ac:dyDescent="0.25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</row>
    <row r="878" spans="1:31" ht="24" customHeight="1" x14ac:dyDescent="0.25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</row>
    <row r="879" spans="1:31" ht="24" customHeight="1" x14ac:dyDescent="0.25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</row>
    <row r="880" spans="1:31" ht="24" customHeight="1" x14ac:dyDescent="0.25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</row>
    <row r="881" spans="1:31" ht="24" customHeight="1" x14ac:dyDescent="0.25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</row>
    <row r="882" spans="1:31" ht="24" customHeight="1" x14ac:dyDescent="0.25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</row>
    <row r="883" spans="1:31" ht="24" customHeight="1" x14ac:dyDescent="0.25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</row>
    <row r="884" spans="1:31" ht="24" customHeight="1" x14ac:dyDescent="0.25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</row>
    <row r="885" spans="1:31" ht="24" customHeight="1" x14ac:dyDescent="0.2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</row>
    <row r="886" spans="1:31" ht="24" customHeight="1" x14ac:dyDescent="0.25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</row>
    <row r="887" spans="1:31" ht="24" customHeight="1" x14ac:dyDescent="0.25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</row>
    <row r="888" spans="1:31" ht="24" customHeight="1" x14ac:dyDescent="0.25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</row>
    <row r="889" spans="1:31" ht="24" customHeight="1" x14ac:dyDescent="0.25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</row>
    <row r="890" spans="1:31" ht="24" customHeight="1" x14ac:dyDescent="0.25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</row>
    <row r="891" spans="1:31" ht="24" customHeight="1" x14ac:dyDescent="0.25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</row>
    <row r="892" spans="1:31" ht="24" customHeight="1" x14ac:dyDescent="0.25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</row>
    <row r="893" spans="1:31" ht="24" customHeight="1" x14ac:dyDescent="0.25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</row>
    <row r="894" spans="1:31" ht="24" customHeight="1" x14ac:dyDescent="0.25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</row>
    <row r="895" spans="1:31" ht="24" customHeight="1" x14ac:dyDescent="0.2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</row>
    <row r="896" spans="1:31" ht="24" customHeight="1" x14ac:dyDescent="0.25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</row>
    <row r="897" spans="1:31" ht="24" customHeight="1" x14ac:dyDescent="0.25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</row>
    <row r="898" spans="1:31" ht="24" customHeight="1" x14ac:dyDescent="0.25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</row>
    <row r="899" spans="1:31" ht="24" customHeight="1" x14ac:dyDescent="0.25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</row>
    <row r="900" spans="1:31" ht="24" customHeight="1" x14ac:dyDescent="0.25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</row>
    <row r="901" spans="1:31" ht="24" customHeight="1" x14ac:dyDescent="0.25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</row>
    <row r="902" spans="1:31" ht="24" customHeight="1" x14ac:dyDescent="0.25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</row>
    <row r="903" spans="1:31" ht="24" customHeight="1" x14ac:dyDescent="0.25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</row>
    <row r="904" spans="1:31" ht="24" customHeight="1" x14ac:dyDescent="0.25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</row>
    <row r="905" spans="1:31" ht="24" customHeight="1" x14ac:dyDescent="0.2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</row>
    <row r="906" spans="1:31" ht="24" customHeight="1" x14ac:dyDescent="0.25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</row>
    <row r="907" spans="1:31" ht="24" customHeight="1" x14ac:dyDescent="0.25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</row>
    <row r="908" spans="1:31" ht="24" customHeight="1" x14ac:dyDescent="0.25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</row>
    <row r="909" spans="1:31" ht="24" customHeight="1" x14ac:dyDescent="0.25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</row>
    <row r="910" spans="1:31" ht="24" customHeight="1" x14ac:dyDescent="0.25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</row>
    <row r="911" spans="1:31" ht="24" customHeight="1" x14ac:dyDescent="0.25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</row>
    <row r="912" spans="1:31" ht="24" customHeight="1" x14ac:dyDescent="0.25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</row>
    <row r="913" spans="1:31" ht="24" customHeight="1" x14ac:dyDescent="0.25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</row>
    <row r="914" spans="1:31" ht="24" customHeight="1" x14ac:dyDescent="0.25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</row>
    <row r="915" spans="1:31" ht="24" customHeight="1" x14ac:dyDescent="0.2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</row>
    <row r="916" spans="1:31" ht="24" customHeight="1" x14ac:dyDescent="0.25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</row>
    <row r="917" spans="1:31" ht="24" customHeight="1" x14ac:dyDescent="0.25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</row>
    <row r="918" spans="1:31" ht="24" customHeight="1" x14ac:dyDescent="0.25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</row>
    <row r="919" spans="1:31" ht="24" customHeight="1" x14ac:dyDescent="0.25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</row>
    <row r="920" spans="1:31" ht="24" customHeight="1" x14ac:dyDescent="0.25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</row>
    <row r="921" spans="1:31" ht="24" customHeight="1" x14ac:dyDescent="0.25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</row>
    <row r="922" spans="1:31" ht="24" customHeight="1" x14ac:dyDescent="0.25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</row>
    <row r="923" spans="1:31" ht="24" customHeight="1" x14ac:dyDescent="0.25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</row>
    <row r="924" spans="1:31" ht="24" customHeight="1" x14ac:dyDescent="0.25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</row>
    <row r="925" spans="1:31" ht="24" customHeight="1" x14ac:dyDescent="0.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</row>
    <row r="926" spans="1:31" ht="24" customHeight="1" x14ac:dyDescent="0.25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</row>
    <row r="927" spans="1:31" ht="24" customHeight="1" x14ac:dyDescent="0.25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</row>
    <row r="928" spans="1:31" ht="24" customHeight="1" x14ac:dyDescent="0.25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</row>
    <row r="929" spans="1:31" ht="24" customHeight="1" x14ac:dyDescent="0.25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</row>
    <row r="930" spans="1:31" ht="24" customHeight="1" x14ac:dyDescent="0.25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</row>
    <row r="931" spans="1:31" ht="24" customHeight="1" x14ac:dyDescent="0.25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</row>
    <row r="932" spans="1:31" ht="24" customHeight="1" x14ac:dyDescent="0.25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</row>
    <row r="933" spans="1:31" ht="24" customHeight="1" x14ac:dyDescent="0.25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</row>
    <row r="934" spans="1:31" ht="24" customHeight="1" x14ac:dyDescent="0.25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</row>
    <row r="935" spans="1:31" ht="24" customHeight="1" x14ac:dyDescent="0.2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</row>
    <row r="936" spans="1:31" ht="24" customHeight="1" x14ac:dyDescent="0.25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</row>
    <row r="937" spans="1:31" ht="24" customHeight="1" x14ac:dyDescent="0.25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</row>
    <row r="938" spans="1:31" ht="24" customHeight="1" x14ac:dyDescent="0.25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</row>
    <row r="939" spans="1:31" ht="24" customHeight="1" x14ac:dyDescent="0.25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</row>
    <row r="940" spans="1:31" ht="24" customHeight="1" x14ac:dyDescent="0.25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</row>
    <row r="941" spans="1:31" ht="24" customHeight="1" x14ac:dyDescent="0.25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</row>
    <row r="942" spans="1:31" ht="24" customHeight="1" x14ac:dyDescent="0.25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</row>
    <row r="943" spans="1:31" ht="24" customHeight="1" x14ac:dyDescent="0.25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</row>
    <row r="944" spans="1:31" ht="24" customHeight="1" x14ac:dyDescent="0.25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</row>
    <row r="945" spans="1:31" ht="24" customHeight="1" x14ac:dyDescent="0.2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</row>
    <row r="946" spans="1:31" ht="24" customHeight="1" x14ac:dyDescent="0.25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</row>
    <row r="947" spans="1:31" ht="24" customHeight="1" x14ac:dyDescent="0.25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</row>
    <row r="948" spans="1:31" ht="24" customHeight="1" x14ac:dyDescent="0.25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</row>
    <row r="949" spans="1:31" ht="24" customHeight="1" x14ac:dyDescent="0.25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</row>
    <row r="950" spans="1:31" ht="24" customHeight="1" x14ac:dyDescent="0.25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</row>
    <row r="951" spans="1:31" ht="24" customHeight="1" x14ac:dyDescent="0.25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</row>
    <row r="952" spans="1:31" ht="24" customHeight="1" x14ac:dyDescent="0.25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</row>
    <row r="953" spans="1:31" ht="24" customHeight="1" x14ac:dyDescent="0.25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</row>
    <row r="954" spans="1:31" ht="24" customHeight="1" x14ac:dyDescent="0.25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</row>
    <row r="955" spans="1:31" ht="24" customHeight="1" x14ac:dyDescent="0.2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</row>
    <row r="956" spans="1:31" ht="24" customHeight="1" x14ac:dyDescent="0.25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</row>
    <row r="957" spans="1:31" ht="24" customHeight="1" x14ac:dyDescent="0.25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</row>
    <row r="958" spans="1:31" ht="24" customHeight="1" x14ac:dyDescent="0.25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</row>
    <row r="959" spans="1:31" ht="24" customHeight="1" x14ac:dyDescent="0.25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</row>
    <row r="960" spans="1:31" ht="24" customHeight="1" x14ac:dyDescent="0.25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</row>
    <row r="961" spans="1:31" ht="24" customHeight="1" x14ac:dyDescent="0.25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</row>
    <row r="962" spans="1:31" ht="24" customHeight="1" x14ac:dyDescent="0.25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</row>
    <row r="963" spans="1:31" ht="24" customHeight="1" x14ac:dyDescent="0.25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</row>
    <row r="964" spans="1:31" ht="24" customHeight="1" x14ac:dyDescent="0.25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</row>
    <row r="965" spans="1:31" ht="24" customHeight="1" x14ac:dyDescent="0.2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</row>
    <row r="966" spans="1:31" ht="24" customHeight="1" x14ac:dyDescent="0.25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</row>
    <row r="967" spans="1:31" ht="24" customHeight="1" x14ac:dyDescent="0.25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</row>
    <row r="968" spans="1:31" ht="24" customHeight="1" x14ac:dyDescent="0.25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</row>
    <row r="969" spans="1:31" ht="24" customHeight="1" x14ac:dyDescent="0.25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</row>
    <row r="970" spans="1:31" ht="24" customHeight="1" x14ac:dyDescent="0.25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</row>
    <row r="971" spans="1:31" ht="24" customHeight="1" x14ac:dyDescent="0.25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</row>
    <row r="972" spans="1:31" ht="24" customHeight="1" x14ac:dyDescent="0.25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</row>
  </sheetData>
  <mergeCells count="39">
    <mergeCell ref="N9:O9"/>
    <mergeCell ref="B2:B22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D9:E9"/>
    <mergeCell ref="F9:G9"/>
    <mergeCell ref="H9:I9"/>
    <mergeCell ref="J9:K9"/>
    <mergeCell ref="L9:M9"/>
    <mergeCell ref="J21:O21"/>
    <mergeCell ref="D11:I11"/>
    <mergeCell ref="J11:O11"/>
    <mergeCell ref="D12:G12"/>
    <mergeCell ref="H12:I12"/>
    <mergeCell ref="J12:M12"/>
    <mergeCell ref="N12:O12"/>
    <mergeCell ref="D22:G22"/>
    <mergeCell ref="H22:I22"/>
    <mergeCell ref="J22:M22"/>
    <mergeCell ref="N22:O22"/>
    <mergeCell ref="C13:C14"/>
    <mergeCell ref="D13:O13"/>
    <mergeCell ref="D14:I14"/>
    <mergeCell ref="J14:O14"/>
    <mergeCell ref="C15:C21"/>
    <mergeCell ref="D19:E19"/>
    <mergeCell ref="F19:G19"/>
    <mergeCell ref="H19:I19"/>
    <mergeCell ref="J19:K19"/>
    <mergeCell ref="L19:M19"/>
    <mergeCell ref="N19:O19"/>
    <mergeCell ref="D21:I21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72" priority="2" stopIfTrue="1">
      <formula>LEN($D4)=14</formula>
    </cfRule>
  </conditionalFormatting>
  <conditionalFormatting sqref="J4:O4">
    <cfRule type="expression" dxfId="171" priority="3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2B46-C310-4BE4-8732-DC5F5DB9652D}">
  <dimension ref="A1:AF941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32" ht="24" customHeight="1" thickBot="1" x14ac:dyDescent="0.3">
      <c r="A1" s="72"/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72"/>
      <c r="AA1" s="72"/>
      <c r="AB1" s="72"/>
      <c r="AC1" s="72"/>
      <c r="AD1" s="72"/>
      <c r="AE1" s="72"/>
      <c r="AF1" s="72"/>
    </row>
    <row r="2" spans="1:32" ht="24" customHeight="1" thickBot="1" x14ac:dyDescent="0.3">
      <c r="A2" s="72"/>
      <c r="B2" s="325" t="s">
        <v>98</v>
      </c>
      <c r="C2" s="326" t="s">
        <v>99</v>
      </c>
      <c r="D2" s="298"/>
      <c r="E2" s="298"/>
      <c r="F2" s="298"/>
      <c r="G2" s="298"/>
      <c r="H2" s="298"/>
      <c r="I2" s="298"/>
      <c r="J2" s="298"/>
      <c r="K2" s="298"/>
      <c r="L2" s="298"/>
      <c r="M2" s="298"/>
      <c r="N2" s="298"/>
      <c r="O2" s="299"/>
      <c r="P2" s="435" t="s">
        <v>100</v>
      </c>
      <c r="Q2" s="298"/>
      <c r="R2" s="298"/>
      <c r="S2" s="299"/>
      <c r="T2" s="229"/>
      <c r="U2" s="229"/>
      <c r="V2" s="229"/>
      <c r="W2" s="229"/>
      <c r="X2" s="229"/>
      <c r="Y2" s="229"/>
      <c r="Z2" s="72"/>
      <c r="AA2" s="72"/>
      <c r="AB2" s="72"/>
      <c r="AC2" s="72"/>
      <c r="AD2" s="72"/>
      <c r="AE2" s="72"/>
      <c r="AF2" s="72"/>
    </row>
    <row r="3" spans="1:32" ht="24" customHeight="1" thickBot="1" x14ac:dyDescent="0.3">
      <c r="A3" s="72"/>
      <c r="B3" s="321"/>
      <c r="C3" s="437">
        <v>2.0833333333333332E-2</v>
      </c>
      <c r="D3" s="451" t="s">
        <v>3</v>
      </c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9"/>
      <c r="P3" s="433" t="s">
        <v>51</v>
      </c>
      <c r="Q3" s="298"/>
      <c r="R3" s="298"/>
      <c r="S3" s="299"/>
      <c r="T3" s="229"/>
      <c r="U3" s="229"/>
      <c r="V3" s="229"/>
      <c r="W3" s="229"/>
      <c r="X3" s="229"/>
      <c r="Y3" s="229"/>
      <c r="Z3" s="72"/>
      <c r="AA3" s="72"/>
      <c r="AB3" s="72"/>
      <c r="AC3" s="72"/>
      <c r="AD3" s="72"/>
      <c r="AE3" s="72"/>
      <c r="AF3" s="72"/>
    </row>
    <row r="4" spans="1:32" ht="24" customHeight="1" thickBot="1" x14ac:dyDescent="0.3">
      <c r="A4" s="72"/>
      <c r="B4" s="321"/>
      <c r="C4" s="318"/>
      <c r="D4" s="319" t="s">
        <v>5</v>
      </c>
      <c r="E4" s="298"/>
      <c r="F4" s="298"/>
      <c r="G4" s="298"/>
      <c r="H4" s="298"/>
      <c r="I4" s="299"/>
      <c r="J4" s="319" t="s">
        <v>6</v>
      </c>
      <c r="K4" s="298"/>
      <c r="L4" s="298"/>
      <c r="M4" s="298"/>
      <c r="N4" s="298"/>
      <c r="O4" s="299"/>
      <c r="P4" s="435" t="str">
        <f>CONCATENATE(COUNT(P6:P19,R6:R19)," VIAGENS")</f>
        <v>27 VIAGENS</v>
      </c>
      <c r="Q4" s="298"/>
      <c r="R4" s="298"/>
      <c r="S4" s="299"/>
      <c r="T4" s="229"/>
      <c r="U4" s="229"/>
      <c r="V4" s="229"/>
      <c r="W4" s="229"/>
      <c r="X4" s="229"/>
      <c r="Y4" s="229"/>
      <c r="Z4" s="72"/>
      <c r="AA4" s="72"/>
      <c r="AB4" s="72"/>
      <c r="AC4" s="72"/>
      <c r="AD4" s="72"/>
      <c r="AE4" s="72"/>
      <c r="AF4" s="72"/>
    </row>
    <row r="5" spans="1:32" ht="24" customHeight="1" thickBot="1" x14ac:dyDescent="0.3">
      <c r="A5" s="72"/>
      <c r="B5" s="321"/>
      <c r="C5" s="320" t="s">
        <v>7</v>
      </c>
      <c r="D5" s="249" t="s">
        <v>8</v>
      </c>
      <c r="E5" s="249" t="s">
        <v>9</v>
      </c>
      <c r="F5" s="249" t="s">
        <v>10</v>
      </c>
      <c r="G5" s="249" t="s">
        <v>11</v>
      </c>
      <c r="H5" s="76" t="s">
        <v>12</v>
      </c>
      <c r="I5" s="249" t="s">
        <v>95</v>
      </c>
      <c r="J5" s="249" t="s">
        <v>8</v>
      </c>
      <c r="K5" s="249" t="s">
        <v>9</v>
      </c>
      <c r="L5" s="249" t="s">
        <v>10</v>
      </c>
      <c r="M5" s="249" t="s">
        <v>11</v>
      </c>
      <c r="N5" s="76" t="s">
        <v>12</v>
      </c>
      <c r="O5" s="234" t="s">
        <v>95</v>
      </c>
      <c r="P5" s="250" t="s">
        <v>14</v>
      </c>
      <c r="Q5" s="251" t="s">
        <v>15</v>
      </c>
      <c r="R5" s="77" t="s">
        <v>14</v>
      </c>
      <c r="S5" s="77" t="s">
        <v>15</v>
      </c>
      <c r="T5" s="229"/>
      <c r="U5" s="229"/>
      <c r="V5" s="229"/>
      <c r="W5" s="229"/>
      <c r="X5" s="229"/>
      <c r="Y5" s="229"/>
      <c r="Z5" s="72"/>
      <c r="AA5" s="72"/>
      <c r="AB5" s="72"/>
      <c r="AC5" s="72"/>
      <c r="AD5" s="72"/>
      <c r="AE5" s="72"/>
      <c r="AF5" s="72"/>
    </row>
    <row r="6" spans="1:32" ht="24" customHeight="1" x14ac:dyDescent="0.25">
      <c r="A6" s="72"/>
      <c r="B6" s="321"/>
      <c r="C6" s="321"/>
      <c r="D6" s="78">
        <v>0.22222222222222221</v>
      </c>
      <c r="E6" s="79">
        <v>0.23194444444444443</v>
      </c>
      <c r="F6" s="79">
        <v>0.24722222222222223</v>
      </c>
      <c r="G6" s="80">
        <f t="shared" ref="G6:G11" si="0">F6-D6</f>
        <v>2.5000000000000022E-2</v>
      </c>
      <c r="H6" s="81">
        <v>708</v>
      </c>
      <c r="I6" s="212">
        <v>1</v>
      </c>
      <c r="J6" s="78">
        <v>0.23958333333333334</v>
      </c>
      <c r="K6" s="79">
        <v>0.24930555555555556</v>
      </c>
      <c r="L6" s="79">
        <v>0.26458333333333334</v>
      </c>
      <c r="M6" s="80">
        <f t="shared" ref="M6:M9" si="1">L6-J6</f>
        <v>2.4999999999999994E-2</v>
      </c>
      <c r="N6" s="81">
        <v>708</v>
      </c>
      <c r="O6" s="252">
        <v>2</v>
      </c>
      <c r="P6" s="253">
        <v>0.22222222222222221</v>
      </c>
      <c r="Q6" s="83"/>
      <c r="R6" s="79">
        <v>0.54305555555555551</v>
      </c>
      <c r="S6" s="84">
        <f>R6-P19</f>
        <v>3.472222222222221E-2</v>
      </c>
      <c r="T6" s="229"/>
      <c r="U6" s="229"/>
      <c r="V6" s="229"/>
      <c r="W6" s="229"/>
      <c r="X6" s="229"/>
      <c r="Y6" s="229"/>
      <c r="Z6" s="72"/>
      <c r="AA6" s="72"/>
      <c r="AB6" s="72"/>
      <c r="AC6" s="72"/>
      <c r="AD6" s="72"/>
      <c r="AE6" s="72"/>
      <c r="AF6" s="72"/>
    </row>
    <row r="7" spans="1:32" ht="24" customHeight="1" x14ac:dyDescent="0.25">
      <c r="A7" s="72"/>
      <c r="B7" s="321"/>
      <c r="C7" s="321"/>
      <c r="D7" s="85">
        <v>0.25694444444444448</v>
      </c>
      <c r="E7" s="86">
        <v>0.26874999999999999</v>
      </c>
      <c r="F7" s="86">
        <v>0.28472222222222221</v>
      </c>
      <c r="G7" s="87">
        <f t="shared" si="0"/>
        <v>2.7777777777777735E-2</v>
      </c>
      <c r="H7" s="88">
        <v>708</v>
      </c>
      <c r="I7" s="213">
        <v>1</v>
      </c>
      <c r="J7" s="85">
        <v>0.27430555555555552</v>
      </c>
      <c r="K7" s="86">
        <v>0.28402777777777777</v>
      </c>
      <c r="L7" s="86">
        <v>0.2986111111111111</v>
      </c>
      <c r="M7" s="87">
        <f t="shared" si="1"/>
        <v>2.430555555555558E-2</v>
      </c>
      <c r="N7" s="88">
        <v>708</v>
      </c>
      <c r="O7" s="89">
        <v>2</v>
      </c>
      <c r="P7" s="98">
        <v>0.23958333333333334</v>
      </c>
      <c r="Q7" s="90">
        <f t="shared" ref="Q7:Q19" si="2">P7-P6</f>
        <v>1.7361111111111133E-2</v>
      </c>
      <c r="R7" s="86">
        <v>0.57777777777777783</v>
      </c>
      <c r="S7" s="91">
        <f t="shared" ref="S7:S18" si="3">R7-R6</f>
        <v>3.4722222222222321E-2</v>
      </c>
      <c r="T7" s="229"/>
      <c r="U7" s="229"/>
      <c r="V7" s="229"/>
      <c r="W7" s="229"/>
      <c r="X7" s="229"/>
      <c r="Y7" s="229"/>
      <c r="Z7" s="72"/>
      <c r="AA7" s="72"/>
      <c r="AB7" s="72"/>
      <c r="AC7" s="72"/>
      <c r="AD7" s="72"/>
      <c r="AE7" s="72"/>
      <c r="AF7" s="72"/>
    </row>
    <row r="8" spans="1:32" ht="24" customHeight="1" x14ac:dyDescent="0.25">
      <c r="A8" s="72"/>
      <c r="B8" s="321"/>
      <c r="C8" s="321"/>
      <c r="D8" s="85">
        <v>0.29166666666666669</v>
      </c>
      <c r="E8" s="86">
        <v>0.30277777777777776</v>
      </c>
      <c r="F8" s="86">
        <v>0.31736111111111115</v>
      </c>
      <c r="G8" s="87">
        <f t="shared" si="0"/>
        <v>2.5694444444444464E-2</v>
      </c>
      <c r="H8" s="88">
        <v>708</v>
      </c>
      <c r="I8" s="213">
        <v>1</v>
      </c>
      <c r="J8" s="85">
        <v>0.30902777777777779</v>
      </c>
      <c r="K8" s="86">
        <v>0.32013888888888892</v>
      </c>
      <c r="L8" s="86">
        <v>0.3354166666666667</v>
      </c>
      <c r="M8" s="87">
        <f t="shared" si="1"/>
        <v>2.6388888888888906E-2</v>
      </c>
      <c r="N8" s="88">
        <v>708</v>
      </c>
      <c r="O8" s="89">
        <v>2</v>
      </c>
      <c r="P8" s="98">
        <v>0.25694444444444448</v>
      </c>
      <c r="Q8" s="90">
        <f t="shared" si="2"/>
        <v>1.7361111111111133E-2</v>
      </c>
      <c r="R8" s="86">
        <v>0.61249999999999993</v>
      </c>
      <c r="S8" s="91">
        <f t="shared" si="3"/>
        <v>3.4722222222222099E-2</v>
      </c>
      <c r="T8" s="229"/>
      <c r="U8" s="229"/>
      <c r="V8" s="229"/>
      <c r="W8" s="229"/>
      <c r="X8" s="229"/>
      <c r="Y8" s="229"/>
      <c r="Z8" s="72"/>
      <c r="AA8" s="72"/>
      <c r="AB8" s="72"/>
      <c r="AC8" s="72"/>
      <c r="AD8" s="72"/>
      <c r="AE8" s="72"/>
      <c r="AF8" s="72"/>
    </row>
    <row r="9" spans="1:32" ht="24" customHeight="1" thickBot="1" x14ac:dyDescent="0.3">
      <c r="A9" s="72"/>
      <c r="B9" s="321"/>
      <c r="C9" s="321"/>
      <c r="D9" s="85">
        <v>0.3263888888888889</v>
      </c>
      <c r="E9" s="86">
        <v>0.33680555555555558</v>
      </c>
      <c r="F9" s="86">
        <v>0.3520833333333333</v>
      </c>
      <c r="G9" s="87">
        <f t="shared" si="0"/>
        <v>2.5694444444444409E-2</v>
      </c>
      <c r="H9" s="88">
        <v>708</v>
      </c>
      <c r="I9" s="213">
        <v>1</v>
      </c>
      <c r="J9" s="100">
        <v>0.34375</v>
      </c>
      <c r="K9" s="102">
        <v>0.35486111111111113</v>
      </c>
      <c r="L9" s="102">
        <v>0.37013888888888885</v>
      </c>
      <c r="M9" s="254">
        <f t="shared" si="1"/>
        <v>2.6388888888888851E-2</v>
      </c>
      <c r="N9" s="255">
        <v>708</v>
      </c>
      <c r="O9" s="256">
        <v>2</v>
      </c>
      <c r="P9" s="98">
        <v>0.27430555555555552</v>
      </c>
      <c r="Q9" s="90">
        <f t="shared" si="2"/>
        <v>1.7361111111111049E-2</v>
      </c>
      <c r="R9" s="86">
        <v>0.64722222222222225</v>
      </c>
      <c r="S9" s="91">
        <f t="shared" si="3"/>
        <v>3.4722222222222321E-2</v>
      </c>
      <c r="T9" s="229"/>
      <c r="U9" s="229"/>
      <c r="V9" s="229"/>
      <c r="W9" s="229"/>
      <c r="X9" s="229"/>
      <c r="Y9" s="229"/>
      <c r="Z9" s="72"/>
      <c r="AA9" s="72"/>
      <c r="AB9" s="72"/>
      <c r="AC9" s="72"/>
      <c r="AD9" s="72"/>
      <c r="AE9" s="72"/>
      <c r="AF9" s="72"/>
    </row>
    <row r="10" spans="1:32" ht="24" customHeight="1" thickBot="1" x14ac:dyDescent="0.3">
      <c r="A10" s="72"/>
      <c r="B10" s="321"/>
      <c r="C10" s="321"/>
      <c r="D10" s="85">
        <v>0.3611111111111111</v>
      </c>
      <c r="E10" s="86">
        <v>0.37361111111111112</v>
      </c>
      <c r="F10" s="86">
        <v>0.39097222222222222</v>
      </c>
      <c r="G10" s="87">
        <f t="shared" si="0"/>
        <v>2.9861111111111116E-2</v>
      </c>
      <c r="H10" s="88">
        <v>708</v>
      </c>
      <c r="I10" s="89">
        <v>1</v>
      </c>
      <c r="J10" s="452">
        <f>L9</f>
        <v>0.37013888888888885</v>
      </c>
      <c r="K10" s="409"/>
      <c r="L10" s="453">
        <f>J11</f>
        <v>0.43055555555555558</v>
      </c>
      <c r="M10" s="410"/>
      <c r="N10" s="453">
        <f>L10-J10</f>
        <v>6.041666666666673E-2</v>
      </c>
      <c r="O10" s="410"/>
      <c r="P10" s="98">
        <v>0.29166666666666669</v>
      </c>
      <c r="Q10" s="90">
        <f t="shared" si="2"/>
        <v>1.736111111111116E-2</v>
      </c>
      <c r="R10" s="86">
        <v>0.66805555555555562</v>
      </c>
      <c r="S10" s="91">
        <f t="shared" si="3"/>
        <v>2.083333333333337E-2</v>
      </c>
      <c r="T10" s="229"/>
      <c r="U10" s="229"/>
      <c r="V10" s="229"/>
      <c r="W10" s="229"/>
      <c r="X10" s="229"/>
      <c r="Y10" s="229"/>
      <c r="Z10" s="72"/>
      <c r="AA10" s="72"/>
      <c r="AB10" s="72"/>
      <c r="AC10" s="72"/>
      <c r="AD10" s="72"/>
      <c r="AE10" s="72"/>
      <c r="AF10" s="72"/>
    </row>
    <row r="11" spans="1:32" ht="24" customHeight="1" thickBot="1" x14ac:dyDescent="0.3">
      <c r="A11" s="72"/>
      <c r="B11" s="321"/>
      <c r="C11" s="321"/>
      <c r="D11" s="100">
        <v>0.39583333333333331</v>
      </c>
      <c r="E11" s="102">
        <v>0.40763888888888888</v>
      </c>
      <c r="F11" s="102">
        <v>0.4236111111111111</v>
      </c>
      <c r="G11" s="254">
        <f t="shared" si="0"/>
        <v>2.777777777777779E-2</v>
      </c>
      <c r="H11" s="255">
        <v>708</v>
      </c>
      <c r="I11" s="257">
        <v>1</v>
      </c>
      <c r="J11" s="78">
        <v>0.43055555555555558</v>
      </c>
      <c r="K11" s="79">
        <v>0.44444444444444442</v>
      </c>
      <c r="L11" s="79">
        <v>0.46180555555555558</v>
      </c>
      <c r="M11" s="80">
        <f t="shared" ref="M11:M13" si="4">L11-J11</f>
        <v>3.125E-2</v>
      </c>
      <c r="N11" s="81">
        <v>708</v>
      </c>
      <c r="O11" s="82">
        <v>2</v>
      </c>
      <c r="P11" s="85">
        <v>0.30902777777777779</v>
      </c>
      <c r="Q11" s="90">
        <f t="shared" si="2"/>
        <v>1.7361111111111105E-2</v>
      </c>
      <c r="R11" s="86">
        <v>0.68888888888888899</v>
      </c>
      <c r="S11" s="91">
        <f t="shared" si="3"/>
        <v>2.083333333333337E-2</v>
      </c>
      <c r="T11" s="229"/>
      <c r="U11" s="229"/>
      <c r="V11" s="229"/>
      <c r="W11" s="229"/>
      <c r="X11" s="229"/>
      <c r="Y11" s="229"/>
      <c r="Z11" s="72"/>
      <c r="AA11" s="72"/>
      <c r="AB11" s="72"/>
      <c r="AC11" s="72"/>
      <c r="AD11" s="72"/>
      <c r="AE11" s="72"/>
      <c r="AF11" s="72"/>
    </row>
    <row r="12" spans="1:32" ht="24" customHeight="1" thickBot="1" x14ac:dyDescent="0.3">
      <c r="A12" s="72"/>
      <c r="B12" s="321"/>
      <c r="C12" s="321"/>
      <c r="D12" s="452">
        <f>F11</f>
        <v>0.4236111111111111</v>
      </c>
      <c r="E12" s="409"/>
      <c r="F12" s="453">
        <f>D13</f>
        <v>0.48749999999999999</v>
      </c>
      <c r="G12" s="410"/>
      <c r="H12" s="453">
        <f>F12-D12</f>
        <v>6.3888888888888884E-2</v>
      </c>
      <c r="I12" s="410"/>
      <c r="J12" s="85">
        <v>0.46666666666666662</v>
      </c>
      <c r="K12" s="86">
        <v>0.47916666666666669</v>
      </c>
      <c r="L12" s="86">
        <v>0.49583333333333335</v>
      </c>
      <c r="M12" s="87">
        <f t="shared" si="4"/>
        <v>2.916666666666673E-2</v>
      </c>
      <c r="N12" s="88">
        <v>708</v>
      </c>
      <c r="O12" s="89">
        <v>2</v>
      </c>
      <c r="P12" s="98">
        <v>0.3263888888888889</v>
      </c>
      <c r="Q12" s="90">
        <f t="shared" si="2"/>
        <v>1.7361111111111105E-2</v>
      </c>
      <c r="R12" s="86">
        <v>0.70972222222222225</v>
      </c>
      <c r="S12" s="91">
        <f t="shared" si="3"/>
        <v>2.0833333333333259E-2</v>
      </c>
      <c r="T12" s="229"/>
      <c r="U12" s="229"/>
      <c r="V12" s="229"/>
      <c r="W12" s="229"/>
      <c r="X12" s="229"/>
      <c r="Y12" s="229"/>
      <c r="Z12" s="72"/>
      <c r="AA12" s="72"/>
      <c r="AB12" s="72"/>
      <c r="AC12" s="72"/>
      <c r="AD12" s="72"/>
      <c r="AE12" s="72"/>
      <c r="AF12" s="72"/>
    </row>
    <row r="13" spans="1:32" ht="24" customHeight="1" thickBot="1" x14ac:dyDescent="0.3">
      <c r="A13" s="72"/>
      <c r="B13" s="321"/>
      <c r="C13" s="321"/>
      <c r="D13" s="258">
        <v>0.48749999999999999</v>
      </c>
      <c r="E13" s="259">
        <v>0.5</v>
      </c>
      <c r="F13" s="259">
        <v>0.51666666666666672</v>
      </c>
      <c r="G13" s="260">
        <f>F13-D13</f>
        <v>2.916666666666673E-2</v>
      </c>
      <c r="H13" s="261">
        <v>708</v>
      </c>
      <c r="I13" s="262">
        <v>1</v>
      </c>
      <c r="J13" s="263">
        <v>0.5083333333333333</v>
      </c>
      <c r="K13" s="246">
        <v>0.52083333333333337</v>
      </c>
      <c r="L13" s="246">
        <v>0.53611111111111109</v>
      </c>
      <c r="M13" s="247">
        <f t="shared" si="4"/>
        <v>2.777777777777779E-2</v>
      </c>
      <c r="N13" s="264">
        <v>708</v>
      </c>
      <c r="O13" s="248">
        <v>2</v>
      </c>
      <c r="P13" s="98">
        <v>0.34375</v>
      </c>
      <c r="Q13" s="90">
        <f t="shared" si="2"/>
        <v>1.7361111111111105E-2</v>
      </c>
      <c r="R13" s="86">
        <v>0.73055555555555562</v>
      </c>
      <c r="S13" s="91">
        <f t="shared" si="3"/>
        <v>2.083333333333337E-2</v>
      </c>
      <c r="T13" s="229"/>
      <c r="U13" s="229"/>
      <c r="V13" s="229"/>
      <c r="W13" s="229"/>
      <c r="X13" s="229"/>
      <c r="Y13" s="229"/>
      <c r="Z13" s="72"/>
      <c r="AA13" s="72"/>
      <c r="AB13" s="72"/>
      <c r="AC13" s="72"/>
      <c r="AD13" s="72"/>
      <c r="AE13" s="72"/>
      <c r="AF13" s="72"/>
    </row>
    <row r="14" spans="1:32" ht="24" customHeight="1" thickBot="1" x14ac:dyDescent="0.3">
      <c r="A14" s="72"/>
      <c r="B14" s="321"/>
      <c r="C14" s="318"/>
      <c r="D14" s="297" t="s">
        <v>101</v>
      </c>
      <c r="E14" s="298"/>
      <c r="F14" s="298"/>
      <c r="G14" s="298"/>
      <c r="H14" s="298"/>
      <c r="I14" s="299"/>
      <c r="J14" s="297" t="s">
        <v>102</v>
      </c>
      <c r="K14" s="298"/>
      <c r="L14" s="298"/>
      <c r="M14" s="298"/>
      <c r="N14" s="298"/>
      <c r="O14" s="299"/>
      <c r="P14" s="98">
        <v>0.3611111111111111</v>
      </c>
      <c r="Q14" s="90">
        <f t="shared" si="2"/>
        <v>1.7361111111111105E-2</v>
      </c>
      <c r="R14" s="86">
        <v>0.75138888888888899</v>
      </c>
      <c r="S14" s="91">
        <f t="shared" si="3"/>
        <v>2.083333333333337E-2</v>
      </c>
      <c r="T14" s="229"/>
      <c r="U14" s="229"/>
      <c r="V14" s="229"/>
      <c r="W14" s="229"/>
      <c r="X14" s="229"/>
      <c r="Y14" s="229"/>
      <c r="Z14" s="72"/>
      <c r="AA14" s="72"/>
      <c r="AB14" s="72"/>
      <c r="AC14" s="72"/>
      <c r="AD14" s="72"/>
      <c r="AE14" s="72"/>
      <c r="AF14" s="72"/>
    </row>
    <row r="15" spans="1:32" ht="24" customHeight="1" thickBot="1" x14ac:dyDescent="0.3">
      <c r="A15" s="72"/>
      <c r="B15" s="321"/>
      <c r="C15" s="99" t="s">
        <v>17</v>
      </c>
      <c r="D15" s="313">
        <f>MAX(E6:F13)-IF(D6="",E6,D6)-MIN(H6:H13)+$C3</f>
        <v>0.25138888888888894</v>
      </c>
      <c r="E15" s="314"/>
      <c r="F15" s="314"/>
      <c r="G15" s="315"/>
      <c r="H15" s="316">
        <f ca="1">OFFSET(H5,MATCH(MIN(H6:H13),H6:H13,0),-4)-IF(D6="",E6,D6)+$C3</f>
        <v>0.22222222222222224</v>
      </c>
      <c r="I15" s="315"/>
      <c r="J15" s="313">
        <f>MAX(K6:L13)-IF(J6="",K6,J6)-MIN(N6:N13)+$C3</f>
        <v>0.25694444444444431</v>
      </c>
      <c r="K15" s="314"/>
      <c r="L15" s="314"/>
      <c r="M15" s="315"/>
      <c r="N15" s="316">
        <f ca="1">OFFSET(N5,MATCH(MIN(N6:N13),N6:N13,0),-4)-IF(J6="",K6,J6)+$C3</f>
        <v>0.15138888888888885</v>
      </c>
      <c r="O15" s="315"/>
      <c r="P15" s="98">
        <v>0.39583333333333331</v>
      </c>
      <c r="Q15" s="90">
        <f t="shared" si="2"/>
        <v>3.472222222222221E-2</v>
      </c>
      <c r="R15" s="86">
        <v>0.78819444444444453</v>
      </c>
      <c r="S15" s="91">
        <f t="shared" si="3"/>
        <v>3.6805555555555536E-2</v>
      </c>
      <c r="T15" s="229"/>
      <c r="U15" s="229"/>
      <c r="V15" s="229"/>
      <c r="W15" s="229"/>
      <c r="X15" s="229"/>
      <c r="Y15" s="229"/>
      <c r="Z15" s="72"/>
      <c r="AA15" s="72"/>
      <c r="AB15" s="72"/>
      <c r="AC15" s="72"/>
      <c r="AD15" s="72"/>
      <c r="AE15" s="72"/>
      <c r="AF15" s="72"/>
    </row>
    <row r="16" spans="1:32" ht="24" customHeight="1" thickBot="1" x14ac:dyDescent="0.3">
      <c r="A16" s="72"/>
      <c r="B16" s="321"/>
      <c r="C16" s="437">
        <v>2.0833333333333332E-2</v>
      </c>
      <c r="D16" s="451" t="s">
        <v>18</v>
      </c>
      <c r="E16" s="298"/>
      <c r="F16" s="298"/>
      <c r="G16" s="298"/>
      <c r="H16" s="298"/>
      <c r="I16" s="298"/>
      <c r="J16" s="298"/>
      <c r="K16" s="298"/>
      <c r="L16" s="298"/>
      <c r="M16" s="298"/>
      <c r="N16" s="298"/>
      <c r="O16" s="298"/>
      <c r="P16" s="85">
        <v>0.43055555555555558</v>
      </c>
      <c r="Q16" s="90">
        <f t="shared" si="2"/>
        <v>3.4722222222222265E-2</v>
      </c>
      <c r="R16" s="86">
        <v>0.82500000000000007</v>
      </c>
      <c r="S16" s="91">
        <f t="shared" si="3"/>
        <v>3.6805555555555536E-2</v>
      </c>
      <c r="T16" s="229"/>
      <c r="U16" s="229"/>
      <c r="V16" s="229"/>
      <c r="W16" s="229"/>
      <c r="X16" s="229"/>
      <c r="Y16" s="229"/>
      <c r="Z16" s="72"/>
      <c r="AA16" s="72"/>
      <c r="AB16" s="72"/>
      <c r="AC16" s="72"/>
      <c r="AD16" s="72"/>
      <c r="AE16" s="72"/>
      <c r="AF16" s="72"/>
    </row>
    <row r="17" spans="1:32" ht="24" customHeight="1" thickBot="1" x14ac:dyDescent="0.3">
      <c r="A17" s="72"/>
      <c r="B17" s="321"/>
      <c r="C17" s="318"/>
      <c r="D17" s="319" t="s">
        <v>19</v>
      </c>
      <c r="E17" s="298"/>
      <c r="F17" s="298"/>
      <c r="G17" s="298"/>
      <c r="H17" s="298"/>
      <c r="I17" s="299"/>
      <c r="J17" s="319" t="s">
        <v>20</v>
      </c>
      <c r="K17" s="298"/>
      <c r="L17" s="298"/>
      <c r="M17" s="298"/>
      <c r="N17" s="298"/>
      <c r="O17" s="299"/>
      <c r="P17" s="85">
        <v>0.46666666666666662</v>
      </c>
      <c r="Q17" s="90">
        <f t="shared" si="2"/>
        <v>3.6111111111111038E-2</v>
      </c>
      <c r="R17" s="86">
        <v>0.87708333333333333</v>
      </c>
      <c r="S17" s="91">
        <f t="shared" si="3"/>
        <v>5.2083333333333259E-2</v>
      </c>
      <c r="T17" s="229"/>
      <c r="U17" s="229"/>
      <c r="V17" s="229"/>
      <c r="W17" s="229"/>
      <c r="X17" s="229"/>
      <c r="Y17" s="229"/>
      <c r="Z17" s="72"/>
      <c r="AA17" s="72"/>
      <c r="AB17" s="72"/>
      <c r="AC17" s="72"/>
      <c r="AD17" s="72"/>
      <c r="AE17" s="72"/>
      <c r="AF17" s="72"/>
    </row>
    <row r="18" spans="1:32" ht="24" customHeight="1" thickBot="1" x14ac:dyDescent="0.3">
      <c r="A18" s="72"/>
      <c r="B18" s="321"/>
      <c r="C18" s="320" t="s">
        <v>7</v>
      </c>
      <c r="D18" s="249" t="s">
        <v>8</v>
      </c>
      <c r="E18" s="249" t="s">
        <v>9</v>
      </c>
      <c r="F18" s="249" t="s">
        <v>10</v>
      </c>
      <c r="G18" s="249" t="s">
        <v>11</v>
      </c>
      <c r="H18" s="76" t="s">
        <v>12</v>
      </c>
      <c r="I18" s="249" t="s">
        <v>95</v>
      </c>
      <c r="J18" s="249" t="s">
        <v>8</v>
      </c>
      <c r="K18" s="249" t="s">
        <v>9</v>
      </c>
      <c r="L18" s="249" t="s">
        <v>10</v>
      </c>
      <c r="M18" s="249" t="s">
        <v>11</v>
      </c>
      <c r="N18" s="76" t="s">
        <v>12</v>
      </c>
      <c r="O18" s="265" t="s">
        <v>95</v>
      </c>
      <c r="P18" s="85">
        <v>0.48749999999999999</v>
      </c>
      <c r="Q18" s="90">
        <f t="shared" si="2"/>
        <v>2.083333333333337E-2</v>
      </c>
      <c r="R18" s="86">
        <v>0.92708333333333337</v>
      </c>
      <c r="S18" s="91">
        <f t="shared" si="3"/>
        <v>5.0000000000000044E-2</v>
      </c>
      <c r="T18" s="229"/>
      <c r="U18" s="229"/>
      <c r="V18" s="229"/>
      <c r="W18" s="229"/>
      <c r="X18" s="229"/>
      <c r="Y18" s="229"/>
      <c r="Z18" s="72"/>
      <c r="AA18" s="72"/>
      <c r="AB18" s="72"/>
      <c r="AC18" s="72"/>
      <c r="AD18" s="72"/>
      <c r="AE18" s="72"/>
      <c r="AF18" s="72"/>
    </row>
    <row r="19" spans="1:32" ht="24" customHeight="1" thickBot="1" x14ac:dyDescent="0.3">
      <c r="A19" s="72"/>
      <c r="B19" s="321"/>
      <c r="C19" s="321"/>
      <c r="D19" s="78">
        <v>0.54305555555555551</v>
      </c>
      <c r="E19" s="79">
        <v>0.55347222222222225</v>
      </c>
      <c r="F19" s="79">
        <v>0.56944444444444442</v>
      </c>
      <c r="G19" s="80">
        <f t="shared" ref="G19:G24" si="5">F19-D19</f>
        <v>2.6388888888888906E-2</v>
      </c>
      <c r="H19" s="81">
        <v>708</v>
      </c>
      <c r="I19" s="212">
        <v>1</v>
      </c>
      <c r="J19" s="78">
        <v>0.66805555555555562</v>
      </c>
      <c r="K19" s="79">
        <v>0.67986111111111114</v>
      </c>
      <c r="L19" s="79">
        <v>0.69652777777777775</v>
      </c>
      <c r="M19" s="80">
        <f t="shared" ref="M19:M22" si="6">L19-J19</f>
        <v>2.8472222222222121E-2</v>
      </c>
      <c r="N19" s="81">
        <v>708</v>
      </c>
      <c r="O19" s="82">
        <v>2</v>
      </c>
      <c r="P19" s="100">
        <v>0.5083333333333333</v>
      </c>
      <c r="Q19" s="101">
        <f t="shared" si="2"/>
        <v>2.0833333333333315E-2</v>
      </c>
      <c r="R19" s="102"/>
      <c r="S19" s="103"/>
      <c r="T19" s="229"/>
      <c r="U19" s="229"/>
      <c r="V19" s="229"/>
      <c r="W19" s="229"/>
      <c r="X19" s="229"/>
      <c r="Y19" s="229"/>
      <c r="Z19" s="72"/>
      <c r="AA19" s="72"/>
      <c r="AB19" s="72"/>
      <c r="AC19" s="72"/>
      <c r="AD19" s="72"/>
      <c r="AE19" s="72"/>
      <c r="AF19" s="72"/>
    </row>
    <row r="20" spans="1:32" ht="24" customHeight="1" x14ac:dyDescent="0.25">
      <c r="A20" s="72"/>
      <c r="B20" s="321"/>
      <c r="C20" s="321"/>
      <c r="D20" s="85">
        <v>0.57777777777777783</v>
      </c>
      <c r="E20" s="86">
        <v>0.58888888888888891</v>
      </c>
      <c r="F20" s="86">
        <v>0.60486111111111118</v>
      </c>
      <c r="G20" s="87">
        <f t="shared" si="5"/>
        <v>2.7083333333333348E-2</v>
      </c>
      <c r="H20" s="88">
        <v>708</v>
      </c>
      <c r="I20" s="213">
        <v>1</v>
      </c>
      <c r="J20" s="85">
        <v>0.70972222222222225</v>
      </c>
      <c r="K20" s="86">
        <v>0.72222222222222221</v>
      </c>
      <c r="L20" s="86">
        <v>0.73819444444444438</v>
      </c>
      <c r="M20" s="87">
        <f t="shared" si="6"/>
        <v>2.8472222222222121E-2</v>
      </c>
      <c r="N20" s="88">
        <v>708</v>
      </c>
      <c r="O20" s="89">
        <v>2</v>
      </c>
      <c r="P20" s="73"/>
      <c r="Q20" s="73"/>
      <c r="R20" s="73"/>
      <c r="S20" s="73"/>
      <c r="T20" s="229"/>
      <c r="U20" s="229"/>
      <c r="V20" s="229"/>
      <c r="W20" s="229"/>
      <c r="X20" s="229"/>
      <c r="Y20" s="229"/>
      <c r="Z20" s="72"/>
      <c r="AA20" s="72"/>
      <c r="AB20" s="72"/>
      <c r="AC20" s="72"/>
      <c r="AD20" s="72"/>
      <c r="AE20" s="72"/>
      <c r="AF20" s="72"/>
    </row>
    <row r="21" spans="1:32" ht="24" customHeight="1" x14ac:dyDescent="0.25">
      <c r="A21" s="72"/>
      <c r="B21" s="321"/>
      <c r="C21" s="321"/>
      <c r="D21" s="85">
        <v>0.61249999999999993</v>
      </c>
      <c r="E21" s="86">
        <v>0.62430555555555556</v>
      </c>
      <c r="F21" s="86">
        <v>0.64027777777777783</v>
      </c>
      <c r="G21" s="87">
        <f t="shared" si="5"/>
        <v>2.7777777777777901E-2</v>
      </c>
      <c r="H21" s="88">
        <v>708</v>
      </c>
      <c r="I21" s="213">
        <v>1</v>
      </c>
      <c r="J21" s="85">
        <v>0.75138888888888899</v>
      </c>
      <c r="K21" s="86">
        <v>0.76458333333333339</v>
      </c>
      <c r="L21" s="86">
        <v>0.78263888888888899</v>
      </c>
      <c r="M21" s="87">
        <f t="shared" si="6"/>
        <v>3.125E-2</v>
      </c>
      <c r="N21" s="88">
        <v>708</v>
      </c>
      <c r="O21" s="89">
        <v>2</v>
      </c>
      <c r="P21" s="73"/>
      <c r="Q21" s="73"/>
      <c r="R21" s="73"/>
      <c r="S21" s="73"/>
      <c r="T21" s="229"/>
      <c r="U21" s="229"/>
      <c r="V21" s="229"/>
      <c r="W21" s="229"/>
      <c r="X21" s="229"/>
      <c r="Y21" s="229"/>
      <c r="Z21" s="72"/>
      <c r="AA21" s="72"/>
      <c r="AB21" s="72"/>
      <c r="AC21" s="72"/>
      <c r="AD21" s="72"/>
      <c r="AE21" s="72"/>
      <c r="AF21" s="72"/>
    </row>
    <row r="22" spans="1:32" ht="24" customHeight="1" thickBot="1" x14ac:dyDescent="0.3">
      <c r="A22" s="72"/>
      <c r="B22" s="321"/>
      <c r="C22" s="321"/>
      <c r="D22" s="85">
        <v>0.64722222222222225</v>
      </c>
      <c r="E22" s="86">
        <v>0.65902777777777777</v>
      </c>
      <c r="F22" s="86">
        <v>0.6743055555555556</v>
      </c>
      <c r="G22" s="87">
        <f t="shared" si="5"/>
        <v>2.7083333333333348E-2</v>
      </c>
      <c r="H22" s="88">
        <v>708</v>
      </c>
      <c r="I22" s="213">
        <v>1</v>
      </c>
      <c r="J22" s="100">
        <v>0.78819444444444453</v>
      </c>
      <c r="K22" s="102">
        <v>0.80138888888888893</v>
      </c>
      <c r="L22" s="102">
        <v>0.81527777777777777</v>
      </c>
      <c r="M22" s="254">
        <f t="shared" si="6"/>
        <v>2.7083333333333237E-2</v>
      </c>
      <c r="N22" s="255">
        <v>708</v>
      </c>
      <c r="O22" s="256">
        <v>2</v>
      </c>
      <c r="P22" s="73"/>
      <c r="Q22" s="73"/>
      <c r="R22" s="73"/>
      <c r="S22" s="73"/>
      <c r="T22" s="229"/>
      <c r="U22" s="229"/>
      <c r="V22" s="229"/>
      <c r="W22" s="229"/>
      <c r="X22" s="229"/>
      <c r="Y22" s="229"/>
      <c r="Z22" s="72"/>
      <c r="AA22" s="72"/>
      <c r="AB22" s="72"/>
      <c r="AC22" s="72"/>
      <c r="AD22" s="72"/>
      <c r="AE22" s="72"/>
      <c r="AF22" s="72"/>
    </row>
    <row r="23" spans="1:32" ht="24" customHeight="1" thickBot="1" x14ac:dyDescent="0.3">
      <c r="A23" s="72"/>
      <c r="B23" s="321"/>
      <c r="C23" s="321"/>
      <c r="D23" s="85">
        <v>0.68888888888888899</v>
      </c>
      <c r="E23" s="86">
        <v>0.70138888888888884</v>
      </c>
      <c r="F23" s="86">
        <v>0.71944444444444444</v>
      </c>
      <c r="G23" s="87">
        <f t="shared" si="5"/>
        <v>3.0555555555555447E-2</v>
      </c>
      <c r="H23" s="88">
        <v>708</v>
      </c>
      <c r="I23" s="89">
        <v>1</v>
      </c>
      <c r="J23" s="452">
        <f>L22</f>
        <v>0.81527777777777777</v>
      </c>
      <c r="K23" s="409"/>
      <c r="L23" s="453">
        <f>J24</f>
        <v>0.87708333333333333</v>
      </c>
      <c r="M23" s="410"/>
      <c r="N23" s="453">
        <f>L23-J23</f>
        <v>6.1805555555555558E-2</v>
      </c>
      <c r="O23" s="410"/>
      <c r="P23" s="73"/>
      <c r="Q23" s="73"/>
      <c r="R23" s="73"/>
      <c r="S23" s="73"/>
      <c r="T23" s="229"/>
      <c r="U23" s="229"/>
      <c r="V23" s="229"/>
      <c r="W23" s="229"/>
      <c r="X23" s="229"/>
      <c r="Y23" s="229"/>
      <c r="Z23" s="72"/>
      <c r="AA23" s="72"/>
      <c r="AB23" s="72"/>
      <c r="AC23" s="72"/>
      <c r="AD23" s="72"/>
      <c r="AE23" s="72"/>
      <c r="AF23" s="72"/>
    </row>
    <row r="24" spans="1:32" ht="24" customHeight="1" thickBot="1" x14ac:dyDescent="0.3">
      <c r="A24" s="72"/>
      <c r="B24" s="321"/>
      <c r="C24" s="321"/>
      <c r="D24" s="100">
        <v>0.73055555555555562</v>
      </c>
      <c r="E24" s="102">
        <v>0.74236111111111114</v>
      </c>
      <c r="F24" s="102">
        <v>0.7583333333333333</v>
      </c>
      <c r="G24" s="254">
        <f t="shared" si="5"/>
        <v>2.7777777777777679E-2</v>
      </c>
      <c r="H24" s="255">
        <v>708</v>
      </c>
      <c r="I24" s="257">
        <v>1</v>
      </c>
      <c r="J24" s="78">
        <v>0.87708333333333333</v>
      </c>
      <c r="K24" s="79">
        <v>0.88958333333333339</v>
      </c>
      <c r="L24" s="79">
        <v>0.90486111111111101</v>
      </c>
      <c r="M24" s="80">
        <f t="shared" ref="M24:M25" si="7">L24-J24</f>
        <v>2.7777777777777679E-2</v>
      </c>
      <c r="N24" s="81">
        <v>708</v>
      </c>
      <c r="O24" s="82">
        <v>2</v>
      </c>
      <c r="P24" s="73"/>
      <c r="Q24" s="73"/>
      <c r="R24" s="73"/>
      <c r="S24" s="73"/>
      <c r="T24" s="229"/>
      <c r="U24" s="229"/>
      <c r="V24" s="229"/>
      <c r="W24" s="229"/>
      <c r="X24" s="229"/>
      <c r="Y24" s="229"/>
      <c r="Z24" s="72"/>
      <c r="AA24" s="72"/>
      <c r="AB24" s="72"/>
      <c r="AC24" s="72"/>
      <c r="AD24" s="72"/>
      <c r="AE24" s="72"/>
      <c r="AF24" s="72"/>
    </row>
    <row r="25" spans="1:32" ht="24" customHeight="1" thickBot="1" x14ac:dyDescent="0.3">
      <c r="A25" s="72"/>
      <c r="B25" s="321"/>
      <c r="C25" s="321"/>
      <c r="D25" s="454">
        <f>F24</f>
        <v>0.7583333333333333</v>
      </c>
      <c r="E25" s="314"/>
      <c r="F25" s="454">
        <f>D26</f>
        <v>0.82500000000000007</v>
      </c>
      <c r="G25" s="315"/>
      <c r="H25" s="454">
        <f>F25-D25</f>
        <v>6.6666666666666763E-2</v>
      </c>
      <c r="I25" s="314"/>
      <c r="J25" s="85">
        <v>0.92708333333333337</v>
      </c>
      <c r="K25" s="86">
        <v>0.9375</v>
      </c>
      <c r="L25" s="86">
        <v>0.95347222222222217</v>
      </c>
      <c r="M25" s="87">
        <f t="shared" si="7"/>
        <v>2.6388888888888795E-2</v>
      </c>
      <c r="N25" s="88">
        <v>708</v>
      </c>
      <c r="O25" s="89">
        <v>2</v>
      </c>
      <c r="P25" s="73"/>
      <c r="Q25" s="73"/>
      <c r="R25" s="73"/>
      <c r="S25" s="73"/>
      <c r="T25" s="229"/>
      <c r="U25" s="229"/>
      <c r="V25" s="229"/>
      <c r="W25" s="229"/>
      <c r="X25" s="229"/>
      <c r="Y25" s="229"/>
      <c r="Z25" s="72"/>
      <c r="AA25" s="72"/>
      <c r="AB25" s="72"/>
      <c r="AC25" s="72"/>
      <c r="AD25" s="72"/>
      <c r="AE25" s="72"/>
      <c r="AF25" s="72"/>
    </row>
    <row r="26" spans="1:32" ht="24" customHeight="1" thickBot="1" x14ac:dyDescent="0.3">
      <c r="A26" s="72"/>
      <c r="B26" s="321"/>
      <c r="C26" s="321"/>
      <c r="D26" s="263">
        <v>0.82500000000000007</v>
      </c>
      <c r="E26" s="246">
        <v>0.83750000000000002</v>
      </c>
      <c r="F26" s="246">
        <v>0.85138888888888886</v>
      </c>
      <c r="G26" s="247">
        <f>F26-D26</f>
        <v>2.6388888888888795E-2</v>
      </c>
      <c r="H26" s="266">
        <v>708</v>
      </c>
      <c r="I26" s="267">
        <v>1</v>
      </c>
      <c r="J26" s="263"/>
      <c r="K26" s="246"/>
      <c r="L26" s="246"/>
      <c r="M26" s="246"/>
      <c r="N26" s="246"/>
      <c r="O26" s="248"/>
      <c r="P26" s="73"/>
      <c r="Q26" s="73"/>
      <c r="R26" s="73"/>
      <c r="S26" s="73"/>
      <c r="T26" s="229"/>
      <c r="U26" s="229"/>
      <c r="V26" s="229"/>
      <c r="W26" s="229"/>
      <c r="X26" s="229"/>
      <c r="Y26" s="229"/>
      <c r="Z26" s="72"/>
      <c r="AA26" s="72"/>
      <c r="AB26" s="72"/>
      <c r="AC26" s="72"/>
      <c r="AD26" s="72"/>
      <c r="AE26" s="72"/>
      <c r="AF26" s="72"/>
    </row>
    <row r="27" spans="1:32" ht="24" customHeight="1" thickBot="1" x14ac:dyDescent="0.3">
      <c r="A27" s="72"/>
      <c r="B27" s="321"/>
      <c r="C27" s="318"/>
      <c r="D27" s="297" t="s">
        <v>101</v>
      </c>
      <c r="E27" s="298"/>
      <c r="F27" s="298"/>
      <c r="G27" s="298"/>
      <c r="H27" s="298"/>
      <c r="I27" s="299"/>
      <c r="J27" s="297" t="s">
        <v>102</v>
      </c>
      <c r="K27" s="298"/>
      <c r="L27" s="298"/>
      <c r="M27" s="298"/>
      <c r="N27" s="298"/>
      <c r="O27" s="299"/>
      <c r="P27" s="73"/>
      <c r="Q27" s="73"/>
      <c r="R27" s="73"/>
      <c r="S27" s="73"/>
      <c r="T27" s="229"/>
      <c r="U27" s="229"/>
      <c r="V27" s="229"/>
      <c r="W27" s="229"/>
      <c r="X27" s="229"/>
      <c r="Y27" s="229"/>
      <c r="Z27" s="72"/>
      <c r="AA27" s="72"/>
      <c r="AB27" s="72"/>
      <c r="AC27" s="72"/>
      <c r="AD27" s="72"/>
      <c r="AE27" s="72"/>
      <c r="AF27" s="72"/>
    </row>
    <row r="28" spans="1:32" ht="24" customHeight="1" thickBot="1" x14ac:dyDescent="0.3">
      <c r="A28" s="72"/>
      <c r="B28" s="318"/>
      <c r="C28" s="99" t="s">
        <v>17</v>
      </c>
      <c r="D28" s="400">
        <f>MAX(E19:F26)-IF(D19="",E19,D19)-MIN(H19:H26)+$C16</f>
        <v>0.2624999999999999</v>
      </c>
      <c r="E28" s="298"/>
      <c r="F28" s="298"/>
      <c r="G28" s="299"/>
      <c r="H28" s="316">
        <f ca="1">OFFSET(H18,MATCH(MIN(H19:H26),H19:H26,0),-4)-IF(D19="",E19,D19)</f>
        <v>0.21527777777777779</v>
      </c>
      <c r="I28" s="315"/>
      <c r="J28" s="400">
        <f>MAX(K19:L26)-IF(J19="",K19,J19)-MIN(N19:N26)+$C16</f>
        <v>0.24444444444444433</v>
      </c>
      <c r="K28" s="298"/>
      <c r="L28" s="298"/>
      <c r="M28" s="299"/>
      <c r="N28" s="316">
        <f ca="1">OFFSET(N18,MATCH(MIN(N19:N26),N19:N26,0),-4)-IF(J19="",K19,J19)</f>
        <v>0.14722222222222214</v>
      </c>
      <c r="O28" s="315"/>
      <c r="P28" s="73"/>
      <c r="Q28" s="73"/>
      <c r="R28" s="73"/>
      <c r="S28" s="73"/>
      <c r="T28" s="229"/>
      <c r="U28" s="229"/>
      <c r="V28" s="229"/>
      <c r="W28" s="229"/>
      <c r="X28" s="229"/>
      <c r="Y28" s="229"/>
      <c r="Z28" s="72"/>
      <c r="AA28" s="72"/>
      <c r="AB28" s="72"/>
      <c r="AC28" s="72"/>
      <c r="AD28" s="72"/>
      <c r="AE28" s="72"/>
      <c r="AF28" s="72"/>
    </row>
    <row r="29" spans="1:32" ht="24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202"/>
      <c r="W29" s="72"/>
      <c r="X29" s="72"/>
      <c r="Y29" s="72"/>
      <c r="Z29" s="72"/>
      <c r="AA29" s="72"/>
      <c r="AB29" s="72"/>
      <c r="AC29" s="72"/>
      <c r="AD29" s="72"/>
      <c r="AE29" s="72"/>
      <c r="AF29" s="72"/>
    </row>
    <row r="30" spans="1:32" ht="24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202"/>
      <c r="W30" s="72"/>
      <c r="X30" s="72"/>
      <c r="Y30" s="72"/>
      <c r="Z30" s="72"/>
      <c r="AA30" s="72"/>
      <c r="AB30" s="72"/>
      <c r="AC30" s="72"/>
      <c r="AD30" s="72"/>
      <c r="AE30" s="72"/>
      <c r="AF30" s="72"/>
    </row>
    <row r="31" spans="1:32" ht="24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202"/>
      <c r="W31" s="72"/>
      <c r="X31" s="72"/>
      <c r="Y31" s="72"/>
      <c r="Z31" s="72"/>
      <c r="AA31" s="72"/>
      <c r="AB31" s="72"/>
      <c r="AC31" s="72"/>
      <c r="AD31" s="72"/>
      <c r="AE31" s="72"/>
      <c r="AF31" s="72"/>
    </row>
    <row r="32" spans="1:32" ht="24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202"/>
      <c r="W32" s="72"/>
      <c r="X32" s="72"/>
      <c r="Y32" s="72"/>
      <c r="Z32" s="72"/>
      <c r="AA32" s="72"/>
      <c r="AB32" s="72"/>
      <c r="AC32" s="72"/>
      <c r="AD32" s="72"/>
      <c r="AE32" s="72"/>
      <c r="AF32" s="72"/>
    </row>
    <row r="33" spans="1:32" ht="24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202"/>
      <c r="W33" s="72"/>
      <c r="X33" s="72"/>
      <c r="Y33" s="72"/>
      <c r="Z33" s="72"/>
      <c r="AA33" s="72"/>
      <c r="AB33" s="72"/>
      <c r="AC33" s="72"/>
      <c r="AD33" s="72"/>
      <c r="AE33" s="72"/>
      <c r="AF33" s="72"/>
    </row>
    <row r="34" spans="1:32" ht="24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202"/>
      <c r="W34" s="72"/>
      <c r="X34" s="72"/>
      <c r="Y34" s="72"/>
      <c r="Z34" s="72"/>
      <c r="AA34" s="72"/>
      <c r="AB34" s="72"/>
      <c r="AC34" s="72"/>
      <c r="AD34" s="72"/>
      <c r="AE34" s="72"/>
      <c r="AF34" s="72"/>
    </row>
    <row r="35" spans="1:32" ht="24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202"/>
      <c r="W35" s="72"/>
      <c r="X35" s="72"/>
      <c r="Y35" s="72"/>
      <c r="Z35" s="72"/>
      <c r="AA35" s="72"/>
      <c r="AB35" s="72"/>
      <c r="AC35" s="72"/>
      <c r="AD35" s="72"/>
      <c r="AE35" s="72"/>
      <c r="AF35" s="72"/>
    </row>
    <row r="36" spans="1:32" ht="24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202"/>
      <c r="W36" s="72"/>
      <c r="X36" s="72"/>
      <c r="Y36" s="72"/>
      <c r="Z36" s="72"/>
      <c r="AA36" s="72"/>
      <c r="AB36" s="72"/>
      <c r="AC36" s="72"/>
      <c r="AD36" s="72"/>
      <c r="AE36" s="72"/>
      <c r="AF36" s="72"/>
    </row>
    <row r="37" spans="1:32" ht="24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202"/>
      <c r="W37" s="72"/>
      <c r="X37" s="72"/>
      <c r="Y37" s="72"/>
      <c r="Z37" s="72"/>
      <c r="AA37" s="72"/>
      <c r="AB37" s="72"/>
      <c r="AC37" s="72"/>
      <c r="AD37" s="72"/>
      <c r="AE37" s="72"/>
      <c r="AF37" s="72"/>
    </row>
    <row r="38" spans="1:32" ht="24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202"/>
      <c r="W38" s="72"/>
      <c r="X38" s="72"/>
      <c r="Y38" s="72"/>
      <c r="Z38" s="72"/>
      <c r="AA38" s="72"/>
      <c r="AB38" s="72"/>
      <c r="AC38" s="72"/>
      <c r="AD38" s="72"/>
      <c r="AE38" s="72"/>
      <c r="AF38" s="72"/>
    </row>
    <row r="39" spans="1:32" ht="24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202"/>
      <c r="W39" s="72"/>
      <c r="X39" s="72"/>
      <c r="Y39" s="72"/>
      <c r="Z39" s="72"/>
      <c r="AA39" s="72"/>
      <c r="AB39" s="72"/>
      <c r="AC39" s="72"/>
      <c r="AD39" s="72"/>
      <c r="AE39" s="72"/>
      <c r="AF39" s="72"/>
    </row>
    <row r="40" spans="1:32" ht="24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202"/>
      <c r="W40" s="72"/>
      <c r="X40" s="72"/>
      <c r="Y40" s="72"/>
      <c r="Z40" s="72"/>
      <c r="AA40" s="72"/>
      <c r="AB40" s="72"/>
      <c r="AC40" s="72"/>
      <c r="AD40" s="72"/>
      <c r="AE40" s="72"/>
      <c r="AF40" s="72"/>
    </row>
    <row r="41" spans="1:32" ht="24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202"/>
      <c r="W41" s="72"/>
      <c r="X41" s="72"/>
      <c r="Y41" s="72"/>
      <c r="Z41" s="72"/>
      <c r="AA41" s="72"/>
      <c r="AB41" s="72"/>
      <c r="AC41" s="72"/>
      <c r="AD41" s="72"/>
      <c r="AE41" s="72"/>
      <c r="AF41" s="72"/>
    </row>
    <row r="42" spans="1:32" ht="24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202"/>
      <c r="W42" s="72"/>
      <c r="X42" s="72"/>
      <c r="Y42" s="72"/>
      <c r="Z42" s="72"/>
      <c r="AA42" s="72"/>
      <c r="AB42" s="72"/>
      <c r="AC42" s="72"/>
      <c r="AD42" s="72"/>
      <c r="AE42" s="72"/>
      <c r="AF42" s="72"/>
    </row>
    <row r="43" spans="1:32" ht="24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202"/>
      <c r="W43" s="72"/>
      <c r="X43" s="72"/>
      <c r="Y43" s="72"/>
      <c r="Z43" s="72"/>
      <c r="AA43" s="72"/>
      <c r="AB43" s="72"/>
      <c r="AC43" s="72"/>
      <c r="AD43" s="72"/>
      <c r="AE43" s="72"/>
      <c r="AF43" s="72"/>
    </row>
    <row r="44" spans="1:32" ht="24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202"/>
      <c r="W44" s="72"/>
      <c r="X44" s="72"/>
      <c r="Y44" s="72"/>
      <c r="Z44" s="72"/>
      <c r="AA44" s="72"/>
      <c r="AB44" s="72"/>
      <c r="AC44" s="72"/>
      <c r="AD44" s="72"/>
      <c r="AE44" s="72"/>
      <c r="AF44" s="72"/>
    </row>
    <row r="45" spans="1:32" ht="24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202"/>
      <c r="W45" s="72"/>
      <c r="X45" s="72"/>
      <c r="Y45" s="72"/>
      <c r="Z45" s="72"/>
      <c r="AA45" s="72"/>
      <c r="AB45" s="72"/>
      <c r="AC45" s="72"/>
      <c r="AD45" s="72"/>
      <c r="AE45" s="72"/>
      <c r="AF45" s="72"/>
    </row>
    <row r="46" spans="1:32" ht="24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202"/>
      <c r="W46" s="72"/>
      <c r="X46" s="72"/>
      <c r="Y46" s="72"/>
      <c r="Z46" s="72"/>
      <c r="AA46" s="72"/>
      <c r="AB46" s="72"/>
      <c r="AC46" s="72"/>
      <c r="AD46" s="72"/>
      <c r="AE46" s="72"/>
      <c r="AF46" s="72"/>
    </row>
    <row r="47" spans="1:32" ht="24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202"/>
      <c r="W47" s="72"/>
      <c r="X47" s="72"/>
      <c r="Y47" s="72"/>
      <c r="Z47" s="72"/>
      <c r="AA47" s="72"/>
      <c r="AB47" s="72"/>
      <c r="AC47" s="72"/>
      <c r="AD47" s="72"/>
      <c r="AE47" s="72"/>
      <c r="AF47" s="72"/>
    </row>
    <row r="48" spans="1:32" ht="24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202"/>
      <c r="W48" s="72"/>
      <c r="X48" s="72"/>
      <c r="Y48" s="72"/>
      <c r="Z48" s="72"/>
      <c r="AA48" s="72"/>
      <c r="AB48" s="72"/>
      <c r="AC48" s="72"/>
      <c r="AD48" s="72"/>
      <c r="AE48" s="72"/>
      <c r="AF48" s="72"/>
    </row>
    <row r="49" spans="1:32" ht="24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202"/>
      <c r="W49" s="72"/>
      <c r="X49" s="72"/>
      <c r="Y49" s="72"/>
      <c r="Z49" s="72"/>
      <c r="AA49" s="72"/>
      <c r="AB49" s="72"/>
      <c r="AC49" s="72"/>
      <c r="AD49" s="72"/>
      <c r="AE49" s="72"/>
      <c r="AF49" s="72"/>
    </row>
    <row r="50" spans="1:32" ht="24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202"/>
      <c r="W50" s="72"/>
      <c r="X50" s="72"/>
      <c r="Y50" s="72"/>
      <c r="Z50" s="72"/>
      <c r="AA50" s="72"/>
      <c r="AB50" s="72"/>
      <c r="AC50" s="72"/>
      <c r="AD50" s="72"/>
      <c r="AE50" s="72"/>
      <c r="AF50" s="72"/>
    </row>
    <row r="51" spans="1:32" ht="24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202"/>
      <c r="W51" s="72"/>
      <c r="X51" s="72"/>
      <c r="Y51" s="72"/>
      <c r="Z51" s="72"/>
      <c r="AA51" s="72"/>
      <c r="AB51" s="72"/>
      <c r="AC51" s="72"/>
      <c r="AD51" s="72"/>
      <c r="AE51" s="72"/>
      <c r="AF51" s="72"/>
    </row>
    <row r="52" spans="1:32" ht="24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202"/>
      <c r="W52" s="72"/>
      <c r="X52" s="72"/>
      <c r="Y52" s="72"/>
      <c r="Z52" s="72"/>
      <c r="AA52" s="72"/>
      <c r="AB52" s="72"/>
      <c r="AC52" s="72"/>
      <c r="AD52" s="72"/>
      <c r="AE52" s="72"/>
      <c r="AF52" s="72"/>
    </row>
    <row r="53" spans="1:32" ht="24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202"/>
      <c r="W53" s="72"/>
      <c r="X53" s="72"/>
      <c r="Y53" s="72"/>
      <c r="Z53" s="72"/>
      <c r="AA53" s="72"/>
      <c r="AB53" s="72"/>
      <c r="AC53" s="72"/>
      <c r="AD53" s="72"/>
      <c r="AE53" s="72"/>
      <c r="AF53" s="72"/>
    </row>
    <row r="54" spans="1:32" ht="24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202"/>
      <c r="W54" s="72"/>
      <c r="X54" s="72"/>
      <c r="Y54" s="72"/>
      <c r="Z54" s="72"/>
      <c r="AA54" s="72"/>
      <c r="AB54" s="72"/>
      <c r="AC54" s="72"/>
      <c r="AD54" s="72"/>
      <c r="AE54" s="72"/>
      <c r="AF54" s="72"/>
    </row>
    <row r="55" spans="1:32" ht="24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202"/>
      <c r="W55" s="72"/>
      <c r="X55" s="72"/>
      <c r="Y55" s="72"/>
      <c r="Z55" s="72"/>
      <c r="AA55" s="72"/>
      <c r="AB55" s="72"/>
      <c r="AC55" s="72"/>
      <c r="AD55" s="72"/>
      <c r="AE55" s="72"/>
      <c r="AF55" s="72"/>
    </row>
    <row r="56" spans="1:32" ht="24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202"/>
      <c r="W56" s="72"/>
      <c r="X56" s="72"/>
      <c r="Y56" s="72"/>
      <c r="Z56" s="72"/>
      <c r="AA56" s="72"/>
      <c r="AB56" s="72"/>
      <c r="AC56" s="72"/>
      <c r="AD56" s="72"/>
      <c r="AE56" s="72"/>
      <c r="AF56" s="72"/>
    </row>
    <row r="57" spans="1:32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202"/>
      <c r="W57" s="72"/>
      <c r="X57" s="72"/>
      <c r="Y57" s="72"/>
      <c r="Z57" s="72"/>
      <c r="AA57" s="72"/>
      <c r="AB57" s="72"/>
      <c r="AC57" s="72"/>
      <c r="AD57" s="72"/>
      <c r="AE57" s="72"/>
      <c r="AF57" s="72"/>
    </row>
    <row r="58" spans="1:32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202"/>
      <c r="W58" s="72"/>
      <c r="X58" s="72"/>
      <c r="Y58" s="72"/>
      <c r="Z58" s="72"/>
      <c r="AA58" s="72"/>
      <c r="AB58" s="72"/>
      <c r="AC58" s="72"/>
      <c r="AD58" s="72"/>
      <c r="AE58" s="72"/>
      <c r="AF58" s="72"/>
    </row>
    <row r="59" spans="1:32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202"/>
      <c r="W59" s="72"/>
      <c r="X59" s="72"/>
      <c r="Y59" s="72"/>
      <c r="Z59" s="72"/>
      <c r="AA59" s="72"/>
      <c r="AB59" s="72"/>
      <c r="AC59" s="72"/>
      <c r="AD59" s="72"/>
      <c r="AE59" s="72"/>
      <c r="AF59" s="72"/>
    </row>
    <row r="60" spans="1:32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202"/>
      <c r="W60" s="72"/>
      <c r="X60" s="72"/>
      <c r="Y60" s="72"/>
      <c r="Z60" s="72"/>
      <c r="AA60" s="72"/>
      <c r="AB60" s="72"/>
      <c r="AC60" s="72"/>
      <c r="AD60" s="72"/>
      <c r="AE60" s="72"/>
      <c r="AF60" s="72"/>
    </row>
    <row r="61" spans="1:32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202"/>
      <c r="W61" s="72"/>
      <c r="X61" s="72"/>
      <c r="Y61" s="72"/>
      <c r="Z61" s="72"/>
      <c r="AA61" s="72"/>
      <c r="AB61" s="72"/>
      <c r="AC61" s="72"/>
      <c r="AD61" s="72"/>
      <c r="AE61" s="72"/>
      <c r="AF61" s="72"/>
    </row>
    <row r="62" spans="1:32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202"/>
      <c r="W62" s="72"/>
      <c r="X62" s="72"/>
      <c r="Y62" s="72"/>
      <c r="Z62" s="72"/>
      <c r="AA62" s="72"/>
      <c r="AB62" s="72"/>
      <c r="AC62" s="72"/>
      <c r="AD62" s="72"/>
      <c r="AE62" s="72"/>
      <c r="AF62" s="72"/>
    </row>
    <row r="63" spans="1:32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202"/>
      <c r="W63" s="72"/>
      <c r="X63" s="72"/>
      <c r="Y63" s="72"/>
      <c r="Z63" s="72"/>
      <c r="AA63" s="72"/>
      <c r="AB63" s="72"/>
      <c r="AC63" s="72"/>
      <c r="AD63" s="72"/>
      <c r="AE63" s="72"/>
      <c r="AF63" s="72"/>
    </row>
    <row r="64" spans="1:32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202"/>
      <c r="W64" s="72"/>
      <c r="X64" s="72"/>
      <c r="Y64" s="72"/>
      <c r="Z64" s="72"/>
      <c r="AA64" s="72"/>
      <c r="AB64" s="72"/>
      <c r="AC64" s="72"/>
      <c r="AD64" s="72"/>
      <c r="AE64" s="72"/>
      <c r="AF64" s="72"/>
    </row>
    <row r="65" spans="1:32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202"/>
      <c r="W65" s="72"/>
      <c r="X65" s="72"/>
      <c r="Y65" s="72"/>
      <c r="Z65" s="72"/>
      <c r="AA65" s="72"/>
      <c r="AB65" s="72"/>
      <c r="AC65" s="72"/>
      <c r="AD65" s="72"/>
      <c r="AE65" s="72"/>
      <c r="AF65" s="72"/>
    </row>
    <row r="66" spans="1:32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202"/>
      <c r="W66" s="72"/>
      <c r="X66" s="72"/>
      <c r="Y66" s="72"/>
      <c r="Z66" s="72"/>
      <c r="AA66" s="72"/>
      <c r="AB66" s="72"/>
      <c r="AC66" s="72"/>
      <c r="AD66" s="72"/>
      <c r="AE66" s="72"/>
      <c r="AF66" s="72"/>
    </row>
    <row r="67" spans="1:32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202"/>
      <c r="W67" s="72"/>
      <c r="X67" s="72"/>
      <c r="Y67" s="72"/>
      <c r="Z67" s="72"/>
      <c r="AA67" s="72"/>
      <c r="AB67" s="72"/>
      <c r="AC67" s="72"/>
      <c r="AD67" s="72"/>
      <c r="AE67" s="72"/>
      <c r="AF67" s="72"/>
    </row>
    <row r="68" spans="1:32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202"/>
      <c r="W68" s="72"/>
      <c r="X68" s="72"/>
      <c r="Y68" s="72"/>
      <c r="Z68" s="72"/>
      <c r="AA68" s="72"/>
      <c r="AB68" s="72"/>
      <c r="AC68" s="72"/>
      <c r="AD68" s="72"/>
      <c r="AE68" s="72"/>
      <c r="AF68" s="72"/>
    </row>
    <row r="69" spans="1:32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202"/>
      <c r="W69" s="72"/>
      <c r="X69" s="72"/>
      <c r="Y69" s="72"/>
      <c r="Z69" s="72"/>
      <c r="AA69" s="72"/>
      <c r="AB69" s="72"/>
      <c r="AC69" s="72"/>
      <c r="AD69" s="72"/>
      <c r="AE69" s="72"/>
      <c r="AF69" s="72"/>
    </row>
    <row r="70" spans="1:32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202"/>
      <c r="W70" s="72"/>
      <c r="X70" s="72"/>
      <c r="Y70" s="72"/>
      <c r="Z70" s="72"/>
      <c r="AA70" s="72"/>
      <c r="AB70" s="72"/>
      <c r="AC70" s="72"/>
      <c r="AD70" s="72"/>
      <c r="AE70" s="72"/>
      <c r="AF70" s="72"/>
    </row>
    <row r="71" spans="1:32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202"/>
      <c r="W71" s="72"/>
      <c r="X71" s="72"/>
      <c r="Y71" s="72"/>
      <c r="Z71" s="72"/>
      <c r="AA71" s="72"/>
      <c r="AB71" s="72"/>
      <c r="AC71" s="72"/>
      <c r="AD71" s="72"/>
      <c r="AE71" s="72"/>
      <c r="AF71" s="72"/>
    </row>
    <row r="72" spans="1:32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202"/>
      <c r="W72" s="72"/>
      <c r="X72" s="72"/>
      <c r="Y72" s="72"/>
      <c r="Z72" s="72"/>
      <c r="AA72" s="72"/>
      <c r="AB72" s="72"/>
      <c r="AC72" s="72"/>
      <c r="AD72" s="72"/>
      <c r="AE72" s="72"/>
      <c r="AF72" s="72"/>
    </row>
    <row r="73" spans="1:32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202"/>
      <c r="W73" s="72"/>
      <c r="X73" s="72"/>
      <c r="Y73" s="72"/>
      <c r="Z73" s="72"/>
      <c r="AA73" s="72"/>
      <c r="AB73" s="72"/>
      <c r="AC73" s="72"/>
      <c r="AD73" s="72"/>
      <c r="AE73" s="72"/>
      <c r="AF73" s="72"/>
    </row>
    <row r="74" spans="1:32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202"/>
      <c r="W74" s="72"/>
      <c r="X74" s="72"/>
      <c r="Y74" s="72"/>
      <c r="Z74" s="72"/>
      <c r="AA74" s="72"/>
      <c r="AB74" s="72"/>
      <c r="AC74" s="72"/>
      <c r="AD74" s="72"/>
      <c r="AE74" s="72"/>
      <c r="AF74" s="72"/>
    </row>
    <row r="75" spans="1:32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202"/>
      <c r="W75" s="72"/>
      <c r="X75" s="72"/>
      <c r="Y75" s="72"/>
      <c r="Z75" s="72"/>
      <c r="AA75" s="72"/>
      <c r="AB75" s="72"/>
      <c r="AC75" s="72"/>
      <c r="AD75" s="72"/>
      <c r="AE75" s="72"/>
      <c r="AF75" s="72"/>
    </row>
    <row r="76" spans="1:32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202"/>
      <c r="W76" s="72"/>
      <c r="X76" s="72"/>
      <c r="Y76" s="72"/>
      <c r="Z76" s="72"/>
      <c r="AA76" s="72"/>
      <c r="AB76" s="72"/>
      <c r="AC76" s="72"/>
      <c r="AD76" s="72"/>
      <c r="AE76" s="72"/>
      <c r="AF76" s="72"/>
    </row>
    <row r="77" spans="1:32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202"/>
      <c r="W77" s="72"/>
      <c r="X77" s="72"/>
      <c r="Y77" s="72"/>
      <c r="Z77" s="72"/>
      <c r="AA77" s="72"/>
      <c r="AB77" s="72"/>
      <c r="AC77" s="72"/>
      <c r="AD77" s="72"/>
      <c r="AE77" s="72"/>
      <c r="AF77" s="72"/>
    </row>
    <row r="78" spans="1:32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202"/>
      <c r="W78" s="72"/>
      <c r="X78" s="72"/>
      <c r="Y78" s="72"/>
      <c r="Z78" s="72"/>
      <c r="AA78" s="72"/>
      <c r="AB78" s="72"/>
      <c r="AC78" s="72"/>
      <c r="AD78" s="72"/>
      <c r="AE78" s="72"/>
      <c r="AF78" s="72"/>
    </row>
    <row r="79" spans="1:32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202"/>
      <c r="W79" s="72"/>
      <c r="X79" s="72"/>
      <c r="Y79" s="72"/>
      <c r="Z79" s="72"/>
      <c r="AA79" s="72"/>
      <c r="AB79" s="72"/>
      <c r="AC79" s="72"/>
      <c r="AD79" s="72"/>
      <c r="AE79" s="72"/>
      <c r="AF79" s="72"/>
    </row>
    <row r="80" spans="1:32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202"/>
      <c r="W80" s="72"/>
      <c r="X80" s="72"/>
      <c r="Y80" s="72"/>
      <c r="Z80" s="72"/>
      <c r="AA80" s="72"/>
      <c r="AB80" s="72"/>
      <c r="AC80" s="72"/>
      <c r="AD80" s="72"/>
      <c r="AE80" s="72"/>
      <c r="AF80" s="72"/>
    </row>
    <row r="81" spans="1:32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202"/>
      <c r="W81" s="72"/>
      <c r="X81" s="72"/>
      <c r="Y81" s="72"/>
      <c r="Z81" s="72"/>
      <c r="AA81" s="72"/>
      <c r="AB81" s="72"/>
      <c r="AC81" s="72"/>
      <c r="AD81" s="72"/>
      <c r="AE81" s="72"/>
      <c r="AF81" s="72"/>
    </row>
    <row r="82" spans="1:32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202"/>
      <c r="W82" s="72"/>
      <c r="X82" s="72"/>
      <c r="Y82" s="72"/>
      <c r="Z82" s="72"/>
      <c r="AA82" s="72"/>
      <c r="AB82" s="72"/>
      <c r="AC82" s="72"/>
      <c r="AD82" s="72"/>
      <c r="AE82" s="72"/>
      <c r="AF82" s="72"/>
    </row>
    <row r="83" spans="1:32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202"/>
      <c r="W83" s="72"/>
      <c r="X83" s="72"/>
      <c r="Y83" s="72"/>
      <c r="Z83" s="72"/>
      <c r="AA83" s="72"/>
      <c r="AB83" s="72"/>
      <c r="AC83" s="72"/>
      <c r="AD83" s="72"/>
      <c r="AE83" s="72"/>
      <c r="AF83" s="72"/>
    </row>
    <row r="84" spans="1:32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202"/>
      <c r="W84" s="72"/>
      <c r="X84" s="72"/>
      <c r="Y84" s="72"/>
      <c r="Z84" s="72"/>
      <c r="AA84" s="72"/>
      <c r="AB84" s="72"/>
      <c r="AC84" s="72"/>
      <c r="AD84" s="72"/>
      <c r="AE84" s="72"/>
      <c r="AF84" s="72"/>
    </row>
    <row r="85" spans="1:32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202"/>
      <c r="W85" s="72"/>
      <c r="X85" s="72"/>
      <c r="Y85" s="72"/>
      <c r="Z85" s="72"/>
      <c r="AA85" s="72"/>
      <c r="AB85" s="72"/>
      <c r="AC85" s="72"/>
      <c r="AD85" s="72"/>
      <c r="AE85" s="72"/>
      <c r="AF85" s="72"/>
    </row>
    <row r="86" spans="1:32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202"/>
      <c r="W86" s="72"/>
      <c r="X86" s="72"/>
      <c r="Y86" s="72"/>
      <c r="Z86" s="72"/>
      <c r="AA86" s="72"/>
      <c r="AB86" s="72"/>
      <c r="AC86" s="72"/>
      <c r="AD86" s="72"/>
      <c r="AE86" s="72"/>
      <c r="AF86" s="72"/>
    </row>
    <row r="87" spans="1:32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202"/>
      <c r="W87" s="72"/>
      <c r="X87" s="72"/>
      <c r="Y87" s="72"/>
      <c r="Z87" s="72"/>
      <c r="AA87" s="72"/>
      <c r="AB87" s="72"/>
      <c r="AC87" s="72"/>
      <c r="AD87" s="72"/>
      <c r="AE87" s="72"/>
      <c r="AF87" s="72"/>
    </row>
    <row r="88" spans="1:32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202"/>
      <c r="W88" s="72"/>
      <c r="X88" s="72"/>
      <c r="Y88" s="72"/>
      <c r="Z88" s="72"/>
      <c r="AA88" s="72"/>
      <c r="AB88" s="72"/>
      <c r="AC88" s="72"/>
      <c r="AD88" s="72"/>
      <c r="AE88" s="72"/>
      <c r="AF88" s="72"/>
    </row>
    <row r="89" spans="1:32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202"/>
      <c r="W89" s="72"/>
      <c r="X89" s="72"/>
      <c r="Y89" s="72"/>
      <c r="Z89" s="72"/>
      <c r="AA89" s="72"/>
      <c r="AB89" s="72"/>
      <c r="AC89" s="72"/>
      <c r="AD89" s="72"/>
      <c r="AE89" s="72"/>
      <c r="AF89" s="72"/>
    </row>
    <row r="90" spans="1:32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202"/>
      <c r="W90" s="72"/>
      <c r="X90" s="72"/>
      <c r="Y90" s="72"/>
      <c r="Z90" s="72"/>
      <c r="AA90" s="72"/>
      <c r="AB90" s="72"/>
      <c r="AC90" s="72"/>
      <c r="AD90" s="72"/>
      <c r="AE90" s="72"/>
      <c r="AF90" s="72"/>
    </row>
    <row r="91" spans="1:32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202"/>
      <c r="W91" s="72"/>
      <c r="X91" s="72"/>
      <c r="Y91" s="72"/>
      <c r="Z91" s="72"/>
      <c r="AA91" s="72"/>
      <c r="AB91" s="72"/>
      <c r="AC91" s="72"/>
      <c r="AD91" s="72"/>
      <c r="AE91" s="72"/>
      <c r="AF91" s="72"/>
    </row>
    <row r="92" spans="1:32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202"/>
      <c r="W92" s="72"/>
      <c r="X92" s="72"/>
      <c r="Y92" s="72"/>
      <c r="Z92" s="72"/>
      <c r="AA92" s="72"/>
      <c r="AB92" s="72"/>
      <c r="AC92" s="72"/>
      <c r="AD92" s="72"/>
      <c r="AE92" s="72"/>
      <c r="AF92" s="72"/>
    </row>
    <row r="93" spans="1:32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202"/>
      <c r="W93" s="72"/>
      <c r="X93" s="72"/>
      <c r="Y93" s="72"/>
      <c r="Z93" s="72"/>
      <c r="AA93" s="72"/>
      <c r="AB93" s="72"/>
      <c r="AC93" s="72"/>
      <c r="AD93" s="72"/>
      <c r="AE93" s="72"/>
      <c r="AF93" s="72"/>
    </row>
    <row r="94" spans="1:32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202"/>
      <c r="W94" s="72"/>
      <c r="X94" s="72"/>
      <c r="Y94" s="72"/>
      <c r="Z94" s="72"/>
      <c r="AA94" s="72"/>
      <c r="AB94" s="72"/>
      <c r="AC94" s="72"/>
      <c r="AD94" s="72"/>
      <c r="AE94" s="72"/>
      <c r="AF94" s="72"/>
    </row>
    <row r="95" spans="1:32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202"/>
      <c r="W95" s="72"/>
      <c r="X95" s="72"/>
      <c r="Y95" s="72"/>
      <c r="Z95" s="72"/>
      <c r="AA95" s="72"/>
      <c r="AB95" s="72"/>
      <c r="AC95" s="72"/>
      <c r="AD95" s="72"/>
      <c r="AE95" s="72"/>
      <c r="AF95" s="72"/>
    </row>
    <row r="96" spans="1:32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202"/>
      <c r="W96" s="72"/>
      <c r="X96" s="72"/>
      <c r="Y96" s="72"/>
      <c r="Z96" s="72"/>
      <c r="AA96" s="72"/>
      <c r="AB96" s="72"/>
      <c r="AC96" s="72"/>
      <c r="AD96" s="72"/>
      <c r="AE96" s="72"/>
      <c r="AF96" s="72"/>
    </row>
    <row r="97" spans="1:32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202"/>
      <c r="W97" s="72"/>
      <c r="X97" s="72"/>
      <c r="Y97" s="72"/>
      <c r="Z97" s="72"/>
      <c r="AA97" s="72"/>
      <c r="AB97" s="72"/>
      <c r="AC97" s="72"/>
      <c r="AD97" s="72"/>
      <c r="AE97" s="72"/>
      <c r="AF97" s="72"/>
    </row>
    <row r="98" spans="1:32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202"/>
      <c r="W98" s="72"/>
      <c r="X98" s="72"/>
      <c r="Y98" s="72"/>
      <c r="Z98" s="72"/>
      <c r="AA98" s="72"/>
      <c r="AB98" s="72"/>
      <c r="AC98" s="72"/>
      <c r="AD98" s="72"/>
      <c r="AE98" s="72"/>
      <c r="AF98" s="72"/>
    </row>
    <row r="99" spans="1:32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202"/>
      <c r="W99" s="72"/>
      <c r="X99" s="72"/>
      <c r="Y99" s="72"/>
      <c r="Z99" s="72"/>
      <c r="AA99" s="72"/>
      <c r="AB99" s="72"/>
      <c r="AC99" s="72"/>
      <c r="AD99" s="72"/>
      <c r="AE99" s="72"/>
      <c r="AF99" s="72"/>
    </row>
    <row r="100" spans="1:32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20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</row>
    <row r="101" spans="1:32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20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</row>
    <row r="102" spans="1:32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20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</row>
    <row r="103" spans="1:32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20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</row>
    <row r="104" spans="1:32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20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</row>
    <row r="105" spans="1:32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20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</row>
    <row r="106" spans="1:32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20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</row>
    <row r="107" spans="1:32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20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</row>
    <row r="108" spans="1:32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20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</row>
    <row r="109" spans="1:32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20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</row>
    <row r="110" spans="1:32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20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</row>
    <row r="111" spans="1:32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20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</row>
    <row r="112" spans="1:32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20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</row>
    <row r="113" spans="1:32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20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</row>
    <row r="114" spans="1:32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20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</row>
    <row r="115" spans="1:32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20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</row>
    <row r="116" spans="1:32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20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</row>
    <row r="117" spans="1:32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20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</row>
    <row r="118" spans="1:32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20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</row>
    <row r="119" spans="1:32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20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</row>
    <row r="120" spans="1:32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20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</row>
    <row r="121" spans="1:32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20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</row>
    <row r="122" spans="1:32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20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</row>
    <row r="123" spans="1:32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20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</row>
    <row r="124" spans="1:32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20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</row>
    <row r="125" spans="1:32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20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</row>
    <row r="126" spans="1:32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20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</row>
    <row r="127" spans="1:32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20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</row>
    <row r="128" spans="1:32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20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</row>
    <row r="129" spans="1:32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20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</row>
    <row r="130" spans="1:32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20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</row>
    <row r="131" spans="1:32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20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</row>
    <row r="132" spans="1:32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20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</row>
    <row r="133" spans="1:32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20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</row>
    <row r="134" spans="1:32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20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</row>
    <row r="135" spans="1:32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20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</row>
    <row r="136" spans="1:32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20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</row>
    <row r="137" spans="1:32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20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</row>
    <row r="138" spans="1:32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20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</row>
    <row r="139" spans="1:32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20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</row>
    <row r="140" spans="1:32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20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</row>
    <row r="141" spans="1:32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20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</row>
    <row r="142" spans="1:32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20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</row>
    <row r="143" spans="1:32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20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</row>
    <row r="144" spans="1:32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20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</row>
    <row r="145" spans="1:32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20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</row>
    <row r="146" spans="1:32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20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</row>
    <row r="147" spans="1:32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20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</row>
    <row r="148" spans="1:32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20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</row>
    <row r="149" spans="1:32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20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</row>
    <row r="150" spans="1:32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20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</row>
    <row r="151" spans="1:32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20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</row>
    <row r="152" spans="1:32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20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</row>
    <row r="153" spans="1:32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20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</row>
    <row r="154" spans="1:32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20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</row>
    <row r="155" spans="1:32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20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</row>
    <row r="156" spans="1:32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20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</row>
    <row r="157" spans="1:32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20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</row>
    <row r="158" spans="1:32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20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</row>
    <row r="159" spans="1:32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20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</row>
    <row r="160" spans="1:32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20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</row>
    <row r="161" spans="1:32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20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</row>
    <row r="162" spans="1:32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20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</row>
    <row r="163" spans="1:32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20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</row>
    <row r="164" spans="1:32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20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</row>
    <row r="165" spans="1:32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20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</row>
    <row r="166" spans="1:32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20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</row>
    <row r="167" spans="1:32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20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</row>
    <row r="168" spans="1:32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20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</row>
    <row r="169" spans="1:32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20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</row>
    <row r="170" spans="1:32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20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</row>
    <row r="171" spans="1:32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20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</row>
    <row r="172" spans="1:32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20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</row>
    <row r="173" spans="1:32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20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</row>
    <row r="174" spans="1:32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20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</row>
    <row r="175" spans="1:32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20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</row>
    <row r="176" spans="1:32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20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</row>
    <row r="177" spans="1:32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20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</row>
    <row r="178" spans="1:32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20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</row>
    <row r="179" spans="1:32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20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</row>
    <row r="180" spans="1:32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20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</row>
    <row r="181" spans="1:32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20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</row>
    <row r="182" spans="1:32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20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</row>
    <row r="183" spans="1:32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20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</row>
    <row r="184" spans="1:32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20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</row>
    <row r="185" spans="1:32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20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</row>
    <row r="186" spans="1:32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20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</row>
    <row r="187" spans="1:32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20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</row>
    <row r="188" spans="1:32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20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</row>
    <row r="189" spans="1:32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20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</row>
    <row r="190" spans="1:32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20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</row>
    <row r="191" spans="1:32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20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</row>
    <row r="192" spans="1:32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20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</row>
    <row r="193" spans="1:32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20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</row>
    <row r="194" spans="1:32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20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</row>
    <row r="195" spans="1:32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20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</row>
    <row r="196" spans="1:32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20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</row>
    <row r="197" spans="1:32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20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</row>
    <row r="198" spans="1:32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20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</row>
    <row r="199" spans="1:32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20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</row>
    <row r="200" spans="1:32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20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</row>
    <row r="201" spans="1:32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20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</row>
    <row r="202" spans="1:32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20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</row>
    <row r="203" spans="1:32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20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</row>
    <row r="204" spans="1:32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20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</row>
    <row r="205" spans="1:32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20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</row>
    <row r="206" spans="1:32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20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</row>
    <row r="207" spans="1:32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20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</row>
    <row r="208" spans="1:32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20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</row>
    <row r="209" spans="1:32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20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</row>
    <row r="210" spans="1:32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20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</row>
    <row r="211" spans="1:32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20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</row>
    <row r="212" spans="1:32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20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</row>
    <row r="213" spans="1:32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20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</row>
    <row r="214" spans="1:32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20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</row>
    <row r="215" spans="1:32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20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</row>
    <row r="216" spans="1:32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20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</row>
    <row r="217" spans="1:32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20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</row>
    <row r="218" spans="1:32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20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</row>
    <row r="219" spans="1:32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20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</row>
    <row r="220" spans="1:32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20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</row>
    <row r="221" spans="1:32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20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</row>
    <row r="222" spans="1:32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20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</row>
    <row r="223" spans="1:32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20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</row>
    <row r="224" spans="1:32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20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</row>
    <row r="225" spans="1:32" ht="24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20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</row>
    <row r="226" spans="1:32" ht="24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20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</row>
    <row r="227" spans="1:32" ht="24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20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</row>
    <row r="228" spans="1:32" ht="24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20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</row>
    <row r="229" spans="1:32" ht="24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20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</row>
    <row r="230" spans="1:32" ht="24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20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</row>
    <row r="231" spans="1:32" ht="24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20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</row>
    <row r="232" spans="1:32" ht="24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20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</row>
    <row r="233" spans="1:32" ht="24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20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</row>
    <row r="234" spans="1:32" ht="24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20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</row>
    <row r="235" spans="1:32" ht="24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20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</row>
    <row r="236" spans="1:32" ht="24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20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</row>
    <row r="237" spans="1:32" ht="24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20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</row>
    <row r="238" spans="1:32" ht="24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20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</row>
    <row r="239" spans="1:32" ht="24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20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</row>
    <row r="240" spans="1:32" ht="24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20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</row>
    <row r="241" spans="1:32" ht="24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20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</row>
    <row r="242" spans="1:32" ht="24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20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</row>
    <row r="243" spans="1:32" ht="24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20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</row>
    <row r="244" spans="1:32" ht="24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20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</row>
    <row r="245" spans="1:32" ht="24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20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</row>
    <row r="246" spans="1:32" ht="24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20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</row>
    <row r="247" spans="1:32" ht="24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20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</row>
    <row r="248" spans="1:32" ht="24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20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</row>
    <row r="249" spans="1:32" ht="24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20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</row>
    <row r="250" spans="1:32" ht="24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20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</row>
    <row r="251" spans="1:32" ht="24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20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</row>
    <row r="252" spans="1:32" ht="24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20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</row>
    <row r="253" spans="1:32" ht="24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20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</row>
    <row r="254" spans="1:32" ht="24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20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</row>
    <row r="255" spans="1:32" ht="24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20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</row>
    <row r="256" spans="1:32" ht="24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20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</row>
    <row r="257" spans="1:32" ht="24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20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</row>
    <row r="258" spans="1:32" ht="24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20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</row>
    <row r="259" spans="1:32" ht="24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20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</row>
    <row r="260" spans="1:32" ht="24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20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</row>
    <row r="261" spans="1:32" ht="24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20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</row>
    <row r="262" spans="1:32" ht="24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20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</row>
    <row r="263" spans="1:32" ht="24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20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</row>
    <row r="264" spans="1:32" ht="24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20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</row>
    <row r="265" spans="1:32" ht="24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20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</row>
    <row r="266" spans="1:32" ht="24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20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</row>
    <row r="267" spans="1:32" ht="24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20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</row>
    <row r="268" spans="1:32" ht="24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20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</row>
    <row r="269" spans="1:32" ht="24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20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</row>
    <row r="270" spans="1:32" ht="24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20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</row>
    <row r="271" spans="1:32" ht="24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20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</row>
    <row r="272" spans="1:32" ht="24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20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</row>
    <row r="273" spans="1:32" ht="24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20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</row>
    <row r="274" spans="1:32" ht="24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20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</row>
    <row r="275" spans="1:32" ht="24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20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</row>
    <row r="276" spans="1:32" ht="24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20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</row>
    <row r="277" spans="1:32" ht="24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20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</row>
    <row r="278" spans="1:32" ht="24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20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</row>
    <row r="279" spans="1:32" ht="24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20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</row>
    <row r="280" spans="1:32" ht="24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20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</row>
    <row r="281" spans="1:32" ht="24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20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</row>
    <row r="282" spans="1:32" ht="24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20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</row>
    <row r="283" spans="1:32" ht="24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20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</row>
    <row r="284" spans="1:32" ht="24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20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</row>
    <row r="285" spans="1:32" ht="24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20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</row>
    <row r="286" spans="1:32" ht="24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20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</row>
    <row r="287" spans="1:32" ht="24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20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</row>
    <row r="288" spans="1:32" ht="24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20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</row>
    <row r="289" spans="1:32" ht="24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20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</row>
    <row r="290" spans="1:32" ht="24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20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</row>
    <row r="291" spans="1:32" ht="24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20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</row>
    <row r="292" spans="1:32" ht="24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20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</row>
    <row r="293" spans="1:32" ht="24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20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</row>
    <row r="294" spans="1:32" ht="24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20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</row>
    <row r="295" spans="1:32" ht="24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20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</row>
    <row r="296" spans="1:32" ht="24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20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</row>
    <row r="297" spans="1:32" ht="24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20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</row>
    <row r="298" spans="1:32" ht="24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20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</row>
    <row r="299" spans="1:32" ht="24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20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</row>
    <row r="300" spans="1:32" ht="24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20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</row>
    <row r="301" spans="1:32" ht="24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20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</row>
    <row r="302" spans="1:32" ht="24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20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</row>
    <row r="303" spans="1:32" ht="24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20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</row>
    <row r="304" spans="1:32" ht="24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20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</row>
    <row r="305" spans="1:32" ht="24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20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</row>
    <row r="306" spans="1:32" ht="24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20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</row>
    <row r="307" spans="1:32" ht="24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20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</row>
    <row r="308" spans="1:32" ht="24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20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</row>
    <row r="309" spans="1:32" ht="24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20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</row>
    <row r="310" spans="1:32" ht="24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20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</row>
    <row r="311" spans="1:32" ht="24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20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</row>
    <row r="312" spans="1:32" ht="24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20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</row>
    <row r="313" spans="1:32" ht="24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20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</row>
    <row r="314" spans="1:32" ht="24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20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</row>
    <row r="315" spans="1:32" ht="24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20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</row>
    <row r="316" spans="1:32" ht="24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20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</row>
    <row r="317" spans="1:32" ht="24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20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</row>
    <row r="318" spans="1:32" ht="24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20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</row>
    <row r="319" spans="1:32" ht="24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20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</row>
    <row r="320" spans="1:32" ht="24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20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</row>
    <row r="321" spans="1:32" ht="24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20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</row>
    <row r="322" spans="1:32" ht="24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20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</row>
    <row r="323" spans="1:32" ht="24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20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</row>
    <row r="324" spans="1:32" ht="24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20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</row>
    <row r="325" spans="1:32" ht="24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20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</row>
    <row r="326" spans="1:32" ht="24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20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</row>
    <row r="327" spans="1:32" ht="24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20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</row>
    <row r="328" spans="1:32" ht="24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20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</row>
    <row r="329" spans="1:32" ht="24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20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</row>
    <row r="330" spans="1:32" ht="24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20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</row>
    <row r="331" spans="1:32" ht="24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20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</row>
    <row r="332" spans="1:32" ht="24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20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</row>
    <row r="333" spans="1:32" ht="24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20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</row>
    <row r="334" spans="1:32" ht="24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20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</row>
    <row r="335" spans="1:32" ht="24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20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</row>
    <row r="336" spans="1:32" ht="24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20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</row>
    <row r="337" spans="1:32" ht="24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20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</row>
    <row r="338" spans="1:32" ht="24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20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</row>
    <row r="339" spans="1:32" ht="24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20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</row>
    <row r="340" spans="1:32" ht="24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20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</row>
    <row r="341" spans="1:32" ht="24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20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</row>
    <row r="342" spans="1:32" ht="24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20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</row>
    <row r="343" spans="1:32" ht="24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20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</row>
    <row r="344" spans="1:32" ht="24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20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</row>
    <row r="345" spans="1:32" ht="24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20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</row>
    <row r="346" spans="1:32" ht="24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20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</row>
    <row r="347" spans="1:32" ht="24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20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</row>
    <row r="348" spans="1:32" ht="24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20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</row>
    <row r="349" spans="1:32" ht="24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20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</row>
    <row r="350" spans="1:32" ht="24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20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</row>
    <row r="351" spans="1:32" ht="24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20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</row>
    <row r="352" spans="1:32" ht="24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20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</row>
    <row r="353" spans="1:32" ht="24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20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</row>
    <row r="354" spans="1:32" ht="24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20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</row>
    <row r="355" spans="1:32" ht="24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20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</row>
    <row r="356" spans="1:32" ht="24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20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</row>
    <row r="357" spans="1:32" ht="24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20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</row>
    <row r="358" spans="1:32" ht="24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20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</row>
    <row r="359" spans="1:32" ht="24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20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</row>
    <row r="360" spans="1:32" ht="24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20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</row>
    <row r="361" spans="1:32" ht="24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20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</row>
    <row r="362" spans="1:32" ht="24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20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</row>
    <row r="363" spans="1:32" ht="24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20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</row>
    <row r="364" spans="1:32" ht="24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20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</row>
    <row r="365" spans="1:32" ht="24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20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</row>
    <row r="366" spans="1:32" ht="24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20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</row>
    <row r="367" spans="1:32" ht="24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20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</row>
    <row r="368" spans="1:32" ht="24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20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</row>
    <row r="369" spans="1:32" ht="24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20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</row>
    <row r="370" spans="1:32" ht="24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20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</row>
    <row r="371" spans="1:32" ht="24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20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</row>
    <row r="372" spans="1:32" ht="24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20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</row>
    <row r="373" spans="1:32" ht="24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20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</row>
    <row r="374" spans="1:32" ht="24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20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</row>
    <row r="375" spans="1:32" ht="24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20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</row>
    <row r="376" spans="1:32" ht="24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20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</row>
    <row r="377" spans="1:32" ht="24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20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</row>
    <row r="378" spans="1:32" ht="24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20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</row>
    <row r="379" spans="1:32" ht="24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20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</row>
    <row r="380" spans="1:32" ht="24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20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</row>
    <row r="381" spans="1:32" ht="24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20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</row>
    <row r="382" spans="1:32" ht="24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20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</row>
    <row r="383" spans="1:32" ht="24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20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</row>
    <row r="384" spans="1:32" ht="24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20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</row>
    <row r="385" spans="1:32" ht="24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20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</row>
    <row r="386" spans="1:32" ht="24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20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</row>
    <row r="387" spans="1:32" ht="24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20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</row>
    <row r="388" spans="1:32" ht="24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20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</row>
    <row r="389" spans="1:32" ht="24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20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</row>
    <row r="390" spans="1:32" ht="24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20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</row>
    <row r="391" spans="1:32" ht="24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20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</row>
    <row r="392" spans="1:32" ht="24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20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</row>
    <row r="393" spans="1:32" ht="24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20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</row>
    <row r="394" spans="1:32" ht="24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20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</row>
    <row r="395" spans="1:32" ht="24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20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</row>
    <row r="396" spans="1:32" ht="24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20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</row>
    <row r="397" spans="1:32" ht="24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20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</row>
    <row r="398" spans="1:32" ht="24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20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</row>
    <row r="399" spans="1:32" ht="24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20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</row>
    <row r="400" spans="1:32" ht="24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20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</row>
    <row r="401" spans="1:32" ht="24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20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</row>
    <row r="402" spans="1:32" ht="24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20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</row>
    <row r="403" spans="1:32" ht="24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20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</row>
    <row r="404" spans="1:32" ht="24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20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</row>
    <row r="405" spans="1:32" ht="24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20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</row>
    <row r="406" spans="1:32" ht="24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20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</row>
    <row r="407" spans="1:32" ht="24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20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</row>
    <row r="408" spans="1:32" ht="24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20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</row>
    <row r="409" spans="1:32" ht="24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20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</row>
    <row r="410" spans="1:32" ht="24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20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</row>
    <row r="411" spans="1:32" ht="24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20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</row>
    <row r="412" spans="1:32" ht="24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20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</row>
    <row r="413" spans="1:32" ht="24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20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</row>
    <row r="414" spans="1:32" ht="24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20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</row>
    <row r="415" spans="1:32" ht="24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20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</row>
    <row r="416" spans="1:32" ht="24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20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</row>
    <row r="417" spans="1:32" ht="24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20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</row>
    <row r="418" spans="1:32" ht="24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20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</row>
    <row r="419" spans="1:32" ht="24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20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</row>
    <row r="420" spans="1:32" ht="24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20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</row>
    <row r="421" spans="1:32" ht="24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20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</row>
    <row r="422" spans="1:32" ht="24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20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</row>
    <row r="423" spans="1:32" ht="24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20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</row>
    <row r="424" spans="1:32" ht="24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20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</row>
    <row r="425" spans="1:32" ht="24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20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</row>
    <row r="426" spans="1:32" ht="24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20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</row>
    <row r="427" spans="1:32" ht="24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20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</row>
    <row r="428" spans="1:32" ht="24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20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</row>
    <row r="429" spans="1:32" ht="24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20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</row>
    <row r="430" spans="1:32" ht="24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20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</row>
    <row r="431" spans="1:32" ht="24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20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</row>
    <row r="432" spans="1:32" ht="24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20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</row>
    <row r="433" spans="1:32" ht="24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20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</row>
    <row r="434" spans="1:32" ht="24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20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</row>
    <row r="435" spans="1:32" ht="24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20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</row>
    <row r="436" spans="1:32" ht="24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20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</row>
    <row r="437" spans="1:32" ht="24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20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</row>
    <row r="438" spans="1:32" ht="24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20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</row>
    <row r="439" spans="1:32" ht="24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20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</row>
    <row r="440" spans="1:32" ht="24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20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</row>
    <row r="441" spans="1:32" ht="24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20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</row>
    <row r="442" spans="1:32" ht="24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20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</row>
    <row r="443" spans="1:32" ht="24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20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</row>
    <row r="444" spans="1:32" ht="24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20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</row>
    <row r="445" spans="1:32" ht="24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20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</row>
    <row r="446" spans="1:32" ht="24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20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</row>
    <row r="447" spans="1:32" ht="24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20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</row>
    <row r="448" spans="1:32" ht="24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20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</row>
    <row r="449" spans="1:32" ht="24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20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</row>
    <row r="450" spans="1:32" ht="24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20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</row>
    <row r="451" spans="1:32" ht="24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20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</row>
    <row r="452" spans="1:32" ht="24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20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</row>
    <row r="453" spans="1:32" ht="24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20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</row>
    <row r="454" spans="1:32" ht="24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20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</row>
    <row r="455" spans="1:32" ht="24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20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</row>
    <row r="456" spans="1:32" ht="24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20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</row>
    <row r="457" spans="1:32" ht="24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20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</row>
    <row r="458" spans="1:32" ht="24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20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</row>
    <row r="459" spans="1:32" ht="24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20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</row>
    <row r="460" spans="1:32" ht="24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20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</row>
    <row r="461" spans="1:32" ht="24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20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</row>
    <row r="462" spans="1:32" ht="24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20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</row>
    <row r="463" spans="1:32" ht="24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20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</row>
    <row r="464" spans="1:32" ht="24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20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</row>
    <row r="465" spans="1:32" ht="24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20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</row>
    <row r="466" spans="1:32" ht="24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20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</row>
    <row r="467" spans="1:32" ht="24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20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</row>
    <row r="468" spans="1:32" ht="24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20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</row>
    <row r="469" spans="1:32" ht="24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20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</row>
    <row r="470" spans="1:32" ht="24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20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</row>
    <row r="471" spans="1:32" ht="24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20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</row>
    <row r="472" spans="1:32" ht="24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20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</row>
    <row r="473" spans="1:32" ht="24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20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</row>
    <row r="474" spans="1:32" ht="24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20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</row>
    <row r="475" spans="1:32" ht="24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20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</row>
    <row r="476" spans="1:32" ht="24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20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</row>
    <row r="477" spans="1:32" ht="24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20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</row>
    <row r="478" spans="1:32" ht="24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20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</row>
    <row r="479" spans="1:32" ht="24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20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</row>
    <row r="480" spans="1:32" ht="24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20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</row>
    <row r="481" spans="1:32" ht="24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20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</row>
    <row r="482" spans="1:32" ht="24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20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</row>
    <row r="483" spans="1:32" ht="24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20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</row>
    <row r="484" spans="1:32" ht="24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20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</row>
    <row r="485" spans="1:32" ht="24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20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</row>
    <row r="486" spans="1:32" ht="24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20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</row>
    <row r="487" spans="1:32" ht="24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20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</row>
    <row r="488" spans="1:32" ht="24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20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</row>
    <row r="489" spans="1:32" ht="24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20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</row>
    <row r="490" spans="1:32" ht="24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20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</row>
    <row r="491" spans="1:32" ht="24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20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</row>
    <row r="492" spans="1:32" ht="24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20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</row>
    <row r="493" spans="1:32" ht="24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20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</row>
    <row r="494" spans="1:32" ht="24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20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</row>
    <row r="495" spans="1:32" ht="24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20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</row>
    <row r="496" spans="1:32" ht="24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20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</row>
    <row r="497" spans="1:32" ht="24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20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</row>
    <row r="498" spans="1:32" ht="24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20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</row>
    <row r="499" spans="1:32" ht="24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20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</row>
    <row r="500" spans="1:32" ht="24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20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</row>
    <row r="501" spans="1:32" ht="24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20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</row>
    <row r="502" spans="1:32" ht="24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20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</row>
    <row r="503" spans="1:32" ht="24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20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</row>
    <row r="504" spans="1:32" ht="24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20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</row>
    <row r="505" spans="1:32" ht="24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20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</row>
    <row r="506" spans="1:32" ht="24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20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</row>
    <row r="507" spans="1:32" ht="24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20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</row>
    <row r="508" spans="1:32" ht="24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20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</row>
    <row r="509" spans="1:32" ht="24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20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</row>
    <row r="510" spans="1:32" ht="24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20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</row>
    <row r="511" spans="1:32" ht="24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20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</row>
    <row r="512" spans="1:32" ht="24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20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</row>
    <row r="513" spans="1:32" ht="24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20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</row>
    <row r="514" spans="1:32" ht="24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20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</row>
    <row r="515" spans="1:32" ht="24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20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</row>
    <row r="516" spans="1:32" ht="24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20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</row>
    <row r="517" spans="1:32" ht="24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20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</row>
    <row r="518" spans="1:32" ht="24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20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</row>
    <row r="519" spans="1:32" ht="24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20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</row>
    <row r="520" spans="1:32" ht="24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20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</row>
    <row r="521" spans="1:32" ht="24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20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</row>
    <row r="522" spans="1:32" ht="24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20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</row>
    <row r="523" spans="1:32" ht="24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20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</row>
    <row r="524" spans="1:32" ht="24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20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</row>
    <row r="525" spans="1:32" ht="24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20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</row>
    <row r="526" spans="1:32" ht="24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20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</row>
    <row r="527" spans="1:32" ht="24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20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</row>
    <row r="528" spans="1:32" ht="24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20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</row>
    <row r="529" spans="1:32" ht="24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20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</row>
    <row r="530" spans="1:32" ht="24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20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</row>
    <row r="531" spans="1:32" ht="24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20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</row>
    <row r="532" spans="1:32" ht="24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20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</row>
    <row r="533" spans="1:32" ht="24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20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</row>
    <row r="534" spans="1:32" ht="24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20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</row>
    <row r="535" spans="1:32" ht="24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20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</row>
    <row r="536" spans="1:32" ht="24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20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</row>
    <row r="537" spans="1:32" ht="24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20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</row>
    <row r="538" spans="1:32" ht="24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20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</row>
    <row r="539" spans="1:32" ht="24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20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</row>
    <row r="540" spans="1:32" ht="24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20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</row>
    <row r="541" spans="1:32" ht="24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20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</row>
    <row r="542" spans="1:32" ht="24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20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</row>
    <row r="543" spans="1:32" ht="24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20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</row>
    <row r="544" spans="1:32" ht="24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20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</row>
    <row r="545" spans="1:32" ht="24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20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</row>
    <row r="546" spans="1:32" ht="24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20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</row>
    <row r="547" spans="1:32" ht="24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20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</row>
    <row r="548" spans="1:32" ht="24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20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</row>
    <row r="549" spans="1:32" ht="24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20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</row>
    <row r="550" spans="1:32" ht="24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20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</row>
    <row r="551" spans="1:32" ht="24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20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</row>
    <row r="552" spans="1:32" ht="24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20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</row>
    <row r="553" spans="1:32" ht="24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20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</row>
    <row r="554" spans="1:32" ht="24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20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</row>
    <row r="555" spans="1:32" ht="24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20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</row>
    <row r="556" spans="1:32" ht="24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20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</row>
    <row r="557" spans="1:32" ht="24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20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</row>
    <row r="558" spans="1:32" ht="24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20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</row>
    <row r="559" spans="1:32" ht="24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20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</row>
    <row r="560" spans="1:32" ht="24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20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</row>
    <row r="561" spans="1:32" ht="24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20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</row>
    <row r="562" spans="1:32" ht="24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20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</row>
    <row r="563" spans="1:32" ht="24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20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</row>
    <row r="564" spans="1:32" ht="24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20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</row>
    <row r="565" spans="1:32" ht="24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20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</row>
    <row r="566" spans="1:32" ht="24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20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</row>
    <row r="567" spans="1:32" ht="24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20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</row>
    <row r="568" spans="1:32" ht="24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20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</row>
    <row r="569" spans="1:32" ht="24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20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</row>
    <row r="570" spans="1:32" ht="24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20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</row>
    <row r="571" spans="1:32" ht="24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20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</row>
    <row r="572" spans="1:32" ht="24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20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</row>
    <row r="573" spans="1:32" ht="24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20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</row>
    <row r="574" spans="1:32" ht="24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20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</row>
    <row r="575" spans="1:32" ht="24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20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</row>
    <row r="576" spans="1:32" ht="24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20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</row>
    <row r="577" spans="1:32" ht="24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20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</row>
    <row r="578" spans="1:32" ht="24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20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</row>
    <row r="579" spans="1:32" ht="24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20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</row>
    <row r="580" spans="1:32" ht="24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20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</row>
    <row r="581" spans="1:32" ht="24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20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</row>
    <row r="582" spans="1:32" ht="24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20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</row>
    <row r="583" spans="1:32" ht="24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20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</row>
    <row r="584" spans="1:32" ht="24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20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</row>
    <row r="585" spans="1:32" ht="24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20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</row>
    <row r="586" spans="1:32" ht="24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20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</row>
    <row r="587" spans="1:32" ht="24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20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</row>
    <row r="588" spans="1:32" ht="24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20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</row>
    <row r="589" spans="1:32" ht="24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20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</row>
    <row r="590" spans="1:32" ht="24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20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</row>
    <row r="591" spans="1:32" ht="24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20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</row>
    <row r="592" spans="1:32" ht="24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20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</row>
    <row r="593" spans="1:32" ht="24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20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</row>
    <row r="594" spans="1:32" ht="24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20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</row>
    <row r="595" spans="1:32" ht="24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20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</row>
    <row r="596" spans="1:32" ht="24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20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</row>
    <row r="597" spans="1:32" ht="24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20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</row>
    <row r="598" spans="1:32" ht="24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20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</row>
    <row r="599" spans="1:32" ht="24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20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</row>
    <row r="600" spans="1:32" ht="24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20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</row>
    <row r="601" spans="1:32" ht="24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20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</row>
    <row r="602" spans="1:32" ht="24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20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</row>
    <row r="603" spans="1:32" ht="24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20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</row>
    <row r="604" spans="1:32" ht="24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20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</row>
    <row r="605" spans="1:32" ht="24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20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</row>
    <row r="606" spans="1:32" ht="24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20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</row>
    <row r="607" spans="1:32" ht="24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20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</row>
    <row r="608" spans="1:32" ht="24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20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</row>
    <row r="609" spans="1:32" ht="24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20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</row>
    <row r="610" spans="1:32" ht="24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20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</row>
    <row r="611" spans="1:32" ht="24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20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</row>
    <row r="612" spans="1:32" ht="24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20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</row>
    <row r="613" spans="1:32" ht="24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20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</row>
    <row r="614" spans="1:32" ht="24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20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</row>
    <row r="615" spans="1:32" ht="24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20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</row>
    <row r="616" spans="1:32" ht="24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20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</row>
    <row r="617" spans="1:32" ht="24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20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</row>
    <row r="618" spans="1:32" ht="24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20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</row>
    <row r="619" spans="1:32" ht="24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20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</row>
    <row r="620" spans="1:32" ht="24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20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</row>
    <row r="621" spans="1:32" ht="24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20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</row>
    <row r="622" spans="1:32" ht="24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20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</row>
    <row r="623" spans="1:32" ht="24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20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</row>
    <row r="624" spans="1:32" ht="24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20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</row>
    <row r="625" spans="1:32" ht="24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20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</row>
    <row r="626" spans="1:32" ht="24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20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</row>
    <row r="627" spans="1:32" ht="24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20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</row>
    <row r="628" spans="1:32" ht="24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20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</row>
    <row r="629" spans="1:32" ht="24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20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</row>
    <row r="630" spans="1:32" ht="24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20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</row>
    <row r="631" spans="1:32" ht="24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20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</row>
    <row r="632" spans="1:32" ht="24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20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</row>
    <row r="633" spans="1:32" ht="24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20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</row>
    <row r="634" spans="1:32" ht="24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20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</row>
    <row r="635" spans="1:32" ht="24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20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</row>
    <row r="636" spans="1:32" ht="24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20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</row>
    <row r="637" spans="1:32" ht="24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20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</row>
    <row r="638" spans="1:32" ht="24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20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</row>
    <row r="639" spans="1:32" ht="24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20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</row>
    <row r="640" spans="1:32" ht="24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20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</row>
    <row r="641" spans="1:32" ht="24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20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</row>
    <row r="642" spans="1:32" ht="24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20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</row>
    <row r="643" spans="1:32" ht="24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20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</row>
    <row r="644" spans="1:32" ht="24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20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</row>
    <row r="645" spans="1:32" ht="24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20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</row>
    <row r="646" spans="1:32" ht="24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20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</row>
    <row r="647" spans="1:32" ht="24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20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</row>
    <row r="648" spans="1:32" ht="24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20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</row>
    <row r="649" spans="1:32" ht="24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20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</row>
    <row r="650" spans="1:32" ht="24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20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</row>
    <row r="651" spans="1:32" ht="24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20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</row>
    <row r="652" spans="1:32" ht="24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20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</row>
    <row r="653" spans="1:32" ht="24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20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</row>
    <row r="654" spans="1:32" ht="24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20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</row>
    <row r="655" spans="1:32" ht="24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20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</row>
    <row r="656" spans="1:32" ht="24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20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</row>
    <row r="657" spans="1:32" ht="24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20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</row>
    <row r="658" spans="1:32" ht="24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20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</row>
    <row r="659" spans="1:32" ht="24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20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</row>
    <row r="660" spans="1:32" ht="24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20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</row>
    <row r="661" spans="1:32" ht="24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20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</row>
    <row r="662" spans="1:32" ht="24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20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</row>
    <row r="663" spans="1:32" ht="24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20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</row>
    <row r="664" spans="1:32" ht="24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20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</row>
    <row r="665" spans="1:32" ht="24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20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</row>
    <row r="666" spans="1:32" ht="24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20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</row>
    <row r="667" spans="1:32" ht="24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20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</row>
    <row r="668" spans="1:32" ht="24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20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</row>
    <row r="669" spans="1:32" ht="24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20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</row>
    <row r="670" spans="1:32" ht="24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20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</row>
    <row r="671" spans="1:32" ht="24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20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</row>
    <row r="672" spans="1:32" ht="24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20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</row>
    <row r="673" spans="1:32" ht="24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20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</row>
    <row r="674" spans="1:32" ht="24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20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</row>
    <row r="675" spans="1:32" ht="24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20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</row>
    <row r="676" spans="1:32" ht="24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20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</row>
    <row r="677" spans="1:32" ht="24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20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</row>
    <row r="678" spans="1:32" ht="24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20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</row>
    <row r="679" spans="1:32" ht="24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20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</row>
    <row r="680" spans="1:32" ht="24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20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</row>
    <row r="681" spans="1:32" ht="24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20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</row>
    <row r="682" spans="1:32" ht="24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20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</row>
    <row r="683" spans="1:32" ht="24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20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</row>
    <row r="684" spans="1:32" ht="24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20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</row>
    <row r="685" spans="1:32" ht="24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20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</row>
    <row r="686" spans="1:32" ht="24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20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</row>
    <row r="687" spans="1:32" ht="24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20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</row>
    <row r="688" spans="1:32" ht="24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20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</row>
    <row r="689" spans="1:32" ht="24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20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</row>
    <row r="690" spans="1:32" ht="24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20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</row>
    <row r="691" spans="1:32" ht="24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20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</row>
    <row r="692" spans="1:32" ht="24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20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</row>
    <row r="693" spans="1:32" ht="24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20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</row>
    <row r="694" spans="1:32" ht="24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20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</row>
    <row r="695" spans="1:32" ht="24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20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</row>
    <row r="696" spans="1:32" ht="24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20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</row>
    <row r="697" spans="1:32" ht="24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20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</row>
    <row r="698" spans="1:32" ht="24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20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</row>
    <row r="699" spans="1:32" ht="24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20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</row>
    <row r="700" spans="1:32" ht="24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20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</row>
    <row r="701" spans="1:32" ht="24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20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</row>
    <row r="702" spans="1:32" ht="24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20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</row>
    <row r="703" spans="1:32" ht="24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20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</row>
    <row r="704" spans="1:32" ht="24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20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</row>
    <row r="705" spans="1:32" ht="24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20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</row>
    <row r="706" spans="1:32" ht="24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20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</row>
    <row r="707" spans="1:32" ht="24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20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</row>
    <row r="708" spans="1:32" ht="24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20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</row>
    <row r="709" spans="1:32" ht="24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20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</row>
    <row r="710" spans="1:32" ht="24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20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</row>
    <row r="711" spans="1:32" ht="24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20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</row>
    <row r="712" spans="1:32" ht="24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20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</row>
    <row r="713" spans="1:32" ht="24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20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</row>
    <row r="714" spans="1:32" ht="24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20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</row>
    <row r="715" spans="1:32" ht="24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20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</row>
    <row r="716" spans="1:32" ht="24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20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</row>
    <row r="717" spans="1:32" ht="24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20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</row>
    <row r="718" spans="1:32" ht="24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20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</row>
    <row r="719" spans="1:32" ht="24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20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</row>
    <row r="720" spans="1:32" ht="24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20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</row>
    <row r="721" spans="1:32" ht="24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20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</row>
    <row r="722" spans="1:32" ht="24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20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</row>
    <row r="723" spans="1:32" ht="24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20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</row>
    <row r="724" spans="1:32" ht="24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20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</row>
    <row r="725" spans="1:32" ht="24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20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</row>
    <row r="726" spans="1:32" ht="24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20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</row>
    <row r="727" spans="1:32" ht="24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20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</row>
    <row r="728" spans="1:32" ht="24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20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</row>
    <row r="729" spans="1:32" ht="24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20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</row>
    <row r="730" spans="1:32" ht="24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20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</row>
    <row r="731" spans="1:32" ht="24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20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</row>
    <row r="732" spans="1:32" ht="24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20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</row>
    <row r="733" spans="1:32" ht="24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20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</row>
    <row r="734" spans="1:32" ht="24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20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</row>
    <row r="735" spans="1:32" ht="24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20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</row>
    <row r="736" spans="1:32" ht="24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20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</row>
    <row r="737" spans="1:32" ht="24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20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</row>
    <row r="738" spans="1:32" ht="24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20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</row>
    <row r="739" spans="1:32" ht="24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20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</row>
    <row r="740" spans="1:32" ht="24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20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</row>
    <row r="741" spans="1:32" ht="24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20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</row>
    <row r="742" spans="1:32" ht="24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20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</row>
    <row r="743" spans="1:32" ht="24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20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</row>
    <row r="744" spans="1:32" ht="24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20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</row>
    <row r="745" spans="1:32" ht="24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20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</row>
    <row r="746" spans="1:32" ht="24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20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</row>
    <row r="747" spans="1:32" ht="24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20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</row>
    <row r="748" spans="1:32" ht="24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20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</row>
    <row r="749" spans="1:32" ht="24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20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</row>
    <row r="750" spans="1:32" ht="24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20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</row>
    <row r="751" spans="1:32" ht="24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20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</row>
    <row r="752" spans="1:32" ht="24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20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</row>
    <row r="753" spans="1:32" ht="24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20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</row>
    <row r="754" spans="1:32" ht="24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20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</row>
    <row r="755" spans="1:32" ht="24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20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</row>
    <row r="756" spans="1:32" ht="24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20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</row>
    <row r="757" spans="1:32" ht="24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20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</row>
    <row r="758" spans="1:32" ht="24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20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</row>
    <row r="759" spans="1:32" ht="24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20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</row>
    <row r="760" spans="1:32" ht="24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20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</row>
    <row r="761" spans="1:32" ht="24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20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</row>
    <row r="762" spans="1:32" ht="24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20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</row>
    <row r="763" spans="1:32" ht="24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20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</row>
    <row r="764" spans="1:32" ht="24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20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</row>
    <row r="765" spans="1:32" ht="24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20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</row>
    <row r="766" spans="1:32" ht="24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20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</row>
    <row r="767" spans="1:32" ht="24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20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</row>
    <row r="768" spans="1:32" ht="24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20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</row>
    <row r="769" spans="1:32" ht="24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20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</row>
    <row r="770" spans="1:32" ht="24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20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</row>
    <row r="771" spans="1:32" ht="24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20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</row>
    <row r="772" spans="1:32" ht="24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20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</row>
    <row r="773" spans="1:32" ht="24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20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</row>
    <row r="774" spans="1:32" ht="24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20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</row>
    <row r="775" spans="1:32" ht="24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20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</row>
    <row r="776" spans="1:32" ht="24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20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</row>
    <row r="777" spans="1:32" ht="24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20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</row>
    <row r="778" spans="1:32" ht="24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20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</row>
    <row r="779" spans="1:32" ht="24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20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</row>
    <row r="780" spans="1:32" ht="24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20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</row>
    <row r="781" spans="1:32" ht="24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20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</row>
    <row r="782" spans="1:32" ht="24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20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</row>
    <row r="783" spans="1:32" ht="24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20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</row>
    <row r="784" spans="1:32" ht="24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20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</row>
    <row r="785" spans="1:32" ht="24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20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</row>
    <row r="786" spans="1:32" ht="24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20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</row>
    <row r="787" spans="1:32" ht="24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20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</row>
    <row r="788" spans="1:32" ht="24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20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</row>
    <row r="789" spans="1:32" ht="24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20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</row>
    <row r="790" spans="1:32" ht="24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20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</row>
    <row r="791" spans="1:32" ht="24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20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</row>
    <row r="792" spans="1:32" ht="24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20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</row>
    <row r="793" spans="1:32" ht="24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20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</row>
    <row r="794" spans="1:32" ht="24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20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</row>
    <row r="795" spans="1:32" ht="24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20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</row>
    <row r="796" spans="1:32" ht="24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20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</row>
    <row r="797" spans="1:32" ht="24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20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</row>
    <row r="798" spans="1:32" ht="24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20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</row>
    <row r="799" spans="1:32" ht="24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20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</row>
    <row r="800" spans="1:32" ht="24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20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</row>
    <row r="801" spans="1:32" ht="24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20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</row>
    <row r="802" spans="1:32" ht="24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20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</row>
    <row r="803" spans="1:32" ht="24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20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</row>
    <row r="804" spans="1:32" ht="24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20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</row>
    <row r="805" spans="1:32" ht="24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20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</row>
    <row r="806" spans="1:32" ht="24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20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</row>
    <row r="807" spans="1:32" ht="24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20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</row>
    <row r="808" spans="1:32" ht="24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20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</row>
    <row r="809" spans="1:32" ht="24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20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</row>
    <row r="810" spans="1:32" ht="24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20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</row>
    <row r="811" spans="1:32" ht="24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20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</row>
    <row r="812" spans="1:32" ht="24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20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</row>
    <row r="813" spans="1:32" ht="24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20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</row>
    <row r="814" spans="1:32" ht="24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20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</row>
    <row r="815" spans="1:32" ht="24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20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</row>
    <row r="816" spans="1:32" ht="24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20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</row>
    <row r="817" spans="1:32" ht="24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20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</row>
    <row r="818" spans="1:32" ht="24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20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</row>
    <row r="819" spans="1:32" ht="24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20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</row>
    <row r="820" spans="1:32" ht="24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20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</row>
    <row r="821" spans="1:32" ht="24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20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</row>
    <row r="822" spans="1:32" ht="24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20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</row>
    <row r="823" spans="1:32" ht="24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20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</row>
    <row r="824" spans="1:32" ht="24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20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</row>
    <row r="825" spans="1:32" ht="24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20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</row>
    <row r="826" spans="1:32" ht="24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20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</row>
    <row r="827" spans="1:32" ht="24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20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</row>
    <row r="828" spans="1:32" ht="24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20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</row>
    <row r="829" spans="1:32" ht="24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20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</row>
    <row r="830" spans="1:32" ht="24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20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</row>
    <row r="831" spans="1:32" ht="24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20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</row>
    <row r="832" spans="1:32" ht="24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20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</row>
    <row r="833" spans="1:32" ht="24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20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</row>
    <row r="834" spans="1:32" ht="24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20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</row>
    <row r="835" spans="1:32" ht="24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20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</row>
    <row r="836" spans="1:32" ht="24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20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</row>
    <row r="837" spans="1:32" ht="24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20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</row>
    <row r="838" spans="1:32" ht="24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20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</row>
    <row r="839" spans="1:32" ht="24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20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</row>
    <row r="840" spans="1:32" ht="24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20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</row>
    <row r="841" spans="1:32" ht="24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20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</row>
    <row r="842" spans="1:32" ht="24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20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</row>
    <row r="843" spans="1:32" ht="24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20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</row>
    <row r="844" spans="1:32" ht="24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20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</row>
    <row r="845" spans="1:32" ht="24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20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</row>
    <row r="846" spans="1:32" ht="24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20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</row>
    <row r="847" spans="1:32" ht="24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20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</row>
    <row r="848" spans="1:32" ht="24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20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</row>
    <row r="849" spans="1:32" ht="24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20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</row>
    <row r="850" spans="1:32" ht="24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20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</row>
    <row r="851" spans="1:32" ht="24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20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</row>
    <row r="852" spans="1:32" ht="24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20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</row>
    <row r="853" spans="1:32" ht="24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20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</row>
    <row r="854" spans="1:32" ht="24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20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</row>
    <row r="855" spans="1:32" ht="24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20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</row>
    <row r="856" spans="1:32" ht="24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20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</row>
    <row r="857" spans="1:32" ht="24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20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</row>
    <row r="858" spans="1:32" ht="24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20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</row>
    <row r="859" spans="1:32" ht="24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20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</row>
    <row r="860" spans="1:32" ht="24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20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</row>
    <row r="861" spans="1:32" ht="24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20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</row>
    <row r="862" spans="1:32" ht="24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20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</row>
    <row r="863" spans="1:32" ht="24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20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</row>
    <row r="864" spans="1:32" ht="24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20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</row>
    <row r="865" spans="1:32" ht="24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20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</row>
    <row r="866" spans="1:32" ht="24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20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</row>
    <row r="867" spans="1:32" ht="24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20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</row>
    <row r="868" spans="1:32" ht="24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20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</row>
    <row r="869" spans="1:32" ht="24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20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</row>
    <row r="870" spans="1:32" ht="24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20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</row>
    <row r="871" spans="1:32" ht="24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20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</row>
    <row r="872" spans="1:32" ht="24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20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</row>
    <row r="873" spans="1:32" ht="24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20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</row>
    <row r="874" spans="1:32" ht="24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20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</row>
    <row r="875" spans="1:32" ht="24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20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</row>
    <row r="876" spans="1:32" ht="24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20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</row>
    <row r="877" spans="1:32" ht="24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20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</row>
    <row r="878" spans="1:32" ht="24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20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</row>
    <row r="879" spans="1:32" ht="24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20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</row>
    <row r="880" spans="1:32" ht="24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20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</row>
    <row r="881" spans="1:32" ht="24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20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</row>
    <row r="882" spans="1:32" ht="24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20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</row>
    <row r="883" spans="1:32" ht="24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20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</row>
    <row r="884" spans="1:32" ht="24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20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</row>
    <row r="885" spans="1:32" ht="24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20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</row>
    <row r="886" spans="1:32" ht="24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20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</row>
    <row r="887" spans="1:32" ht="24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20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</row>
    <row r="888" spans="1:32" ht="24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20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</row>
    <row r="889" spans="1:32" ht="24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20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</row>
    <row r="890" spans="1:32" ht="24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20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</row>
    <row r="891" spans="1:32" ht="24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20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</row>
    <row r="892" spans="1:32" ht="24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20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</row>
    <row r="893" spans="1:32" ht="24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20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</row>
    <row r="894" spans="1:32" ht="24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20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</row>
    <row r="895" spans="1:32" ht="24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20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</row>
    <row r="896" spans="1:32" ht="24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20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</row>
    <row r="897" spans="1:32" ht="24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20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</row>
    <row r="898" spans="1:32" ht="24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20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</row>
    <row r="899" spans="1:32" ht="24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20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</row>
    <row r="900" spans="1:32" ht="24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20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</row>
    <row r="901" spans="1:32" ht="24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20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</row>
    <row r="902" spans="1:32" ht="24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20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</row>
    <row r="903" spans="1:32" ht="24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20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</row>
    <row r="904" spans="1:32" ht="24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20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</row>
    <row r="905" spans="1:32" ht="24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20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</row>
    <row r="906" spans="1:32" ht="24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20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</row>
    <row r="907" spans="1:32" ht="24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20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</row>
    <row r="908" spans="1:32" ht="24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20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</row>
    <row r="909" spans="1:32" ht="24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20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</row>
    <row r="910" spans="1:32" ht="24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20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</row>
    <row r="911" spans="1:32" ht="24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20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</row>
    <row r="912" spans="1:32" ht="24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20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</row>
    <row r="913" spans="1:32" ht="24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20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</row>
    <row r="914" spans="1:32" ht="24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20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</row>
    <row r="915" spans="1:32" ht="24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20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</row>
    <row r="916" spans="1:32" ht="24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20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</row>
    <row r="917" spans="1:32" ht="24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20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</row>
    <row r="918" spans="1:32" ht="24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20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</row>
    <row r="919" spans="1:32" ht="24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20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</row>
    <row r="920" spans="1:32" ht="24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20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</row>
    <row r="921" spans="1:32" ht="24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20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</row>
    <row r="922" spans="1:32" ht="24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20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</row>
    <row r="923" spans="1:32" ht="24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20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</row>
    <row r="924" spans="1:32" ht="24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20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</row>
    <row r="925" spans="1:32" ht="24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20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</row>
    <row r="926" spans="1:32" ht="24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20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</row>
    <row r="927" spans="1:32" ht="24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20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</row>
    <row r="928" spans="1:32" ht="24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20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</row>
    <row r="929" spans="1:32" ht="24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20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</row>
    <row r="930" spans="1:32" ht="24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20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</row>
    <row r="931" spans="1:32" ht="24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20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</row>
    <row r="932" spans="1:32" ht="24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20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</row>
    <row r="933" spans="1:32" ht="24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20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</row>
    <row r="934" spans="1:32" ht="24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20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</row>
    <row r="935" spans="1:32" ht="24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20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</row>
    <row r="936" spans="1:32" ht="24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20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</row>
    <row r="937" spans="1:32" ht="24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20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</row>
    <row r="938" spans="1:32" ht="24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20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</row>
    <row r="939" spans="1:32" ht="24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20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</row>
    <row r="940" spans="1:32" ht="24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20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</row>
    <row r="941" spans="1:32" ht="24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20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</row>
  </sheetData>
  <mergeCells count="39">
    <mergeCell ref="B2:B28"/>
    <mergeCell ref="C2:O2"/>
    <mergeCell ref="P2:S2"/>
    <mergeCell ref="C3:C4"/>
    <mergeCell ref="D3:O3"/>
    <mergeCell ref="P3:S3"/>
    <mergeCell ref="D4:I4"/>
    <mergeCell ref="J4:O4"/>
    <mergeCell ref="P4:S4"/>
    <mergeCell ref="C5:C14"/>
    <mergeCell ref="J10:K10"/>
    <mergeCell ref="L10:M10"/>
    <mergeCell ref="N10:O10"/>
    <mergeCell ref="D12:E12"/>
    <mergeCell ref="F12:G12"/>
    <mergeCell ref="H12:I12"/>
    <mergeCell ref="J27:O27"/>
    <mergeCell ref="D14:I14"/>
    <mergeCell ref="J14:O14"/>
    <mergeCell ref="D15:G15"/>
    <mergeCell ref="H15:I15"/>
    <mergeCell ref="J15:M15"/>
    <mergeCell ref="N15:O15"/>
    <mergeCell ref="D28:G28"/>
    <mergeCell ref="H28:I28"/>
    <mergeCell ref="J28:M28"/>
    <mergeCell ref="N28:O28"/>
    <mergeCell ref="C16:C17"/>
    <mergeCell ref="D16:O16"/>
    <mergeCell ref="D17:I17"/>
    <mergeCell ref="J17:O17"/>
    <mergeCell ref="C18:C27"/>
    <mergeCell ref="J23:K23"/>
    <mergeCell ref="L23:M23"/>
    <mergeCell ref="N23:O23"/>
    <mergeCell ref="D25:E25"/>
    <mergeCell ref="F25:G25"/>
    <mergeCell ref="H25:I25"/>
    <mergeCell ref="D27:I27"/>
  </mergeCells>
  <conditionalFormatting sqref="D4">
    <cfRule type="colorScale" priority="3">
      <colorScale>
        <cfvo type="min"/>
        <cfvo type="max"/>
        <color rgb="FFFF7128"/>
        <color rgb="FFFFEF9C"/>
      </colorScale>
    </cfRule>
  </conditionalFormatting>
  <conditionalFormatting sqref="D4:O4">
    <cfRule type="expression" dxfId="170" priority="1" stopIfTrue="1">
      <formula>LEN($D4)=14</formula>
    </cfRule>
  </conditionalFormatting>
  <conditionalFormatting sqref="E4:I4">
    <cfRule type="notContainsBlanks" dxfId="169" priority="4">
      <formula>LEN(TRIM(E4))&gt;0</formula>
    </cfRule>
  </conditionalFormatting>
  <conditionalFormatting sqref="J4">
    <cfRule type="colorScale" priority="5">
      <colorScale>
        <cfvo type="min"/>
        <cfvo type="max"/>
        <color rgb="FFFF7128"/>
        <color rgb="FFFFEF9C"/>
      </colorScale>
    </cfRule>
  </conditionalFormatting>
  <conditionalFormatting sqref="K4:O4">
    <cfRule type="notContainsBlanks" dxfId="168" priority="2">
      <formula>LEN(TRIM(K4))&gt;0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9B7B1-B5F4-4A9A-9E6B-5CB01E4ACF00}">
  <dimension ref="B1:U23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2:21" ht="24" customHeight="1" thickBot="1" x14ac:dyDescent="0.3"/>
    <row r="2" spans="2:21" ht="24" customHeight="1" thickBot="1" x14ac:dyDescent="0.4">
      <c r="B2" s="325" t="s">
        <v>103</v>
      </c>
      <c r="C2" s="326" t="s">
        <v>104</v>
      </c>
      <c r="D2" s="425"/>
      <c r="E2" s="425"/>
      <c r="F2" s="425"/>
      <c r="G2" s="425"/>
      <c r="H2" s="425"/>
      <c r="I2" s="425"/>
      <c r="J2" s="425"/>
      <c r="K2" s="425"/>
      <c r="L2" s="425"/>
      <c r="M2" s="425"/>
      <c r="N2" s="425"/>
      <c r="O2" s="426"/>
      <c r="P2" s="327" t="s">
        <v>105</v>
      </c>
      <c r="Q2" s="298"/>
      <c r="R2" s="298"/>
      <c r="S2" s="299"/>
      <c r="T2" s="72"/>
      <c r="U2" s="72"/>
    </row>
    <row r="3" spans="2:21" ht="24" customHeight="1" thickBot="1" x14ac:dyDescent="0.3">
      <c r="B3" s="321"/>
      <c r="C3" s="317">
        <v>1.3888888888888888E-2</v>
      </c>
      <c r="D3" s="319" t="s">
        <v>3</v>
      </c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9"/>
      <c r="P3" s="328" t="s">
        <v>51</v>
      </c>
      <c r="Q3" s="298"/>
      <c r="R3" s="298"/>
      <c r="S3" s="299"/>
      <c r="T3" s="72"/>
      <c r="U3" s="72"/>
    </row>
    <row r="4" spans="2:21" ht="24" customHeight="1" thickBot="1" x14ac:dyDescent="0.3">
      <c r="B4" s="321"/>
      <c r="C4" s="318"/>
      <c r="D4" s="319" t="s">
        <v>5</v>
      </c>
      <c r="E4" s="298"/>
      <c r="F4" s="298"/>
      <c r="G4" s="298"/>
      <c r="H4" s="298"/>
      <c r="I4" s="299"/>
      <c r="J4" s="319" t="s">
        <v>6</v>
      </c>
      <c r="K4" s="298"/>
      <c r="L4" s="298"/>
      <c r="M4" s="298"/>
      <c r="N4" s="298"/>
      <c r="O4" s="299"/>
      <c r="P4" s="327" t="str">
        <f>CONCATENATE(COUNT(P6:P13,R6:R13)," VIAGENS")</f>
        <v>16 VIAGENS</v>
      </c>
      <c r="Q4" s="298"/>
      <c r="R4" s="298"/>
      <c r="S4" s="299"/>
      <c r="T4" s="72"/>
      <c r="U4" s="72"/>
    </row>
    <row r="5" spans="2:21" ht="24" customHeight="1" thickBot="1" x14ac:dyDescent="0.3">
      <c r="B5" s="321"/>
      <c r="C5" s="427" t="s">
        <v>7</v>
      </c>
      <c r="D5" s="74" t="s">
        <v>8</v>
      </c>
      <c r="E5" s="75" t="s">
        <v>9</v>
      </c>
      <c r="F5" s="104" t="s">
        <v>10</v>
      </c>
      <c r="G5" s="75" t="s">
        <v>11</v>
      </c>
      <c r="H5" s="104" t="s">
        <v>12</v>
      </c>
      <c r="I5" s="75" t="s">
        <v>13</v>
      </c>
      <c r="J5" s="74" t="s">
        <v>8</v>
      </c>
      <c r="K5" s="75" t="s">
        <v>9</v>
      </c>
      <c r="L5" s="104" t="s">
        <v>10</v>
      </c>
      <c r="M5" s="75" t="s">
        <v>11</v>
      </c>
      <c r="N5" s="104" t="s">
        <v>12</v>
      </c>
      <c r="O5" s="75" t="s">
        <v>13</v>
      </c>
      <c r="P5" s="76" t="s">
        <v>14</v>
      </c>
      <c r="Q5" s="77" t="s">
        <v>15</v>
      </c>
      <c r="R5" s="76" t="s">
        <v>14</v>
      </c>
      <c r="S5" s="77" t="s">
        <v>15</v>
      </c>
      <c r="T5" s="72"/>
      <c r="U5" s="72"/>
    </row>
    <row r="6" spans="2:21" ht="24" customHeight="1" x14ac:dyDescent="0.25">
      <c r="B6" s="321"/>
      <c r="C6" s="420"/>
      <c r="D6" s="18">
        <v>0.20833333333333329</v>
      </c>
      <c r="E6" s="19">
        <v>0.2326388888888889</v>
      </c>
      <c r="F6" s="19">
        <v>0.26041666666666669</v>
      </c>
      <c r="G6" s="20">
        <v>5.2083333333333343E-2</v>
      </c>
      <c r="H6" s="21">
        <v>711</v>
      </c>
      <c r="I6" s="22">
        <v>1</v>
      </c>
      <c r="J6" s="18">
        <v>0.23958333333333329</v>
      </c>
      <c r="K6" s="19">
        <v>0.26458333333333328</v>
      </c>
      <c r="L6" s="19">
        <v>0.29236111111111113</v>
      </c>
      <c r="M6" s="20">
        <v>5.2777777777777778E-2</v>
      </c>
      <c r="N6" s="21">
        <v>711</v>
      </c>
      <c r="O6" s="22">
        <v>2</v>
      </c>
      <c r="P6" s="203">
        <v>0.20833333333333329</v>
      </c>
      <c r="Q6" s="83"/>
      <c r="R6" s="204">
        <v>0.56527777777777777</v>
      </c>
      <c r="S6" s="84">
        <f>R6-P13</f>
        <v>5.0694444444444486E-2</v>
      </c>
      <c r="T6" s="72"/>
      <c r="U6" s="72"/>
    </row>
    <row r="7" spans="2:21" ht="24" customHeight="1" x14ac:dyDescent="0.25">
      <c r="B7" s="321"/>
      <c r="C7" s="420"/>
      <c r="D7" s="18">
        <v>0.27500000000000002</v>
      </c>
      <c r="E7" s="19">
        <v>0.29930555555555549</v>
      </c>
      <c r="F7" s="19">
        <v>0.3298611111111111</v>
      </c>
      <c r="G7" s="20">
        <v>5.486111111111111E-2</v>
      </c>
      <c r="H7" s="21">
        <v>711</v>
      </c>
      <c r="I7" s="22">
        <v>1</v>
      </c>
      <c r="J7" s="18">
        <v>0.31111111111111112</v>
      </c>
      <c r="K7" s="19">
        <v>0.3347222222222222</v>
      </c>
      <c r="L7" s="19">
        <v>0.3659722222222222</v>
      </c>
      <c r="M7" s="20">
        <v>5.486111111111111E-2</v>
      </c>
      <c r="N7" s="21">
        <v>711</v>
      </c>
      <c r="O7" s="22">
        <v>2</v>
      </c>
      <c r="P7" s="18">
        <v>0.23958333333333329</v>
      </c>
      <c r="Q7" s="90">
        <f t="shared" ref="Q7:Q13" si="0">P7-P6</f>
        <v>3.125E-2</v>
      </c>
      <c r="R7" s="19">
        <v>0.63472222222222219</v>
      </c>
      <c r="S7" s="91">
        <f t="shared" ref="S7:S13" si="1">R7-R6</f>
        <v>6.944444444444442E-2</v>
      </c>
      <c r="T7" s="72"/>
      <c r="U7" s="72"/>
    </row>
    <row r="8" spans="2:21" ht="24" customHeight="1" thickBot="1" x14ac:dyDescent="0.3">
      <c r="B8" s="321"/>
      <c r="C8" s="420"/>
      <c r="D8" s="18">
        <v>0.34791666666666671</v>
      </c>
      <c r="E8" s="19">
        <v>0.37291666666666667</v>
      </c>
      <c r="F8" s="19">
        <v>0.40416666666666667</v>
      </c>
      <c r="G8" s="20">
        <v>5.6250000000000001E-2</v>
      </c>
      <c r="H8" s="21">
        <v>711</v>
      </c>
      <c r="I8" s="22">
        <v>1</v>
      </c>
      <c r="J8" s="18">
        <v>0.38472222222222219</v>
      </c>
      <c r="K8" s="19">
        <v>0.41041666666666671</v>
      </c>
      <c r="L8" s="19">
        <v>0.44166666666666671</v>
      </c>
      <c r="M8" s="20">
        <v>5.6944444444444443E-2</v>
      </c>
      <c r="N8" s="21">
        <v>711</v>
      </c>
      <c r="O8" s="22">
        <v>2</v>
      </c>
      <c r="P8" s="18">
        <v>0.27500000000000002</v>
      </c>
      <c r="Q8" s="90">
        <f t="shared" si="0"/>
        <v>3.5416666666666735E-2</v>
      </c>
      <c r="R8" s="19">
        <v>0.67222222222222228</v>
      </c>
      <c r="S8" s="91">
        <f t="shared" si="1"/>
        <v>3.7500000000000089E-2</v>
      </c>
      <c r="T8" s="72"/>
      <c r="U8" s="72"/>
    </row>
    <row r="9" spans="2:21" ht="24" customHeight="1" thickBot="1" x14ac:dyDescent="0.3">
      <c r="B9" s="321"/>
      <c r="C9" s="420"/>
      <c r="D9" s="322">
        <f>IF(F8="",E8,F8)</f>
        <v>0.40416666666666667</v>
      </c>
      <c r="E9" s="299"/>
      <c r="F9" s="322">
        <f>IF(D10="",E10,D10)</f>
        <v>0.46805555555555561</v>
      </c>
      <c r="G9" s="299"/>
      <c r="H9" s="323">
        <f>F9-D9</f>
        <v>6.3888888888888939E-2</v>
      </c>
      <c r="I9" s="299"/>
      <c r="J9" s="322">
        <f>IF(L8="",K8,L8)</f>
        <v>0.44166666666666671</v>
      </c>
      <c r="K9" s="299"/>
      <c r="L9" s="322">
        <f>IF(J10="",K10,J10)</f>
        <v>0.51458333333333328</v>
      </c>
      <c r="M9" s="299"/>
      <c r="N9" s="323">
        <f>L9-J9</f>
        <v>7.2916666666666574E-2</v>
      </c>
      <c r="O9" s="298"/>
      <c r="P9" s="18">
        <v>0.31111111111111112</v>
      </c>
      <c r="Q9" s="90">
        <f t="shared" si="0"/>
        <v>3.6111111111111094E-2</v>
      </c>
      <c r="R9" s="19">
        <v>0.70833333333333337</v>
      </c>
      <c r="S9" s="91">
        <f t="shared" si="1"/>
        <v>3.6111111111111094E-2</v>
      </c>
      <c r="T9" s="72"/>
      <c r="U9" s="72"/>
    </row>
    <row r="10" spans="2:21" ht="24" customHeight="1" x14ac:dyDescent="0.25">
      <c r="B10" s="321"/>
      <c r="C10" s="420"/>
      <c r="D10" s="18">
        <v>0.46805555555555561</v>
      </c>
      <c r="E10" s="19">
        <v>0.49305555555555558</v>
      </c>
      <c r="F10" s="19">
        <v>0.5229166666666667</v>
      </c>
      <c r="G10" s="20">
        <v>5.486111111111111E-2</v>
      </c>
      <c r="H10" s="21">
        <v>711</v>
      </c>
      <c r="I10" s="22">
        <v>1</v>
      </c>
      <c r="J10" s="18">
        <v>0.51458333333333328</v>
      </c>
      <c r="K10" s="19">
        <v>0.53749999999999998</v>
      </c>
      <c r="L10" s="19">
        <v>0.56666666666666665</v>
      </c>
      <c r="M10" s="20">
        <v>5.2083333333333343E-2</v>
      </c>
      <c r="N10" s="21">
        <v>711</v>
      </c>
      <c r="O10" s="22">
        <v>2</v>
      </c>
      <c r="P10" s="18">
        <v>0.34791666666666671</v>
      </c>
      <c r="Q10" s="90">
        <f t="shared" si="0"/>
        <v>3.6805555555555591E-2</v>
      </c>
      <c r="R10" s="19">
        <v>0.75</v>
      </c>
      <c r="S10" s="91">
        <f t="shared" si="1"/>
        <v>4.166666666666663E-2</v>
      </c>
      <c r="T10" s="72"/>
      <c r="U10" s="72"/>
    </row>
    <row r="11" spans="2:21" ht="24" customHeight="1" thickBot="1" x14ac:dyDescent="0.3">
      <c r="B11" s="321"/>
      <c r="C11" s="420"/>
      <c r="D11" s="18"/>
      <c r="E11" s="19"/>
      <c r="F11" s="19"/>
      <c r="G11" s="20"/>
      <c r="H11" s="21"/>
      <c r="I11" s="22"/>
      <c r="J11" s="18"/>
      <c r="K11" s="19"/>
      <c r="L11" s="19"/>
      <c r="M11" s="20"/>
      <c r="N11" s="21"/>
      <c r="O11" s="22"/>
      <c r="P11" s="18">
        <v>0.38472222222222219</v>
      </c>
      <c r="Q11" s="90">
        <f t="shared" si="0"/>
        <v>3.680555555555548E-2</v>
      </c>
      <c r="R11" s="19">
        <v>0.82986111111111116</v>
      </c>
      <c r="S11" s="91">
        <f t="shared" si="1"/>
        <v>7.986111111111116E-2</v>
      </c>
      <c r="T11" s="72"/>
      <c r="U11" s="72"/>
    </row>
    <row r="12" spans="2:21" ht="24" customHeight="1" thickBot="1" x14ac:dyDescent="0.35">
      <c r="B12" s="321"/>
      <c r="C12" s="422"/>
      <c r="D12" s="327" t="s">
        <v>101</v>
      </c>
      <c r="E12" s="423"/>
      <c r="F12" s="423"/>
      <c r="G12" s="423"/>
      <c r="H12" s="423"/>
      <c r="I12" s="424"/>
      <c r="J12" s="327" t="s">
        <v>101</v>
      </c>
      <c r="K12" s="423"/>
      <c r="L12" s="423"/>
      <c r="M12" s="423"/>
      <c r="N12" s="423"/>
      <c r="O12" s="424"/>
      <c r="P12" s="18">
        <v>0.46805555555555561</v>
      </c>
      <c r="Q12" s="90">
        <f t="shared" si="0"/>
        <v>8.3333333333333426E-2</v>
      </c>
      <c r="R12" s="19">
        <v>0.875</v>
      </c>
      <c r="S12" s="91">
        <f t="shared" si="1"/>
        <v>4.513888888888884E-2</v>
      </c>
      <c r="T12" s="205"/>
      <c r="U12" s="205"/>
    </row>
    <row r="13" spans="2:21" ht="24" customHeight="1" thickBot="1" x14ac:dyDescent="0.3">
      <c r="B13" s="321"/>
      <c r="C13" s="99" t="s">
        <v>17</v>
      </c>
      <c r="D13" s="400">
        <f>MAX(E6:F11)-IF(D6="",E6,D6)-MIN(H6:H11)+$C3</f>
        <v>0.26458333333333339</v>
      </c>
      <c r="E13" s="298"/>
      <c r="F13" s="298"/>
      <c r="G13" s="299"/>
      <c r="H13" s="401">
        <f ca="1">OFFSET(H5,MATCH(MIN(H6:H11),H6:H11,0),-4)-IF(D6="",E6,D6)+$C3</f>
        <v>0.20972222222222228</v>
      </c>
      <c r="I13" s="299"/>
      <c r="J13" s="400">
        <f>MAX(K6:L11)-IF(J6="",K6,J6)-MIN(N6:N11)+$C3</f>
        <v>0.26805555555555571</v>
      </c>
      <c r="K13" s="298"/>
      <c r="L13" s="298"/>
      <c r="M13" s="299"/>
      <c r="N13" s="401">
        <f ca="1">OFFSET(N5,MATCH(MIN(N6:N11),N6:N11,0),-4)-IF(J6="",K6,J6)+$C3</f>
        <v>0.21597222222222232</v>
      </c>
      <c r="O13" s="298"/>
      <c r="P13" s="206">
        <v>0.51458333333333328</v>
      </c>
      <c r="Q13" s="101">
        <f t="shared" si="0"/>
        <v>4.6527777777777668E-2</v>
      </c>
      <c r="R13" s="207">
        <v>0.94444444444444442</v>
      </c>
      <c r="S13" s="103">
        <f t="shared" si="1"/>
        <v>6.944444444444442E-2</v>
      </c>
      <c r="T13" s="72"/>
      <c r="U13" s="72"/>
    </row>
    <row r="14" spans="2:21" ht="24" customHeight="1" thickBot="1" x14ac:dyDescent="0.3">
      <c r="B14" s="321"/>
      <c r="C14" s="317">
        <v>1.3888888888888888E-2</v>
      </c>
      <c r="D14" s="319" t="s">
        <v>18</v>
      </c>
      <c r="E14" s="298"/>
      <c r="F14" s="298"/>
      <c r="G14" s="298"/>
      <c r="H14" s="298"/>
      <c r="I14" s="298"/>
      <c r="J14" s="298"/>
      <c r="K14" s="298"/>
      <c r="L14" s="298"/>
      <c r="M14" s="298"/>
      <c r="N14" s="298"/>
      <c r="O14" s="299"/>
      <c r="P14" s="72"/>
      <c r="Q14" s="72"/>
      <c r="T14" s="72"/>
      <c r="U14" s="72"/>
    </row>
    <row r="15" spans="2:21" ht="24" customHeight="1" thickBot="1" x14ac:dyDescent="0.3">
      <c r="B15" s="321"/>
      <c r="C15" s="318"/>
      <c r="D15" s="319" t="s">
        <v>19</v>
      </c>
      <c r="E15" s="298"/>
      <c r="F15" s="298"/>
      <c r="G15" s="298"/>
      <c r="H15" s="298"/>
      <c r="I15" s="299"/>
      <c r="J15" s="319" t="s">
        <v>20</v>
      </c>
      <c r="K15" s="298"/>
      <c r="L15" s="298"/>
      <c r="M15" s="298"/>
      <c r="N15" s="298"/>
      <c r="O15" s="299"/>
      <c r="P15" s="72"/>
      <c r="Q15" s="72"/>
      <c r="T15" s="72"/>
      <c r="U15" s="72"/>
    </row>
    <row r="16" spans="2:21" ht="24" customHeight="1" thickBot="1" x14ac:dyDescent="0.3">
      <c r="B16" s="321"/>
      <c r="C16" s="320" t="s">
        <v>7</v>
      </c>
      <c r="D16" s="74" t="s">
        <v>8</v>
      </c>
      <c r="E16" s="75" t="s">
        <v>9</v>
      </c>
      <c r="F16" s="104" t="s">
        <v>10</v>
      </c>
      <c r="G16" s="75" t="s">
        <v>11</v>
      </c>
      <c r="H16" s="104" t="s">
        <v>12</v>
      </c>
      <c r="I16" s="75" t="s">
        <v>13</v>
      </c>
      <c r="J16" s="104" t="s">
        <v>8</v>
      </c>
      <c r="K16" s="75" t="s">
        <v>9</v>
      </c>
      <c r="L16" s="104" t="s">
        <v>10</v>
      </c>
      <c r="M16" s="75" t="s">
        <v>11</v>
      </c>
      <c r="N16" s="104" t="s">
        <v>12</v>
      </c>
      <c r="O16" s="75" t="s">
        <v>13</v>
      </c>
      <c r="P16" s="72"/>
      <c r="Q16" s="72"/>
      <c r="T16" s="72"/>
      <c r="U16" s="72"/>
    </row>
    <row r="17" spans="2:21" ht="24" customHeight="1" x14ac:dyDescent="0.25">
      <c r="B17" s="321"/>
      <c r="C17" s="321"/>
      <c r="D17" s="203">
        <v>0.56527777777777777</v>
      </c>
      <c r="E17" s="204">
        <v>0.58819444444444446</v>
      </c>
      <c r="F17" s="204">
        <v>0.61597222222222225</v>
      </c>
      <c r="G17" s="208">
        <v>5.0694444444444438E-2</v>
      </c>
      <c r="H17" s="209">
        <v>711</v>
      </c>
      <c r="I17" s="210">
        <v>1</v>
      </c>
      <c r="J17" s="203">
        <v>0.67222222222222228</v>
      </c>
      <c r="K17" s="204">
        <v>0.69861111111111107</v>
      </c>
      <c r="L17" s="204">
        <v>0.73124999999999996</v>
      </c>
      <c r="M17" s="208">
        <v>5.9027777777777783E-2</v>
      </c>
      <c r="N17" s="209">
        <v>711</v>
      </c>
      <c r="O17" s="210">
        <v>2</v>
      </c>
      <c r="P17" s="72"/>
      <c r="Q17" s="72"/>
      <c r="T17" s="72"/>
      <c r="U17" s="72"/>
    </row>
    <row r="18" spans="2:21" ht="24" customHeight="1" thickBot="1" x14ac:dyDescent="0.3">
      <c r="B18" s="321"/>
      <c r="C18" s="321"/>
      <c r="D18" s="18">
        <v>0.63472222222222219</v>
      </c>
      <c r="E18" s="19">
        <v>0.65902777777777777</v>
      </c>
      <c r="F18" s="19">
        <v>0.68958333333333333</v>
      </c>
      <c r="G18" s="20">
        <v>5.486111111111111E-2</v>
      </c>
      <c r="H18" s="21">
        <v>711</v>
      </c>
      <c r="I18" s="211">
        <v>1</v>
      </c>
      <c r="J18" s="18">
        <v>0.75</v>
      </c>
      <c r="K18" s="19">
        <v>0.77916666666666667</v>
      </c>
      <c r="L18" s="19">
        <v>0.81180555555555556</v>
      </c>
      <c r="M18" s="20">
        <v>6.1805555555555558E-2</v>
      </c>
      <c r="N18" s="21">
        <v>711</v>
      </c>
      <c r="O18" s="211">
        <v>2</v>
      </c>
      <c r="P18" s="72"/>
      <c r="Q18" s="72"/>
      <c r="T18" s="72"/>
      <c r="U18" s="72"/>
    </row>
    <row r="19" spans="2:21" ht="24" customHeight="1" thickBot="1" x14ac:dyDescent="0.3">
      <c r="B19" s="321"/>
      <c r="C19" s="321"/>
      <c r="D19" s="18">
        <v>0.70833333333333337</v>
      </c>
      <c r="E19" s="19">
        <v>0.7368055555555556</v>
      </c>
      <c r="F19" s="19">
        <v>0.77083333333333337</v>
      </c>
      <c r="G19" s="20">
        <v>6.25E-2</v>
      </c>
      <c r="H19" s="21">
        <v>711</v>
      </c>
      <c r="I19" s="211">
        <v>1</v>
      </c>
      <c r="J19" s="322">
        <f>IF(L18="",K18,L18)</f>
        <v>0.81180555555555556</v>
      </c>
      <c r="K19" s="299"/>
      <c r="L19" s="322">
        <f>IF(J20="",K20,J20)</f>
        <v>0.875</v>
      </c>
      <c r="M19" s="299"/>
      <c r="N19" s="323">
        <f>L19-J19</f>
        <v>6.3194444444444442E-2</v>
      </c>
      <c r="O19" s="299"/>
      <c r="P19" s="72"/>
      <c r="Q19" s="72"/>
      <c r="T19" s="72"/>
      <c r="U19" s="72"/>
    </row>
    <row r="20" spans="2:21" ht="24" customHeight="1" thickBot="1" x14ac:dyDescent="0.3">
      <c r="B20" s="321"/>
      <c r="C20" s="321"/>
      <c r="D20" s="322">
        <f>IF(F19="",E19,F19)</f>
        <v>0.77083333333333337</v>
      </c>
      <c r="E20" s="299"/>
      <c r="F20" s="322">
        <f>IF(D21="",E21,D21)</f>
        <v>0.82986111111111116</v>
      </c>
      <c r="G20" s="299"/>
      <c r="H20" s="323">
        <f>F20-D20</f>
        <v>5.902777777777779E-2</v>
      </c>
      <c r="I20" s="299"/>
      <c r="J20" s="18">
        <v>0.875</v>
      </c>
      <c r="K20" s="19">
        <v>0.90138888888888891</v>
      </c>
      <c r="L20" s="19">
        <v>0.93055555555555558</v>
      </c>
      <c r="M20" s="20">
        <v>5.5555555555555552E-2</v>
      </c>
      <c r="N20" s="21">
        <v>711</v>
      </c>
      <c r="O20" s="211">
        <v>2</v>
      </c>
      <c r="P20" s="72"/>
      <c r="Q20" s="72"/>
      <c r="T20" s="72"/>
      <c r="U20" s="72"/>
    </row>
    <row r="21" spans="2:21" ht="24" customHeight="1" thickBot="1" x14ac:dyDescent="0.3">
      <c r="B21" s="321"/>
      <c r="C21" s="321"/>
      <c r="D21" s="18">
        <v>0.82986111111111116</v>
      </c>
      <c r="E21" s="19">
        <v>0.8569444444444444</v>
      </c>
      <c r="F21" s="19">
        <v>0.8881944444444444</v>
      </c>
      <c r="G21" s="20">
        <v>5.8333333333333327E-2</v>
      </c>
      <c r="H21" s="21">
        <v>711</v>
      </c>
      <c r="I21" s="211">
        <v>1</v>
      </c>
      <c r="J21" s="18">
        <v>0.94444444444444442</v>
      </c>
      <c r="K21" s="19">
        <v>0.96527777777777779</v>
      </c>
      <c r="L21" s="19">
        <v>0.99236111111111114</v>
      </c>
      <c r="M21" s="20">
        <v>4.791666666666667E-2</v>
      </c>
      <c r="N21" s="21">
        <v>711</v>
      </c>
      <c r="O21" s="211">
        <v>2</v>
      </c>
      <c r="P21" s="72"/>
      <c r="Q21" s="72"/>
      <c r="T21" s="72"/>
      <c r="U21" s="72"/>
    </row>
    <row r="22" spans="2:21" ht="24" customHeight="1" thickBot="1" x14ac:dyDescent="0.35">
      <c r="B22" s="321"/>
      <c r="C22" s="318"/>
      <c r="D22" s="327" t="s">
        <v>101</v>
      </c>
      <c r="E22" s="423"/>
      <c r="F22" s="423"/>
      <c r="G22" s="423"/>
      <c r="H22" s="423"/>
      <c r="I22" s="424"/>
      <c r="J22" s="327" t="s">
        <v>101</v>
      </c>
      <c r="K22" s="423"/>
      <c r="L22" s="423"/>
      <c r="M22" s="423"/>
      <c r="N22" s="423"/>
      <c r="O22" s="424"/>
      <c r="T22" s="205"/>
      <c r="U22" s="205"/>
    </row>
    <row r="23" spans="2:21" ht="24" customHeight="1" thickBot="1" x14ac:dyDescent="0.3">
      <c r="B23" s="318"/>
      <c r="C23" s="99" t="s">
        <v>17</v>
      </c>
      <c r="D23" s="400">
        <f>MAX(E17:F21)-IF(D17="",E17,D17)-MIN(H17:H21)+$C14</f>
        <v>0.27777777777777773</v>
      </c>
      <c r="E23" s="298"/>
      <c r="F23" s="298"/>
      <c r="G23" s="299"/>
      <c r="H23" s="316">
        <f ca="1">OFFSET(H16,MATCH(MIN(H17:H21),H17:H21,0),-4)-IF(D17="",E17,D17)</f>
        <v>0.2055555555555556</v>
      </c>
      <c r="I23" s="315"/>
      <c r="J23" s="400">
        <f>MAX(K17:L21)-IF(J17="",K17,J17)-MIN(N17:N21)+$C14</f>
        <v>0.27083333333333331</v>
      </c>
      <c r="K23" s="298"/>
      <c r="L23" s="298"/>
      <c r="M23" s="299"/>
      <c r="N23" s="316">
        <f ca="1">OFFSET(N16,MATCH(MIN(N17:N21),N17:N21,0),-4)-IF(J17="",K17,J17)</f>
        <v>0.13958333333333328</v>
      </c>
      <c r="O23" s="315"/>
      <c r="T23" s="72"/>
      <c r="U23" s="72"/>
    </row>
  </sheetData>
  <mergeCells count="39">
    <mergeCell ref="N9:O9"/>
    <mergeCell ref="B2:B23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D9:E9"/>
    <mergeCell ref="F9:G9"/>
    <mergeCell ref="H9:I9"/>
    <mergeCell ref="J9:K9"/>
    <mergeCell ref="L9:M9"/>
    <mergeCell ref="J22:O22"/>
    <mergeCell ref="D12:I12"/>
    <mergeCell ref="J12:O12"/>
    <mergeCell ref="D13:G13"/>
    <mergeCell ref="H13:I13"/>
    <mergeCell ref="J13:M13"/>
    <mergeCell ref="N13:O13"/>
    <mergeCell ref="D23:G23"/>
    <mergeCell ref="H23:I23"/>
    <mergeCell ref="J23:M23"/>
    <mergeCell ref="N23:O23"/>
    <mergeCell ref="C14:C15"/>
    <mergeCell ref="D14:O14"/>
    <mergeCell ref="D15:I15"/>
    <mergeCell ref="J15:O15"/>
    <mergeCell ref="C16:C22"/>
    <mergeCell ref="J19:K19"/>
    <mergeCell ref="L19:M19"/>
    <mergeCell ref="N19:O19"/>
    <mergeCell ref="D20:E20"/>
    <mergeCell ref="F20:G20"/>
    <mergeCell ref="H20:I20"/>
    <mergeCell ref="D22:I22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2">
    <cfRule type="containsText" dxfId="167" priority="2" operator="containsText" text="VEGA">
      <formula>NOT(ISERROR(SEARCH(("VEGA"),(D12))))</formula>
    </cfRule>
    <cfRule type="containsText" dxfId="166" priority="3" operator="containsText" text="LÍDER">
      <formula>NOT(ISERROR(SEARCH(("LÍDER"),(D12))))</formula>
    </cfRule>
    <cfRule type="containsText" dxfId="165" priority="4" operator="containsText" text="GLOBAL">
      <formula>NOT(ISERROR(SEARCH(("GLOBAL"),(D12))))</formula>
    </cfRule>
    <cfRule type="containsText" dxfId="164" priority="5" operator="containsText" text="COROADO">
      <formula>NOT(ISERROR(SEARCH(("COROADO"),(D12))))</formula>
    </cfRule>
    <cfRule type="containsText" dxfId="163" priority="6" operator="containsText" text="VIA VERDE">
      <formula>NOT(ISERROR(SEARCH(("VIA VERDE"),(D12))))</formula>
    </cfRule>
    <cfRule type="containsText" dxfId="162" priority="7" operator="containsText" text="INTEGRAÇÃO">
      <formula>NOT(ISERROR(SEARCH(("INTEGRAÇÃO"),(D12))))</formula>
    </cfRule>
    <cfRule type="containsText" dxfId="161" priority="8" operator="containsText" text="SÃO PEDRO">
      <formula>NOT(ISERROR(SEARCH(("SÃO PEDRO"),(D12))))</formula>
    </cfRule>
  </conditionalFormatting>
  <conditionalFormatting sqref="D22">
    <cfRule type="containsText" dxfId="160" priority="9" operator="containsText" text="VEGA">
      <formula>NOT(ISERROR(SEARCH(("VEGA"),(D22))))</formula>
    </cfRule>
    <cfRule type="containsText" dxfId="159" priority="10" operator="containsText" text="LÍDER">
      <formula>NOT(ISERROR(SEARCH(("LÍDER"),(D22))))</formula>
    </cfRule>
    <cfRule type="containsText" dxfId="158" priority="11" operator="containsText" text="GLOBAL">
      <formula>NOT(ISERROR(SEARCH(("GLOBAL"),(D22))))</formula>
    </cfRule>
    <cfRule type="containsText" dxfId="157" priority="12" operator="containsText" text="COROADO">
      <formula>NOT(ISERROR(SEARCH(("COROADO"),(D22))))</formula>
    </cfRule>
    <cfRule type="containsText" dxfId="156" priority="13" operator="containsText" text="VIA VERDE">
      <formula>NOT(ISERROR(SEARCH(("VIA VERDE"),(D22))))</formula>
    </cfRule>
    <cfRule type="containsText" dxfId="155" priority="14" operator="containsText" text="INTEGRAÇÃO">
      <formula>NOT(ISERROR(SEARCH(("INTEGRAÇÃO"),(D22))))</formula>
    </cfRule>
    <cfRule type="containsText" dxfId="154" priority="15" operator="containsText" text="SÃO PEDRO">
      <formula>NOT(ISERROR(SEARCH(("SÃO PEDRO"),(D22))))</formula>
    </cfRule>
  </conditionalFormatting>
  <conditionalFormatting sqref="D4:I4">
    <cfRule type="expression" dxfId="153" priority="16" stopIfTrue="1">
      <formula>LEN($D4)=14</formula>
    </cfRule>
  </conditionalFormatting>
  <conditionalFormatting sqref="J12">
    <cfRule type="containsText" dxfId="152" priority="17" operator="containsText" text="VEGA">
      <formula>NOT(ISERROR(SEARCH(("VEGA"),(J12))))</formula>
    </cfRule>
    <cfRule type="containsText" dxfId="151" priority="18" operator="containsText" text="LÍDER">
      <formula>NOT(ISERROR(SEARCH(("LÍDER"),(J12))))</formula>
    </cfRule>
    <cfRule type="containsText" dxfId="150" priority="19" operator="containsText" text="GLOBAL">
      <formula>NOT(ISERROR(SEARCH(("GLOBAL"),(J12))))</formula>
    </cfRule>
    <cfRule type="containsText" dxfId="149" priority="20" operator="containsText" text="COROADO">
      <formula>NOT(ISERROR(SEARCH(("COROADO"),(J12))))</formula>
    </cfRule>
    <cfRule type="containsText" dxfId="148" priority="21" operator="containsText" text="VIA VERDE">
      <formula>NOT(ISERROR(SEARCH(("VIA VERDE"),(J12))))</formula>
    </cfRule>
    <cfRule type="containsText" dxfId="147" priority="22" operator="containsText" text="INTEGRAÇÃO">
      <formula>NOT(ISERROR(SEARCH(("INTEGRAÇÃO"),(J12))))</formula>
    </cfRule>
    <cfRule type="containsText" dxfId="146" priority="23" operator="containsText" text="SÃO PEDRO">
      <formula>NOT(ISERROR(SEARCH(("SÃO PEDRO"),(J12))))</formula>
    </cfRule>
  </conditionalFormatting>
  <conditionalFormatting sqref="J22">
    <cfRule type="containsText" dxfId="145" priority="24" operator="containsText" text="VEGA">
      <formula>NOT(ISERROR(SEARCH(("VEGA"),(J22))))</formula>
    </cfRule>
    <cfRule type="containsText" dxfId="144" priority="25" operator="containsText" text="LÍDER">
      <formula>NOT(ISERROR(SEARCH(("LÍDER"),(J22))))</formula>
    </cfRule>
    <cfRule type="containsText" dxfId="143" priority="26" operator="containsText" text="GLOBAL">
      <formula>NOT(ISERROR(SEARCH(("GLOBAL"),(J22))))</formula>
    </cfRule>
    <cfRule type="containsText" dxfId="142" priority="27" operator="containsText" text="COROADO">
      <formula>NOT(ISERROR(SEARCH(("COROADO"),(J22))))</formula>
    </cfRule>
    <cfRule type="containsText" dxfId="141" priority="28" operator="containsText" text="VIA VERDE">
      <formula>NOT(ISERROR(SEARCH(("VIA VERDE"),(J22))))</formula>
    </cfRule>
    <cfRule type="containsText" dxfId="140" priority="29" operator="containsText" text="INTEGRAÇÃO">
      <formula>NOT(ISERROR(SEARCH(("INTEGRAÇÃO"),(J22))))</formula>
    </cfRule>
    <cfRule type="containsText" dxfId="139" priority="30" operator="containsText" text="SÃO PEDRO">
      <formula>NOT(ISERROR(SEARCH(("SÃO PEDRO"),(J22))))</formula>
    </cfRule>
  </conditionalFormatting>
  <conditionalFormatting sqref="J4:O4">
    <cfRule type="expression" dxfId="138" priority="31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6EC-FFFF-4127-8D09-2E36F59DC25B}">
  <dimension ref="A1:Z69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0" t="s">
        <v>41</v>
      </c>
      <c r="C2" s="2" t="s">
        <v>42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43</v>
      </c>
      <c r="W2" s="7"/>
      <c r="X2" s="7"/>
      <c r="Y2" s="8"/>
    </row>
    <row r="3" spans="1:25" ht="24" customHeight="1" thickBot="1" x14ac:dyDescent="0.3">
      <c r="B3" s="311"/>
      <c r="C3" s="317">
        <v>1.7361111111111112E-2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311"/>
      <c r="C4" s="31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28</v>
      </c>
      <c r="Q4" s="7"/>
      <c r="R4" s="7"/>
      <c r="S4" s="7"/>
      <c r="T4" s="7"/>
      <c r="U4" s="8"/>
      <c r="V4" s="6" t="str">
        <f>CONCATENATE(COUNT(V6:V16,X6:X16)," VIAGENS")</f>
        <v>21 VIAGENS</v>
      </c>
      <c r="W4" s="7"/>
      <c r="X4" s="7"/>
      <c r="Y4" s="8"/>
    </row>
    <row r="5" spans="1:25" ht="24" customHeight="1" thickBot="1" x14ac:dyDescent="0.3">
      <c r="B5" s="311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11"/>
      <c r="C6" s="306"/>
      <c r="D6" s="18">
        <v>0.20833333333333329</v>
      </c>
      <c r="E6" s="19">
        <v>0.24652777777777779</v>
      </c>
      <c r="F6" s="19">
        <v>0.28819444444444442</v>
      </c>
      <c r="G6" s="20">
        <f>F6-D6</f>
        <v>7.9861111111111133E-2</v>
      </c>
      <c r="H6" s="21">
        <v>713</v>
      </c>
      <c r="I6" s="22">
        <v>1</v>
      </c>
      <c r="J6" s="18">
        <v>0.22916666666666671</v>
      </c>
      <c r="K6" s="19">
        <v>0.27777777777777779</v>
      </c>
      <c r="L6" s="19">
        <v>0.3263888888888889</v>
      </c>
      <c r="M6" s="20">
        <f t="shared" ref="M6:M7" si="0">L6-J6</f>
        <v>9.7222222222222182E-2</v>
      </c>
      <c r="N6" s="21">
        <v>713</v>
      </c>
      <c r="O6" s="22">
        <v>2</v>
      </c>
      <c r="P6" s="18">
        <v>0.26041666666666669</v>
      </c>
      <c r="Q6" s="19">
        <v>0.30902777777777779</v>
      </c>
      <c r="R6" s="19">
        <v>0.3576388888888889</v>
      </c>
      <c r="S6" s="20">
        <f t="shared" ref="S6:S7" si="1">R6-P6</f>
        <v>9.722222222222221E-2</v>
      </c>
      <c r="T6" s="21">
        <v>713</v>
      </c>
      <c r="U6" s="22">
        <v>3</v>
      </c>
      <c r="V6" s="23">
        <v>0.20833333333333329</v>
      </c>
      <c r="W6" s="60"/>
      <c r="X6" s="25">
        <v>0.67847222222222225</v>
      </c>
      <c r="Y6" s="26">
        <f>X6-V16</f>
        <v>3.2638888888888884E-2</v>
      </c>
    </row>
    <row r="7" spans="1:25" ht="24" customHeight="1" thickBot="1" x14ac:dyDescent="0.3">
      <c r="B7" s="311"/>
      <c r="C7" s="306"/>
      <c r="D7" s="18">
        <v>0.2986111111111111</v>
      </c>
      <c r="E7" s="19">
        <v>0.34375</v>
      </c>
      <c r="F7" s="19">
        <v>0.3888888888888889</v>
      </c>
      <c r="G7" s="20">
        <f>F7-D7</f>
        <v>9.027777777777779E-2</v>
      </c>
      <c r="H7" s="21">
        <v>713</v>
      </c>
      <c r="I7" s="22">
        <v>1</v>
      </c>
      <c r="J7" s="18">
        <v>0.34027777777777779</v>
      </c>
      <c r="K7" s="19">
        <v>0.37847222222222221</v>
      </c>
      <c r="L7" s="19">
        <v>0.42916666666666659</v>
      </c>
      <c r="M7" s="20">
        <f t="shared" si="0"/>
        <v>8.8888888888888795E-2</v>
      </c>
      <c r="N7" s="21">
        <v>713</v>
      </c>
      <c r="O7" s="22">
        <v>2</v>
      </c>
      <c r="P7" s="18">
        <v>0.375</v>
      </c>
      <c r="Q7" s="19">
        <v>0.41319444444444442</v>
      </c>
      <c r="R7" s="19">
        <v>0.46180555555555558</v>
      </c>
      <c r="S7" s="20">
        <f t="shared" si="1"/>
        <v>8.680555555555558E-2</v>
      </c>
      <c r="T7" s="21">
        <v>713</v>
      </c>
      <c r="U7" s="22">
        <v>3</v>
      </c>
      <c r="V7" s="27">
        <v>0.22916666666666671</v>
      </c>
      <c r="W7" s="28">
        <f t="shared" ref="W7:W15" si="2">V7-V6</f>
        <v>2.0833333333333426E-2</v>
      </c>
      <c r="X7" s="29">
        <v>0.71180555555555558</v>
      </c>
      <c r="Y7" s="30">
        <f t="shared" ref="Y7:Y15" si="3">X7-X6</f>
        <v>3.3333333333333326E-2</v>
      </c>
    </row>
    <row r="8" spans="1:25" ht="24" customHeight="1" thickBot="1" x14ac:dyDescent="0.3">
      <c r="B8" s="311"/>
      <c r="C8" s="306"/>
      <c r="D8" s="31">
        <f>IF(F7="",E7,F7)</f>
        <v>0.3888888888888889</v>
      </c>
      <c r="E8" s="32"/>
      <c r="F8" s="31">
        <f>IF(D9="",E9,D9)</f>
        <v>0.4375</v>
      </c>
      <c r="G8" s="32"/>
      <c r="H8" s="32">
        <f>F8-D8</f>
        <v>4.8611111111111105E-2</v>
      </c>
      <c r="I8" s="32"/>
      <c r="J8" s="31">
        <f>IF(L7="",K7,L7)</f>
        <v>0.42916666666666659</v>
      </c>
      <c r="K8" s="32"/>
      <c r="L8" s="31">
        <f>IF(J9="",K9,J9)</f>
        <v>0.4861111111111111</v>
      </c>
      <c r="M8" s="32"/>
      <c r="N8" s="32">
        <f>L8-J8</f>
        <v>5.694444444444452E-2</v>
      </c>
      <c r="O8" s="32"/>
      <c r="P8" s="31">
        <f>IF(R7="",Q7,R7)</f>
        <v>0.46180555555555558</v>
      </c>
      <c r="Q8" s="32"/>
      <c r="R8" s="31">
        <f>IF(P9="",Q9,P9)</f>
        <v>0.53472222222222221</v>
      </c>
      <c r="S8" s="32"/>
      <c r="T8" s="32">
        <f>R8-P8</f>
        <v>7.291666666666663E-2</v>
      </c>
      <c r="U8" s="33"/>
      <c r="V8" s="27">
        <v>0.26041666666666669</v>
      </c>
      <c r="W8" s="28">
        <f t="shared" si="2"/>
        <v>3.1249999999999972E-2</v>
      </c>
      <c r="X8" s="29">
        <v>0.74652777777777779</v>
      </c>
      <c r="Y8" s="30">
        <f t="shared" si="3"/>
        <v>3.472222222222221E-2</v>
      </c>
    </row>
    <row r="9" spans="1:25" ht="24" customHeight="1" thickBot="1" x14ac:dyDescent="0.3">
      <c r="B9" s="311"/>
      <c r="C9" s="306"/>
      <c r="D9" s="18">
        <v>0.4375</v>
      </c>
      <c r="E9" s="19">
        <v>0.47916666666666669</v>
      </c>
      <c r="F9" s="19">
        <v>0.53125</v>
      </c>
      <c r="G9" s="20">
        <f>F9-D9</f>
        <v>9.375E-2</v>
      </c>
      <c r="H9" s="21">
        <v>713</v>
      </c>
      <c r="I9" s="22">
        <v>1</v>
      </c>
      <c r="J9" s="18">
        <v>0.4861111111111111</v>
      </c>
      <c r="K9" s="19">
        <v>0.52430555555555558</v>
      </c>
      <c r="L9" s="19">
        <v>0.57847222222222228</v>
      </c>
      <c r="M9" s="20">
        <f>L9-J9</f>
        <v>9.2361111111111172E-2</v>
      </c>
      <c r="N9" s="21">
        <v>713</v>
      </c>
      <c r="O9" s="22">
        <v>2</v>
      </c>
      <c r="P9" s="18">
        <v>0.53472222222222221</v>
      </c>
      <c r="Q9" s="19">
        <v>0.57222222222222219</v>
      </c>
      <c r="R9" s="19">
        <v>0.62083333333333335</v>
      </c>
      <c r="S9" s="20">
        <f>R9-P9</f>
        <v>8.6111111111111138E-2</v>
      </c>
      <c r="T9" s="21">
        <v>713</v>
      </c>
      <c r="U9" s="22">
        <v>3</v>
      </c>
      <c r="V9" s="27">
        <v>0.2986111111111111</v>
      </c>
      <c r="W9" s="28">
        <f t="shared" si="2"/>
        <v>3.819444444444442E-2</v>
      </c>
      <c r="X9" s="29">
        <v>0.80208333333333337</v>
      </c>
      <c r="Y9" s="30">
        <f t="shared" si="3"/>
        <v>5.555555555555558E-2</v>
      </c>
    </row>
    <row r="10" spans="1:25" s="35" customFormat="1" ht="24" customHeight="1" thickBot="1" x14ac:dyDescent="0.35">
      <c r="A10" s="34"/>
      <c r="B10" s="311"/>
      <c r="C10" s="307"/>
      <c r="D10" s="327" t="s">
        <v>44</v>
      </c>
      <c r="E10" s="423"/>
      <c r="F10" s="423"/>
      <c r="G10" s="423"/>
      <c r="H10" s="423"/>
      <c r="I10" s="424"/>
      <c r="J10" s="327" t="s">
        <v>44</v>
      </c>
      <c r="K10" s="423"/>
      <c r="L10" s="423"/>
      <c r="M10" s="423"/>
      <c r="N10" s="423"/>
      <c r="O10" s="424"/>
      <c r="P10" s="327" t="s">
        <v>44</v>
      </c>
      <c r="Q10" s="423"/>
      <c r="R10" s="423"/>
      <c r="S10" s="423"/>
      <c r="T10" s="423"/>
      <c r="U10" s="423"/>
      <c r="V10" s="27">
        <v>0.34027777777777779</v>
      </c>
      <c r="W10" s="28">
        <f t="shared" si="2"/>
        <v>4.1666666666666685E-2</v>
      </c>
      <c r="X10" s="29">
        <v>0.85416666666666663</v>
      </c>
      <c r="Y10" s="30">
        <f t="shared" si="3"/>
        <v>5.2083333333333259E-2</v>
      </c>
    </row>
    <row r="11" spans="1:25" ht="24" customHeight="1" thickBot="1" x14ac:dyDescent="0.3">
      <c r="B11" s="311"/>
      <c r="C11" s="36" t="s">
        <v>17</v>
      </c>
      <c r="D11" s="37">
        <f>MAX(E6:F9)-IF(D6="",E6,D6)-MIN(H6:H9)+$C3</f>
        <v>0.29166666666666674</v>
      </c>
      <c r="E11" s="38"/>
      <c r="F11" s="38"/>
      <c r="G11" s="39"/>
      <c r="H11" s="40">
        <f ca="1">OFFSET(H5,MATCH(MIN(H6:H9),H6:H9,0),-4)-IF(D6="",E6,D6)+$C3</f>
        <v>0.19791666666666671</v>
      </c>
      <c r="I11" s="41"/>
      <c r="J11" s="37">
        <f>MAX(K6:L9)-IF(J6="",K6,J6)-MIN(N6:N9)+$C3</f>
        <v>0.30972222222222212</v>
      </c>
      <c r="K11" s="38"/>
      <c r="L11" s="38"/>
      <c r="M11" s="39"/>
      <c r="N11" s="40">
        <f ca="1">OFFSET(N5,MATCH(MIN(N6:N9),N6:N9,0),-4)-IF(J6="",K6,J6)+$C3</f>
        <v>0.21736111111111098</v>
      </c>
      <c r="O11" s="41"/>
      <c r="P11" s="37">
        <f>MAX(Q6:R9)-IF(P6="",Q6,P6)-MIN(T6:T9)+$C3</f>
        <v>0.30486111111111114</v>
      </c>
      <c r="Q11" s="38"/>
      <c r="R11" s="38"/>
      <c r="S11" s="39"/>
      <c r="T11" s="40">
        <f ca="1">OFFSET(T5,MATCH(MIN(T6:T9),T6:T9,0),-4)-IF(P6="",Q6,P6)+$C3</f>
        <v>0.21875</v>
      </c>
      <c r="U11" s="42"/>
      <c r="V11" s="27">
        <v>0.375</v>
      </c>
      <c r="W11" s="28">
        <f t="shared" si="2"/>
        <v>3.472222222222221E-2</v>
      </c>
      <c r="X11" s="29">
        <v>0.89583333333333337</v>
      </c>
      <c r="Y11" s="30">
        <f t="shared" si="3"/>
        <v>4.1666666666666741E-2</v>
      </c>
    </row>
    <row r="12" spans="1:25" ht="24" customHeight="1" thickBot="1" x14ac:dyDescent="0.3">
      <c r="B12" s="311"/>
      <c r="C12" s="317">
        <v>1.7361111111111112E-2</v>
      </c>
      <c r="D12" s="9" t="s">
        <v>18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7"/>
      <c r="V12" s="27">
        <v>0.4375</v>
      </c>
      <c r="W12" s="28">
        <f t="shared" si="2"/>
        <v>6.25E-2</v>
      </c>
      <c r="X12" s="29">
        <v>0.92708333333333337</v>
      </c>
      <c r="Y12" s="30">
        <f t="shared" si="3"/>
        <v>3.125E-2</v>
      </c>
    </row>
    <row r="13" spans="1:25" ht="24" customHeight="1" thickBot="1" x14ac:dyDescent="0.3">
      <c r="B13" s="311"/>
      <c r="C13" s="318"/>
      <c r="D13" s="9" t="s">
        <v>19</v>
      </c>
      <c r="E13" s="7"/>
      <c r="F13" s="7"/>
      <c r="G13" s="7"/>
      <c r="H13" s="7"/>
      <c r="I13" s="8"/>
      <c r="J13" s="9" t="s">
        <v>20</v>
      </c>
      <c r="K13" s="7"/>
      <c r="L13" s="7"/>
      <c r="M13" s="7"/>
      <c r="N13" s="7"/>
      <c r="O13" s="8"/>
      <c r="P13" s="9" t="s">
        <v>21</v>
      </c>
      <c r="Q13" s="7"/>
      <c r="R13" s="7"/>
      <c r="S13" s="7"/>
      <c r="T13" s="7"/>
      <c r="U13" s="7"/>
      <c r="V13" s="27">
        <v>0.4861111111111111</v>
      </c>
      <c r="W13" s="28">
        <f t="shared" si="2"/>
        <v>4.8611111111111105E-2</v>
      </c>
      <c r="X13" s="29">
        <v>0.95833333333333337</v>
      </c>
      <c r="Y13" s="30">
        <f t="shared" si="3"/>
        <v>3.125E-2</v>
      </c>
    </row>
    <row r="14" spans="1:25" ht="24" customHeight="1" thickBot="1" x14ac:dyDescent="0.3">
      <c r="B14" s="311"/>
      <c r="C14" s="308" t="s">
        <v>7</v>
      </c>
      <c r="D14" s="13" t="s">
        <v>8</v>
      </c>
      <c r="E14" s="14" t="s">
        <v>9</v>
      </c>
      <c r="F14" s="15" t="s">
        <v>10</v>
      </c>
      <c r="G14" s="14" t="s">
        <v>11</v>
      </c>
      <c r="H14" s="15" t="s">
        <v>12</v>
      </c>
      <c r="I14" s="14" t="s">
        <v>13</v>
      </c>
      <c r="J14" s="15" t="s">
        <v>8</v>
      </c>
      <c r="K14" s="14" t="s">
        <v>9</v>
      </c>
      <c r="L14" s="15" t="s">
        <v>10</v>
      </c>
      <c r="M14" s="14" t="s">
        <v>11</v>
      </c>
      <c r="N14" s="15" t="s">
        <v>12</v>
      </c>
      <c r="O14" s="14" t="s">
        <v>13</v>
      </c>
      <c r="P14" s="13" t="s">
        <v>8</v>
      </c>
      <c r="Q14" s="14" t="s">
        <v>9</v>
      </c>
      <c r="R14" s="15" t="s">
        <v>10</v>
      </c>
      <c r="S14" s="14" t="s">
        <v>11</v>
      </c>
      <c r="T14" s="15" t="s">
        <v>12</v>
      </c>
      <c r="U14" s="13" t="s">
        <v>13</v>
      </c>
      <c r="V14" s="27">
        <v>0.53472222222222221</v>
      </c>
      <c r="W14" s="28">
        <f t="shared" si="2"/>
        <v>4.8611111111111105E-2</v>
      </c>
      <c r="X14" s="29">
        <v>0.98958333333333337</v>
      </c>
      <c r="Y14" s="30">
        <f t="shared" si="3"/>
        <v>3.125E-2</v>
      </c>
    </row>
    <row r="15" spans="1:25" ht="24" customHeight="1" x14ac:dyDescent="0.25">
      <c r="B15" s="311"/>
      <c r="C15" s="309"/>
      <c r="D15" s="23">
        <v>0.60416666666666663</v>
      </c>
      <c r="E15" s="25">
        <v>0.64236111111111116</v>
      </c>
      <c r="F15" s="25">
        <v>0.69513888888888886</v>
      </c>
      <c r="G15" s="20">
        <f t="shared" ref="G15:G16" si="4">F15-D15</f>
        <v>9.0972222222222232E-2</v>
      </c>
      <c r="H15" s="49">
        <v>713</v>
      </c>
      <c r="I15" s="50">
        <v>1</v>
      </c>
      <c r="J15" s="23">
        <v>0.64583333333333337</v>
      </c>
      <c r="K15" s="25">
        <v>0.68541666666666667</v>
      </c>
      <c r="L15" s="25">
        <v>0.73750000000000004</v>
      </c>
      <c r="M15" s="20">
        <f t="shared" ref="M15:M16" si="5">L15-J15</f>
        <v>9.1666666666666674E-2</v>
      </c>
      <c r="N15" s="49">
        <v>713</v>
      </c>
      <c r="O15" s="50">
        <v>2</v>
      </c>
      <c r="P15" s="23">
        <v>0.67847222222222225</v>
      </c>
      <c r="Q15" s="25">
        <v>0.72083333333333333</v>
      </c>
      <c r="R15" s="25">
        <v>0.77986111111111112</v>
      </c>
      <c r="S15" s="20">
        <f t="shared" ref="S15:S16" si="6">R15-P15</f>
        <v>0.10138888888888886</v>
      </c>
      <c r="T15" s="49">
        <v>713</v>
      </c>
      <c r="U15" s="61">
        <v>3</v>
      </c>
      <c r="V15" s="27">
        <v>0.60416666666666663</v>
      </c>
      <c r="W15" s="28">
        <f t="shared" si="2"/>
        <v>6.944444444444442E-2</v>
      </c>
      <c r="X15" s="29">
        <v>1.0319444444444446</v>
      </c>
      <c r="Y15" s="30">
        <f t="shared" si="3"/>
        <v>4.2361111111111183E-2</v>
      </c>
    </row>
    <row r="16" spans="1:25" ht="24" customHeight="1" thickBot="1" x14ac:dyDescent="0.3">
      <c r="B16" s="311"/>
      <c r="C16" s="309"/>
      <c r="D16" s="27">
        <v>0.71180555555555558</v>
      </c>
      <c r="E16" s="29">
        <v>0.75486111111111109</v>
      </c>
      <c r="F16" s="29">
        <v>0.80347222222222225</v>
      </c>
      <c r="G16" s="20">
        <f t="shared" si="4"/>
        <v>9.1666666666666674E-2</v>
      </c>
      <c r="H16" s="54">
        <v>713</v>
      </c>
      <c r="I16" s="55">
        <v>1</v>
      </c>
      <c r="J16" s="27">
        <v>0.74652777777777779</v>
      </c>
      <c r="K16" s="29">
        <v>0.78333333333333333</v>
      </c>
      <c r="L16" s="29">
        <v>0.8256944444444444</v>
      </c>
      <c r="M16" s="20">
        <f t="shared" si="5"/>
        <v>7.9166666666666607E-2</v>
      </c>
      <c r="N16" s="54">
        <v>713</v>
      </c>
      <c r="O16" s="55">
        <v>2</v>
      </c>
      <c r="P16" s="27">
        <v>0.80208333333333337</v>
      </c>
      <c r="Q16" s="29">
        <v>0.83680555555555558</v>
      </c>
      <c r="R16" s="29">
        <v>0.87847222222222221</v>
      </c>
      <c r="S16" s="20">
        <f t="shared" si="6"/>
        <v>7.638888888888884E-2</v>
      </c>
      <c r="T16" s="54">
        <v>713</v>
      </c>
      <c r="U16" s="62">
        <v>3</v>
      </c>
      <c r="V16" s="44">
        <v>0.64583333333333337</v>
      </c>
      <c r="W16" s="45">
        <f>V16-V15</f>
        <v>4.1666666666666741E-2</v>
      </c>
      <c r="X16" s="63"/>
      <c r="Y16" s="47"/>
    </row>
    <row r="17" spans="1:26" ht="24" customHeight="1" thickBot="1" x14ac:dyDescent="0.3">
      <c r="B17" s="311"/>
      <c r="C17" s="309"/>
      <c r="D17" s="31">
        <f>IF(F16="",E16,F16)</f>
        <v>0.80347222222222225</v>
      </c>
      <c r="E17" s="32"/>
      <c r="F17" s="31">
        <f>IF(D18="",E18,D18)</f>
        <v>0.85416666666666663</v>
      </c>
      <c r="G17" s="32"/>
      <c r="H17" s="32">
        <f>F17-D17</f>
        <v>5.0694444444444375E-2</v>
      </c>
      <c r="I17" s="32"/>
      <c r="J17" s="31">
        <f>IF(L16="",K16,L16)</f>
        <v>0.8256944444444444</v>
      </c>
      <c r="K17" s="32"/>
      <c r="L17" s="31">
        <f>IF(J18="",K18,J18)</f>
        <v>0.89583333333333337</v>
      </c>
      <c r="M17" s="32"/>
      <c r="N17" s="32">
        <f>L17-J17</f>
        <v>7.0138888888888973E-2</v>
      </c>
      <c r="O17" s="32"/>
      <c r="P17" s="31">
        <f>IF(R16="",Q16,R16)</f>
        <v>0.87847222222222221</v>
      </c>
      <c r="Q17" s="32"/>
      <c r="R17" s="31">
        <f>IF(P18="",Q18,P18)</f>
        <v>0.95833333333333337</v>
      </c>
      <c r="S17" s="32"/>
      <c r="T17" s="32">
        <f>R17-P17</f>
        <v>7.986111111111116E-2</v>
      </c>
      <c r="U17" s="32"/>
    </row>
    <row r="18" spans="1:26" ht="24" customHeight="1" x14ac:dyDescent="0.25">
      <c r="B18" s="311"/>
      <c r="C18" s="309"/>
      <c r="D18" s="27">
        <v>0.85416666666666663</v>
      </c>
      <c r="E18" s="29">
        <v>0.88124999999999998</v>
      </c>
      <c r="F18" s="29">
        <v>0.91527777777777775</v>
      </c>
      <c r="G18" s="20">
        <f t="shared" ref="G18:G19" si="7">F18-D18</f>
        <v>6.1111111111111116E-2</v>
      </c>
      <c r="H18" s="54">
        <v>713</v>
      </c>
      <c r="I18" s="55">
        <v>1</v>
      </c>
      <c r="J18" s="27">
        <v>0.89583333333333337</v>
      </c>
      <c r="K18" s="29">
        <v>0.92569444444444449</v>
      </c>
      <c r="L18" s="29">
        <v>0.96250000000000002</v>
      </c>
      <c r="M18" s="20">
        <f t="shared" ref="M18:M19" si="8">L18-J18</f>
        <v>6.6666666666666652E-2</v>
      </c>
      <c r="N18" s="54">
        <v>713</v>
      </c>
      <c r="O18" s="55">
        <v>2</v>
      </c>
      <c r="P18" s="27">
        <v>0.95833333333333337</v>
      </c>
      <c r="Q18" s="29">
        <v>0.98819444444444449</v>
      </c>
      <c r="R18" s="29">
        <v>1.0249999999999999</v>
      </c>
      <c r="S18" s="20">
        <f t="shared" ref="S18:S19" si="9">R18-P18</f>
        <v>6.6666666666666541E-2</v>
      </c>
      <c r="T18" s="54">
        <v>713</v>
      </c>
      <c r="U18" s="55">
        <v>3</v>
      </c>
    </row>
    <row r="19" spans="1:26" ht="24" customHeight="1" thickBot="1" x14ac:dyDescent="0.3">
      <c r="B19" s="311"/>
      <c r="C19" s="309"/>
      <c r="D19" s="27">
        <v>0.92708333333333337</v>
      </c>
      <c r="E19" s="29">
        <v>0.95694444444444449</v>
      </c>
      <c r="F19" s="29">
        <v>0.99375000000000002</v>
      </c>
      <c r="G19" s="20">
        <f t="shared" si="7"/>
        <v>6.6666666666666652E-2</v>
      </c>
      <c r="H19" s="54">
        <v>713</v>
      </c>
      <c r="I19" s="55">
        <v>1</v>
      </c>
      <c r="J19" s="27">
        <v>0.98958333333333337</v>
      </c>
      <c r="K19" s="29">
        <v>1.01875</v>
      </c>
      <c r="L19" s="29">
        <v>1.0520833333333333</v>
      </c>
      <c r="M19" s="20">
        <f t="shared" si="8"/>
        <v>6.2499999999999889E-2</v>
      </c>
      <c r="N19" s="54">
        <v>713</v>
      </c>
      <c r="O19" s="55">
        <v>2</v>
      </c>
      <c r="P19" s="27">
        <v>1.0319444444444446</v>
      </c>
      <c r="Q19" s="29">
        <v>1.0618055555555554</v>
      </c>
      <c r="R19" s="29">
        <v>1.0986111111111112</v>
      </c>
      <c r="S19" s="20">
        <f t="shared" si="9"/>
        <v>6.6666666666666652E-2</v>
      </c>
      <c r="T19" s="54">
        <v>713</v>
      </c>
      <c r="U19" s="55">
        <v>3</v>
      </c>
    </row>
    <row r="20" spans="1:26" s="35" customFormat="1" ht="24" customHeight="1" thickBot="1" x14ac:dyDescent="0.35">
      <c r="A20" s="34"/>
      <c r="B20" s="311"/>
      <c r="C20" s="310"/>
      <c r="D20" s="327" t="s">
        <v>44</v>
      </c>
      <c r="E20" s="423"/>
      <c r="F20" s="423"/>
      <c r="G20" s="423"/>
      <c r="H20" s="423"/>
      <c r="I20" s="424"/>
      <c r="J20" s="327" t="s">
        <v>44</v>
      </c>
      <c r="K20" s="423"/>
      <c r="L20" s="423"/>
      <c r="M20" s="423"/>
      <c r="N20" s="423"/>
      <c r="O20" s="424"/>
      <c r="P20" s="327" t="s">
        <v>44</v>
      </c>
      <c r="Q20" s="423"/>
      <c r="R20" s="423"/>
      <c r="S20" s="423"/>
      <c r="T20" s="423"/>
      <c r="U20" s="424"/>
      <c r="V20" s="1"/>
      <c r="W20" s="1"/>
      <c r="X20" s="1"/>
      <c r="Y20" s="1"/>
      <c r="Z20" s="1"/>
    </row>
    <row r="21" spans="1:26" ht="24" customHeight="1" thickBot="1" x14ac:dyDescent="0.3">
      <c r="B21" s="312"/>
      <c r="C21" s="36" t="s">
        <v>17</v>
      </c>
      <c r="D21" s="37">
        <f>MAX(E15:F19)-IF(D15="",E15,D15)-MIN(H15:H19)+$C12</f>
        <v>0.35625000000000012</v>
      </c>
      <c r="E21" s="56"/>
      <c r="F21" s="56"/>
      <c r="G21" s="57"/>
      <c r="H21" s="58">
        <f ca="1">OFFSET(H14,MATCH(MIN(H15:H19),H15:H19,0),-4)-IF(D15="",E15,D15)</f>
        <v>0.19930555555555562</v>
      </c>
      <c r="I21" s="59"/>
      <c r="J21" s="37">
        <f>MAX(K15:L19)-IF(J15="",K15,J15)-MIN(N15:N19)+$C12</f>
        <v>0.35347222222222202</v>
      </c>
      <c r="K21" s="38"/>
      <c r="L21" s="38"/>
      <c r="M21" s="39"/>
      <c r="N21" s="58">
        <f ca="1">OFFSET(N14,MATCH(MIN(N15:N19),N15:N19,0),-4)-IF(J15="",K15,J15)</f>
        <v>0.17986111111111103</v>
      </c>
      <c r="O21" s="41"/>
      <c r="P21" s="37">
        <f>MAX(Q15:R19)-IF(P15="",Q15,P15)-MIN(T15:T19)+$C12</f>
        <v>0.3576388888888889</v>
      </c>
      <c r="Q21" s="38"/>
      <c r="R21" s="38"/>
      <c r="S21" s="39"/>
      <c r="T21" s="58">
        <f ca="1">OFFSET(T14,MATCH(MIN(T15:T19),T15:T19,0),-4)-IF(P15="",Q15,P15)</f>
        <v>0.19999999999999996</v>
      </c>
      <c r="U21" s="41"/>
    </row>
    <row r="25" spans="1:26" ht="24" customHeight="1" thickBot="1" x14ac:dyDescent="0.3"/>
    <row r="26" spans="1:26" ht="24" customHeight="1" thickBot="1" x14ac:dyDescent="0.3">
      <c r="B26" s="300" t="s">
        <v>45</v>
      </c>
      <c r="C26" s="2" t="s">
        <v>46</v>
      </c>
      <c r="D26" s="3"/>
      <c r="E26" s="3"/>
      <c r="F26" s="3"/>
      <c r="G26" s="3"/>
      <c r="H26" s="4"/>
      <c r="I26" s="5"/>
      <c r="J26" s="3"/>
      <c r="K26" s="3"/>
      <c r="L26" s="3"/>
      <c r="M26" s="3"/>
      <c r="N26" s="4"/>
      <c r="O26" s="5"/>
      <c r="P26" s="3"/>
      <c r="Q26" s="3"/>
      <c r="R26" s="3"/>
      <c r="S26" s="3"/>
      <c r="T26" s="4"/>
      <c r="U26" s="5"/>
      <c r="V26" s="6" t="s">
        <v>43</v>
      </c>
      <c r="W26" s="7"/>
      <c r="X26" s="7"/>
      <c r="Y26" s="8"/>
    </row>
    <row r="27" spans="1:26" ht="24" customHeight="1" thickBot="1" x14ac:dyDescent="0.3">
      <c r="B27" s="301"/>
      <c r="C27" s="317">
        <v>1.7361111111111112E-2</v>
      </c>
      <c r="D27" s="9" t="s">
        <v>3</v>
      </c>
      <c r="E27" s="7"/>
      <c r="F27" s="7"/>
      <c r="G27" s="7"/>
      <c r="H27" s="7"/>
      <c r="I27" s="8"/>
      <c r="J27" s="9"/>
      <c r="K27" s="7"/>
      <c r="L27" s="7"/>
      <c r="M27" s="7"/>
      <c r="N27" s="7"/>
      <c r="O27" s="8"/>
      <c r="P27" s="9"/>
      <c r="Q27" s="7"/>
      <c r="R27" s="7"/>
      <c r="S27" s="7"/>
      <c r="T27" s="7"/>
      <c r="U27" s="8"/>
      <c r="V27" s="10" t="s">
        <v>24</v>
      </c>
      <c r="W27" s="11"/>
      <c r="X27" s="11"/>
      <c r="Y27" s="12"/>
    </row>
    <row r="28" spans="1:26" ht="24" customHeight="1" thickBot="1" x14ac:dyDescent="0.3">
      <c r="B28" s="301"/>
      <c r="C28" s="318"/>
      <c r="D28" s="9" t="s">
        <v>5</v>
      </c>
      <c r="E28" s="7"/>
      <c r="F28" s="7"/>
      <c r="G28" s="7"/>
      <c r="H28" s="7"/>
      <c r="I28" s="8"/>
      <c r="J28" s="9" t="s">
        <v>6</v>
      </c>
      <c r="K28" s="7"/>
      <c r="L28" s="7"/>
      <c r="M28" s="7"/>
      <c r="N28" s="7"/>
      <c r="O28" s="8"/>
      <c r="P28" s="9" t="s">
        <v>28</v>
      </c>
      <c r="Q28" s="7"/>
      <c r="R28" s="7"/>
      <c r="S28" s="7"/>
      <c r="T28" s="7"/>
      <c r="U28" s="8"/>
      <c r="V28" s="6" t="str">
        <f>CONCATENATE(COUNT(V30:V40,X30:X40)," VIAGENS")</f>
        <v>21 VIAGENS</v>
      </c>
      <c r="W28" s="7"/>
      <c r="X28" s="7"/>
      <c r="Y28" s="8"/>
    </row>
    <row r="29" spans="1:26" ht="24" customHeight="1" thickBot="1" x14ac:dyDescent="0.3">
      <c r="B29" s="301"/>
      <c r="C29" s="305" t="s">
        <v>7</v>
      </c>
      <c r="D29" s="13" t="s">
        <v>8</v>
      </c>
      <c r="E29" s="14" t="s">
        <v>9</v>
      </c>
      <c r="F29" s="15" t="s">
        <v>10</v>
      </c>
      <c r="G29" s="14" t="s">
        <v>11</v>
      </c>
      <c r="H29" s="15" t="s">
        <v>12</v>
      </c>
      <c r="I29" s="14" t="s">
        <v>13</v>
      </c>
      <c r="J29" s="13" t="s">
        <v>8</v>
      </c>
      <c r="K29" s="14" t="s">
        <v>9</v>
      </c>
      <c r="L29" s="15" t="s">
        <v>10</v>
      </c>
      <c r="M29" s="14" t="s">
        <v>11</v>
      </c>
      <c r="N29" s="15" t="s">
        <v>12</v>
      </c>
      <c r="O29" s="14" t="s">
        <v>13</v>
      </c>
      <c r="P29" s="13" t="s">
        <v>8</v>
      </c>
      <c r="Q29" s="14" t="s">
        <v>9</v>
      </c>
      <c r="R29" s="15" t="s">
        <v>10</v>
      </c>
      <c r="S29" s="14" t="s">
        <v>11</v>
      </c>
      <c r="T29" s="15" t="s">
        <v>12</v>
      </c>
      <c r="U29" s="14" t="s">
        <v>13</v>
      </c>
      <c r="V29" s="16" t="s">
        <v>14</v>
      </c>
      <c r="W29" s="17" t="s">
        <v>15</v>
      </c>
      <c r="X29" s="16" t="s">
        <v>14</v>
      </c>
      <c r="Y29" s="17" t="s">
        <v>15</v>
      </c>
    </row>
    <row r="30" spans="1:26" ht="24" customHeight="1" x14ac:dyDescent="0.25">
      <c r="B30" s="301"/>
      <c r="C30" s="306"/>
      <c r="D30" s="18">
        <v>0.20833333333333329</v>
      </c>
      <c r="E30" s="19">
        <v>0.24652777777777779</v>
      </c>
      <c r="F30" s="19">
        <v>0.28819444444444442</v>
      </c>
      <c r="G30" s="20">
        <f>F30-D30</f>
        <v>7.9861111111111133E-2</v>
      </c>
      <c r="H30" s="21">
        <v>713</v>
      </c>
      <c r="I30" s="22">
        <v>1</v>
      </c>
      <c r="J30" s="18">
        <v>0.22916666666666671</v>
      </c>
      <c r="K30" s="19">
        <v>0.27777777777777779</v>
      </c>
      <c r="L30" s="19">
        <v>0.3263888888888889</v>
      </c>
      <c r="M30" s="20">
        <f t="shared" ref="M30:M31" si="10">L30-J30</f>
        <v>9.7222222222222182E-2</v>
      </c>
      <c r="N30" s="21">
        <v>713</v>
      </c>
      <c r="O30" s="22">
        <v>2</v>
      </c>
      <c r="P30" s="18">
        <v>0.26041666666666669</v>
      </c>
      <c r="Q30" s="19">
        <v>0.30902777777777779</v>
      </c>
      <c r="R30" s="19">
        <v>0.3576388888888889</v>
      </c>
      <c r="S30" s="20">
        <f t="shared" ref="S30:S31" si="11">R30-P30</f>
        <v>9.722222222222221E-2</v>
      </c>
      <c r="T30" s="21">
        <v>713</v>
      </c>
      <c r="U30" s="22">
        <v>3</v>
      </c>
      <c r="V30" s="23">
        <v>0.20833333333333329</v>
      </c>
      <c r="W30" s="60"/>
      <c r="X30" s="25">
        <v>0.67847222222222225</v>
      </c>
      <c r="Y30" s="26">
        <f>X30-V40</f>
        <v>3.2638888888888884E-2</v>
      </c>
    </row>
    <row r="31" spans="1:26" ht="24" customHeight="1" thickBot="1" x14ac:dyDescent="0.3">
      <c r="B31" s="301"/>
      <c r="C31" s="306"/>
      <c r="D31" s="18">
        <v>0.2986111111111111</v>
      </c>
      <c r="E31" s="19">
        <v>0.34375</v>
      </c>
      <c r="F31" s="19">
        <v>0.3888888888888889</v>
      </c>
      <c r="G31" s="20">
        <f>F31-D31</f>
        <v>9.027777777777779E-2</v>
      </c>
      <c r="H31" s="21">
        <v>713</v>
      </c>
      <c r="I31" s="22">
        <v>1</v>
      </c>
      <c r="J31" s="18">
        <v>0.34027777777777779</v>
      </c>
      <c r="K31" s="19">
        <v>0.37847222222222221</v>
      </c>
      <c r="L31" s="19">
        <v>0.42916666666666659</v>
      </c>
      <c r="M31" s="20">
        <f t="shared" si="10"/>
        <v>8.8888888888888795E-2</v>
      </c>
      <c r="N31" s="21">
        <v>713</v>
      </c>
      <c r="O31" s="22">
        <v>2</v>
      </c>
      <c r="P31" s="18">
        <v>0.375</v>
      </c>
      <c r="Q31" s="19">
        <v>0.41319444444444442</v>
      </c>
      <c r="R31" s="19">
        <v>0.46180555555555558</v>
      </c>
      <c r="S31" s="20">
        <f t="shared" si="11"/>
        <v>8.680555555555558E-2</v>
      </c>
      <c r="T31" s="21">
        <v>713</v>
      </c>
      <c r="U31" s="22">
        <v>3</v>
      </c>
      <c r="V31" s="27">
        <v>0.22916666666666671</v>
      </c>
      <c r="W31" s="28">
        <f t="shared" ref="W31:W39" si="12">V31-V30</f>
        <v>2.0833333333333426E-2</v>
      </c>
      <c r="X31" s="29">
        <v>0.71180555555555558</v>
      </c>
      <c r="Y31" s="30">
        <f t="shared" ref="Y31:Y39" si="13">X31-X30</f>
        <v>3.3333333333333326E-2</v>
      </c>
    </row>
    <row r="32" spans="1:26" ht="24" customHeight="1" thickBot="1" x14ac:dyDescent="0.3">
      <c r="B32" s="301"/>
      <c r="C32" s="306"/>
      <c r="D32" s="31">
        <f>IF(F31="",E31,F31)</f>
        <v>0.3888888888888889</v>
      </c>
      <c r="E32" s="32"/>
      <c r="F32" s="31">
        <f>IF(D33="",E33,D33)</f>
        <v>0.4375</v>
      </c>
      <c r="G32" s="32"/>
      <c r="H32" s="32">
        <f>F32-D32</f>
        <v>4.8611111111111105E-2</v>
      </c>
      <c r="I32" s="32"/>
      <c r="J32" s="31">
        <f>IF(L31="",K31,L31)</f>
        <v>0.42916666666666659</v>
      </c>
      <c r="K32" s="32"/>
      <c r="L32" s="31">
        <f>IF(J33="",K33,J33)</f>
        <v>0.4861111111111111</v>
      </c>
      <c r="M32" s="32"/>
      <c r="N32" s="32">
        <f>L32-J32</f>
        <v>5.694444444444452E-2</v>
      </c>
      <c r="O32" s="32"/>
      <c r="P32" s="31">
        <f>IF(R31="",Q31,R31)</f>
        <v>0.46180555555555558</v>
      </c>
      <c r="Q32" s="32"/>
      <c r="R32" s="31">
        <f>IF(P33="",Q33,P33)</f>
        <v>0.53472222222222221</v>
      </c>
      <c r="S32" s="32"/>
      <c r="T32" s="32">
        <f>R32-P32</f>
        <v>7.291666666666663E-2</v>
      </c>
      <c r="U32" s="33"/>
      <c r="V32" s="27">
        <v>0.26041666666666669</v>
      </c>
      <c r="W32" s="28">
        <f t="shared" si="12"/>
        <v>3.1249999999999972E-2</v>
      </c>
      <c r="X32" s="29">
        <v>0.74652777777777779</v>
      </c>
      <c r="Y32" s="30">
        <f t="shared" si="13"/>
        <v>3.472222222222221E-2</v>
      </c>
    </row>
    <row r="33" spans="2:25" ht="24" customHeight="1" thickBot="1" x14ac:dyDescent="0.3">
      <c r="B33" s="301"/>
      <c r="C33" s="306"/>
      <c r="D33" s="18">
        <v>0.4375</v>
      </c>
      <c r="E33" s="19">
        <v>0.47916666666666669</v>
      </c>
      <c r="F33" s="19">
        <v>0.53125</v>
      </c>
      <c r="G33" s="20">
        <f>F33-D33</f>
        <v>9.375E-2</v>
      </c>
      <c r="H33" s="21">
        <v>713</v>
      </c>
      <c r="I33" s="22">
        <v>1</v>
      </c>
      <c r="J33" s="18">
        <v>0.4861111111111111</v>
      </c>
      <c r="K33" s="19">
        <v>0.52430555555555558</v>
      </c>
      <c r="L33" s="19">
        <v>0.57847222222222228</v>
      </c>
      <c r="M33" s="20">
        <f>L33-J33</f>
        <v>9.2361111111111172E-2</v>
      </c>
      <c r="N33" s="21">
        <v>713</v>
      </c>
      <c r="O33" s="22">
        <v>2</v>
      </c>
      <c r="P33" s="18">
        <v>0.53472222222222221</v>
      </c>
      <c r="Q33" s="19">
        <v>0.57222222222222219</v>
      </c>
      <c r="R33" s="19">
        <v>0.62083333333333335</v>
      </c>
      <c r="S33" s="20">
        <f>R33-P33</f>
        <v>8.6111111111111138E-2</v>
      </c>
      <c r="T33" s="21">
        <v>713</v>
      </c>
      <c r="U33" s="22">
        <v>3</v>
      </c>
      <c r="V33" s="27">
        <v>0.2986111111111111</v>
      </c>
      <c r="W33" s="28">
        <f t="shared" si="12"/>
        <v>3.819444444444442E-2</v>
      </c>
      <c r="X33" s="29">
        <v>0.80208333333333337</v>
      </c>
      <c r="Y33" s="30">
        <f t="shared" si="13"/>
        <v>5.555555555555558E-2</v>
      </c>
    </row>
    <row r="34" spans="2:25" ht="24" customHeight="1" thickBot="1" x14ac:dyDescent="0.35">
      <c r="B34" s="301"/>
      <c r="C34" s="307"/>
      <c r="D34" s="327" t="s">
        <v>44</v>
      </c>
      <c r="E34" s="423"/>
      <c r="F34" s="423"/>
      <c r="G34" s="423"/>
      <c r="H34" s="423"/>
      <c r="I34" s="424"/>
      <c r="J34" s="327" t="s">
        <v>44</v>
      </c>
      <c r="K34" s="423"/>
      <c r="L34" s="423"/>
      <c r="M34" s="423"/>
      <c r="N34" s="423"/>
      <c r="O34" s="424"/>
      <c r="P34" s="327" t="s">
        <v>44</v>
      </c>
      <c r="Q34" s="423"/>
      <c r="R34" s="423"/>
      <c r="S34" s="423"/>
      <c r="T34" s="423"/>
      <c r="U34" s="423"/>
      <c r="V34" s="27">
        <v>0.34027777777777779</v>
      </c>
      <c r="W34" s="28">
        <f t="shared" si="12"/>
        <v>4.1666666666666685E-2</v>
      </c>
      <c r="X34" s="29">
        <v>0.85416666666666663</v>
      </c>
      <c r="Y34" s="30">
        <f t="shared" si="13"/>
        <v>5.2083333333333259E-2</v>
      </c>
    </row>
    <row r="35" spans="2:25" ht="24" customHeight="1" thickBot="1" x14ac:dyDescent="0.3">
      <c r="B35" s="301"/>
      <c r="C35" s="36" t="s">
        <v>17</v>
      </c>
      <c r="D35" s="37">
        <f>MAX(E30:F33)-IF(D30="",E30,D30)-MIN(H30:H33)+$C27</f>
        <v>0.29166666666666674</v>
      </c>
      <c r="E35" s="38"/>
      <c r="F35" s="38"/>
      <c r="G35" s="39"/>
      <c r="H35" s="40">
        <f ca="1">OFFSET(H29,MATCH(MIN(H30:H33),H30:H33,0),-4)-IF(D30="",E30,D30)+$C27</f>
        <v>0.19791666666666671</v>
      </c>
      <c r="I35" s="41"/>
      <c r="J35" s="37">
        <f>MAX(K30:L33)-IF(J30="",K30,J30)-MIN(N30:N33)+$C27</f>
        <v>0.30972222222222212</v>
      </c>
      <c r="K35" s="38"/>
      <c r="L35" s="38"/>
      <c r="M35" s="39"/>
      <c r="N35" s="40">
        <f ca="1">OFFSET(N29,MATCH(MIN(N30:N33),N30:N33,0),-4)-IF(J30="",K30,J30)+$C27</f>
        <v>0.21736111111111098</v>
      </c>
      <c r="O35" s="41"/>
      <c r="P35" s="37">
        <f>MAX(Q30:R33)-IF(P30="",Q30,P30)-MIN(T30:T33)+$C27</f>
        <v>0.30486111111111114</v>
      </c>
      <c r="Q35" s="38"/>
      <c r="R35" s="38"/>
      <c r="S35" s="39"/>
      <c r="T35" s="40">
        <f ca="1">OFFSET(T29,MATCH(MIN(T30:T33),T30:T33,0),-4)-IF(P30="",Q30,P30)+$C27</f>
        <v>0.21875</v>
      </c>
      <c r="U35" s="42"/>
      <c r="V35" s="27">
        <v>0.375</v>
      </c>
      <c r="W35" s="28">
        <f t="shared" si="12"/>
        <v>3.472222222222221E-2</v>
      </c>
      <c r="X35" s="29">
        <v>0.89583333333333337</v>
      </c>
      <c r="Y35" s="30">
        <f t="shared" si="13"/>
        <v>4.1666666666666741E-2</v>
      </c>
    </row>
    <row r="36" spans="2:25" ht="24" customHeight="1" thickBot="1" x14ac:dyDescent="0.3">
      <c r="B36" s="301"/>
      <c r="C36" s="317">
        <v>1.7361111111111112E-2</v>
      </c>
      <c r="D36" s="9" t="s">
        <v>18</v>
      </c>
      <c r="E36" s="7"/>
      <c r="F36" s="7"/>
      <c r="G36" s="7"/>
      <c r="H36" s="7"/>
      <c r="I36" s="8"/>
      <c r="J36" s="9"/>
      <c r="K36" s="7"/>
      <c r="L36" s="7"/>
      <c r="M36" s="7"/>
      <c r="N36" s="7"/>
      <c r="O36" s="8"/>
      <c r="P36" s="9"/>
      <c r="Q36" s="7"/>
      <c r="R36" s="7"/>
      <c r="S36" s="7"/>
      <c r="T36" s="7"/>
      <c r="U36" s="7"/>
      <c r="V36" s="27">
        <v>0.4375</v>
      </c>
      <c r="W36" s="28">
        <f t="shared" si="12"/>
        <v>6.25E-2</v>
      </c>
      <c r="X36" s="29">
        <v>0.92708333333333337</v>
      </c>
      <c r="Y36" s="30">
        <f t="shared" si="13"/>
        <v>3.125E-2</v>
      </c>
    </row>
    <row r="37" spans="2:25" ht="24" customHeight="1" thickBot="1" x14ac:dyDescent="0.3">
      <c r="B37" s="301"/>
      <c r="C37" s="318"/>
      <c r="D37" s="9" t="s">
        <v>19</v>
      </c>
      <c r="E37" s="7"/>
      <c r="F37" s="7"/>
      <c r="G37" s="7"/>
      <c r="H37" s="7"/>
      <c r="I37" s="8"/>
      <c r="J37" s="9" t="s">
        <v>20</v>
      </c>
      <c r="K37" s="7"/>
      <c r="L37" s="7"/>
      <c r="M37" s="7"/>
      <c r="N37" s="7"/>
      <c r="O37" s="8"/>
      <c r="P37" s="9" t="s">
        <v>21</v>
      </c>
      <c r="Q37" s="7"/>
      <c r="R37" s="7"/>
      <c r="S37" s="7"/>
      <c r="T37" s="7"/>
      <c r="U37" s="7"/>
      <c r="V37" s="27">
        <v>0.4861111111111111</v>
      </c>
      <c r="W37" s="28">
        <f t="shared" si="12"/>
        <v>4.8611111111111105E-2</v>
      </c>
      <c r="X37" s="29">
        <v>0.95833333333333337</v>
      </c>
      <c r="Y37" s="30">
        <f t="shared" si="13"/>
        <v>3.125E-2</v>
      </c>
    </row>
    <row r="38" spans="2:25" ht="24" customHeight="1" thickBot="1" x14ac:dyDescent="0.3">
      <c r="B38" s="301"/>
      <c r="C38" s="308" t="s">
        <v>7</v>
      </c>
      <c r="D38" s="13" t="s">
        <v>8</v>
      </c>
      <c r="E38" s="14" t="s">
        <v>9</v>
      </c>
      <c r="F38" s="15" t="s">
        <v>10</v>
      </c>
      <c r="G38" s="14" t="s">
        <v>11</v>
      </c>
      <c r="H38" s="15" t="s">
        <v>12</v>
      </c>
      <c r="I38" s="14" t="s">
        <v>13</v>
      </c>
      <c r="J38" s="15" t="s">
        <v>8</v>
      </c>
      <c r="K38" s="14" t="s">
        <v>9</v>
      </c>
      <c r="L38" s="15" t="s">
        <v>10</v>
      </c>
      <c r="M38" s="14" t="s">
        <v>11</v>
      </c>
      <c r="N38" s="15" t="s">
        <v>12</v>
      </c>
      <c r="O38" s="14" t="s">
        <v>13</v>
      </c>
      <c r="P38" s="13" t="s">
        <v>8</v>
      </c>
      <c r="Q38" s="14" t="s">
        <v>9</v>
      </c>
      <c r="R38" s="15" t="s">
        <v>10</v>
      </c>
      <c r="S38" s="14" t="s">
        <v>11</v>
      </c>
      <c r="T38" s="15" t="s">
        <v>12</v>
      </c>
      <c r="U38" s="13" t="s">
        <v>13</v>
      </c>
      <c r="V38" s="27">
        <v>0.53472222222222221</v>
      </c>
      <c r="W38" s="28">
        <f t="shared" si="12"/>
        <v>4.8611111111111105E-2</v>
      </c>
      <c r="X38" s="29">
        <v>0.98958333333333337</v>
      </c>
      <c r="Y38" s="30">
        <f t="shared" si="13"/>
        <v>3.125E-2</v>
      </c>
    </row>
    <row r="39" spans="2:25" ht="24" customHeight="1" x14ac:dyDescent="0.25">
      <c r="B39" s="301"/>
      <c r="C39" s="309"/>
      <c r="D39" s="23">
        <v>0.60416666666666663</v>
      </c>
      <c r="E39" s="25">
        <v>0.64236111111111116</v>
      </c>
      <c r="F39" s="25">
        <v>0.69513888888888886</v>
      </c>
      <c r="G39" s="20">
        <f t="shared" ref="G39:G40" si="14">F39-D39</f>
        <v>9.0972222222222232E-2</v>
      </c>
      <c r="H39" s="49">
        <v>713</v>
      </c>
      <c r="I39" s="50">
        <v>1</v>
      </c>
      <c r="J39" s="23">
        <v>0.64583333333333337</v>
      </c>
      <c r="K39" s="25">
        <v>0.68541666666666667</v>
      </c>
      <c r="L39" s="25">
        <v>0.73750000000000004</v>
      </c>
      <c r="M39" s="20">
        <f t="shared" ref="M39:M40" si="15">L39-J39</f>
        <v>9.1666666666666674E-2</v>
      </c>
      <c r="N39" s="49">
        <v>713</v>
      </c>
      <c r="O39" s="50">
        <v>2</v>
      </c>
      <c r="P39" s="23">
        <v>0.67847222222222225</v>
      </c>
      <c r="Q39" s="25">
        <v>0.72083333333333333</v>
      </c>
      <c r="R39" s="25">
        <v>0.77986111111111112</v>
      </c>
      <c r="S39" s="20">
        <f t="shared" ref="S39:S40" si="16">R39-P39</f>
        <v>0.10138888888888886</v>
      </c>
      <c r="T39" s="49">
        <v>713</v>
      </c>
      <c r="U39" s="61">
        <v>3</v>
      </c>
      <c r="V39" s="27">
        <v>0.60416666666666663</v>
      </c>
      <c r="W39" s="28">
        <f t="shared" si="12"/>
        <v>6.944444444444442E-2</v>
      </c>
      <c r="X39" s="29">
        <v>1.0319444444444446</v>
      </c>
      <c r="Y39" s="30">
        <f t="shared" si="13"/>
        <v>4.2361111111111183E-2</v>
      </c>
    </row>
    <row r="40" spans="2:25" ht="24" customHeight="1" thickBot="1" x14ac:dyDescent="0.3">
      <c r="B40" s="301"/>
      <c r="C40" s="309"/>
      <c r="D40" s="27">
        <v>0.71180555555555558</v>
      </c>
      <c r="E40" s="29">
        <v>0.75486111111111109</v>
      </c>
      <c r="F40" s="29">
        <v>0.80347222222222225</v>
      </c>
      <c r="G40" s="20">
        <f t="shared" si="14"/>
        <v>9.1666666666666674E-2</v>
      </c>
      <c r="H40" s="54">
        <v>713</v>
      </c>
      <c r="I40" s="55">
        <v>1</v>
      </c>
      <c r="J40" s="27">
        <v>0.74652777777777779</v>
      </c>
      <c r="K40" s="29">
        <v>0.78333333333333333</v>
      </c>
      <c r="L40" s="29">
        <v>0.8256944444444444</v>
      </c>
      <c r="M40" s="20">
        <f t="shared" si="15"/>
        <v>7.9166666666666607E-2</v>
      </c>
      <c r="N40" s="54">
        <v>713</v>
      </c>
      <c r="O40" s="55">
        <v>2</v>
      </c>
      <c r="P40" s="27">
        <v>0.80208333333333337</v>
      </c>
      <c r="Q40" s="29">
        <v>0.83680555555555558</v>
      </c>
      <c r="R40" s="29">
        <v>0.87847222222222221</v>
      </c>
      <c r="S40" s="20">
        <f t="shared" si="16"/>
        <v>7.638888888888884E-2</v>
      </c>
      <c r="T40" s="54">
        <v>713</v>
      </c>
      <c r="U40" s="62">
        <v>3</v>
      </c>
      <c r="V40" s="44">
        <v>0.64583333333333337</v>
      </c>
      <c r="W40" s="45">
        <f>V40-V39</f>
        <v>4.1666666666666741E-2</v>
      </c>
      <c r="X40" s="63"/>
      <c r="Y40" s="47"/>
    </row>
    <row r="41" spans="2:25" ht="24" customHeight="1" thickBot="1" x14ac:dyDescent="0.3">
      <c r="B41" s="301"/>
      <c r="C41" s="309"/>
      <c r="D41" s="31">
        <f>IF(F40="",E40,F40)</f>
        <v>0.80347222222222225</v>
      </c>
      <c r="E41" s="32"/>
      <c r="F41" s="31">
        <f>IF(D42="",E42,D42)</f>
        <v>0.85416666666666663</v>
      </c>
      <c r="G41" s="32"/>
      <c r="H41" s="32">
        <f>F41-D41</f>
        <v>5.0694444444444375E-2</v>
      </c>
      <c r="I41" s="32"/>
      <c r="J41" s="31">
        <f>IF(L40="",K40,L40)</f>
        <v>0.8256944444444444</v>
      </c>
      <c r="K41" s="32"/>
      <c r="L41" s="31">
        <f>IF(J42="",K42,J42)</f>
        <v>0.89583333333333337</v>
      </c>
      <c r="M41" s="32"/>
      <c r="N41" s="32">
        <f>L41-J41</f>
        <v>7.0138888888888973E-2</v>
      </c>
      <c r="O41" s="32"/>
      <c r="P41" s="31">
        <f>IF(R40="",Q40,R40)</f>
        <v>0.87847222222222221</v>
      </c>
      <c r="Q41" s="32"/>
      <c r="R41" s="31">
        <f>IF(P42="",Q42,P42)</f>
        <v>0.95833333333333337</v>
      </c>
      <c r="S41" s="32"/>
      <c r="T41" s="32">
        <f>R41-P41</f>
        <v>7.986111111111116E-2</v>
      </c>
      <c r="U41" s="32"/>
    </row>
    <row r="42" spans="2:25" ht="24" customHeight="1" x14ac:dyDescent="0.25">
      <c r="B42" s="301"/>
      <c r="C42" s="309"/>
      <c r="D42" s="27">
        <v>0.85416666666666663</v>
      </c>
      <c r="E42" s="29">
        <v>0.88124999999999998</v>
      </c>
      <c r="F42" s="29">
        <v>0.91527777777777775</v>
      </c>
      <c r="G42" s="20">
        <f t="shared" ref="G42:G43" si="17">F42-D42</f>
        <v>6.1111111111111116E-2</v>
      </c>
      <c r="H42" s="54">
        <v>713</v>
      </c>
      <c r="I42" s="55">
        <v>1</v>
      </c>
      <c r="J42" s="27">
        <v>0.89583333333333337</v>
      </c>
      <c r="K42" s="29">
        <v>0.92569444444444449</v>
      </c>
      <c r="L42" s="29">
        <v>0.96250000000000002</v>
      </c>
      <c r="M42" s="20">
        <f t="shared" ref="M42:M43" si="18">L42-J42</f>
        <v>6.6666666666666652E-2</v>
      </c>
      <c r="N42" s="54">
        <v>713</v>
      </c>
      <c r="O42" s="55">
        <v>2</v>
      </c>
      <c r="P42" s="27">
        <v>0.95833333333333337</v>
      </c>
      <c r="Q42" s="29">
        <v>0.98819444444444449</v>
      </c>
      <c r="R42" s="29">
        <v>1.0249999999999999</v>
      </c>
      <c r="S42" s="20">
        <f t="shared" ref="S42:S43" si="19">R42-P42</f>
        <v>6.6666666666666541E-2</v>
      </c>
      <c r="T42" s="54">
        <v>713</v>
      </c>
      <c r="U42" s="55">
        <v>3</v>
      </c>
    </row>
    <row r="43" spans="2:25" ht="24" customHeight="1" thickBot="1" x14ac:dyDescent="0.3">
      <c r="B43" s="301"/>
      <c r="C43" s="309"/>
      <c r="D43" s="27">
        <v>0.92708333333333337</v>
      </c>
      <c r="E43" s="29">
        <v>0.95694444444444449</v>
      </c>
      <c r="F43" s="29">
        <v>0.99375000000000002</v>
      </c>
      <c r="G43" s="20">
        <f t="shared" si="17"/>
        <v>6.6666666666666652E-2</v>
      </c>
      <c r="H43" s="54">
        <v>713</v>
      </c>
      <c r="I43" s="55">
        <v>1</v>
      </c>
      <c r="J43" s="27">
        <v>0.98958333333333337</v>
      </c>
      <c r="K43" s="29">
        <v>1.01875</v>
      </c>
      <c r="L43" s="29">
        <v>1.0520833333333333</v>
      </c>
      <c r="M43" s="20">
        <f t="shared" si="18"/>
        <v>6.2499999999999889E-2</v>
      </c>
      <c r="N43" s="54">
        <v>713</v>
      </c>
      <c r="O43" s="55">
        <v>2</v>
      </c>
      <c r="P43" s="27">
        <v>1.0319444444444446</v>
      </c>
      <c r="Q43" s="29">
        <v>1.0618055555555554</v>
      </c>
      <c r="R43" s="29">
        <v>1.0986111111111112</v>
      </c>
      <c r="S43" s="20">
        <f t="shared" si="19"/>
        <v>6.6666666666666652E-2</v>
      </c>
      <c r="T43" s="54">
        <v>713</v>
      </c>
      <c r="U43" s="55">
        <v>3</v>
      </c>
    </row>
    <row r="44" spans="2:25" ht="24" customHeight="1" thickBot="1" x14ac:dyDescent="0.35">
      <c r="B44" s="301"/>
      <c r="C44" s="310"/>
      <c r="D44" s="327" t="s">
        <v>44</v>
      </c>
      <c r="E44" s="423"/>
      <c r="F44" s="423"/>
      <c r="G44" s="423"/>
      <c r="H44" s="423"/>
      <c r="I44" s="424"/>
      <c r="J44" s="327" t="s">
        <v>44</v>
      </c>
      <c r="K44" s="423"/>
      <c r="L44" s="423"/>
      <c r="M44" s="423"/>
      <c r="N44" s="423"/>
      <c r="O44" s="424"/>
      <c r="P44" s="327" t="s">
        <v>44</v>
      </c>
      <c r="Q44" s="423"/>
      <c r="R44" s="423"/>
      <c r="S44" s="423"/>
      <c r="T44" s="423"/>
      <c r="U44" s="424"/>
    </row>
    <row r="45" spans="2:25" ht="24" customHeight="1" thickBot="1" x14ac:dyDescent="0.3">
      <c r="B45" s="302"/>
      <c r="C45" s="36" t="s">
        <v>17</v>
      </c>
      <c r="D45" s="37">
        <f>MAX(E39:F43)-IF(D39="",E39,D39)-MIN(H39:H43)+$C36</f>
        <v>0.35625000000000012</v>
      </c>
      <c r="E45" s="56"/>
      <c r="F45" s="56"/>
      <c r="G45" s="57"/>
      <c r="H45" s="58">
        <f ca="1">OFFSET(H38,MATCH(MIN(H39:H43),H39:H43,0),-4)-IF(D39="",E39,D39)</f>
        <v>0.19930555555555562</v>
      </c>
      <c r="I45" s="59"/>
      <c r="J45" s="37">
        <f>MAX(K39:L43)-IF(J39="",K39,J39)-MIN(N39:N43)+$C36</f>
        <v>0.35347222222222202</v>
      </c>
      <c r="K45" s="38"/>
      <c r="L45" s="38"/>
      <c r="M45" s="39"/>
      <c r="N45" s="58">
        <f ca="1">OFFSET(N38,MATCH(MIN(N39:N43),N39:N43,0),-4)-IF(J39="",K39,J39)</f>
        <v>0.17986111111111103</v>
      </c>
      <c r="O45" s="41"/>
      <c r="P45" s="37">
        <f>MAX(Q39:R43)-IF(P39="",Q39,P39)-MIN(T39:T43)+$C36</f>
        <v>0.3576388888888889</v>
      </c>
      <c r="Q45" s="38"/>
      <c r="R45" s="38"/>
      <c r="S45" s="39"/>
      <c r="T45" s="58">
        <f ca="1">OFFSET(T38,MATCH(MIN(T39:T43),T39:T43,0),-4)-IF(P39="",Q39,P39)</f>
        <v>0.19999999999999996</v>
      </c>
      <c r="U45" s="41"/>
    </row>
    <row r="49" spans="2:25" ht="24" customHeight="1" thickBot="1" x14ac:dyDescent="0.3"/>
    <row r="50" spans="2:25" ht="24" customHeight="1" thickBot="1" x14ac:dyDescent="0.3">
      <c r="B50" s="300" t="s">
        <v>47</v>
      </c>
      <c r="C50" s="2" t="s">
        <v>48</v>
      </c>
      <c r="D50" s="3"/>
      <c r="E50" s="3"/>
      <c r="F50" s="3"/>
      <c r="G50" s="3"/>
      <c r="H50" s="4"/>
      <c r="I50" s="5"/>
      <c r="J50" s="3"/>
      <c r="K50" s="3"/>
      <c r="L50" s="3"/>
      <c r="M50" s="3"/>
      <c r="N50" s="4"/>
      <c r="O50" s="5"/>
      <c r="P50" s="3"/>
      <c r="Q50" s="3"/>
      <c r="R50" s="3"/>
      <c r="S50" s="3"/>
      <c r="T50" s="4"/>
      <c r="U50" s="5"/>
      <c r="V50" s="6" t="s">
        <v>43</v>
      </c>
      <c r="W50" s="7"/>
      <c r="X50" s="7"/>
      <c r="Y50" s="8"/>
    </row>
    <row r="51" spans="2:25" ht="24" customHeight="1" thickBot="1" x14ac:dyDescent="0.3">
      <c r="B51" s="301"/>
      <c r="C51" s="317">
        <v>1.7361111111111112E-2</v>
      </c>
      <c r="D51" s="9" t="s">
        <v>3</v>
      </c>
      <c r="E51" s="7"/>
      <c r="F51" s="7"/>
      <c r="G51" s="7"/>
      <c r="H51" s="7"/>
      <c r="I51" s="8"/>
      <c r="J51" s="9"/>
      <c r="K51" s="7"/>
      <c r="L51" s="7"/>
      <c r="M51" s="7"/>
      <c r="N51" s="7"/>
      <c r="O51" s="8"/>
      <c r="P51" s="9"/>
      <c r="Q51" s="7"/>
      <c r="R51" s="7"/>
      <c r="S51" s="7"/>
      <c r="T51" s="7"/>
      <c r="U51" s="8"/>
      <c r="V51" s="10" t="s">
        <v>27</v>
      </c>
      <c r="W51" s="11"/>
      <c r="X51" s="11"/>
      <c r="Y51" s="12"/>
    </row>
    <row r="52" spans="2:25" ht="24" customHeight="1" thickBot="1" x14ac:dyDescent="0.3">
      <c r="B52" s="301"/>
      <c r="C52" s="318"/>
      <c r="D52" s="9" t="s">
        <v>5</v>
      </c>
      <c r="E52" s="7"/>
      <c r="F52" s="7"/>
      <c r="G52" s="7"/>
      <c r="H52" s="7"/>
      <c r="I52" s="8"/>
      <c r="J52" s="9" t="s">
        <v>6</v>
      </c>
      <c r="K52" s="7"/>
      <c r="L52" s="7"/>
      <c r="M52" s="7"/>
      <c r="N52" s="7"/>
      <c r="O52" s="8"/>
      <c r="P52" s="9" t="s">
        <v>28</v>
      </c>
      <c r="Q52" s="7"/>
      <c r="R52" s="7"/>
      <c r="S52" s="7"/>
      <c r="T52" s="7"/>
      <c r="U52" s="8"/>
      <c r="V52" s="6" t="str">
        <f>CONCATENATE(COUNT(V54:V64,X54:X64)," VIAGENS")</f>
        <v>21 VIAGENS</v>
      </c>
      <c r="W52" s="7"/>
      <c r="X52" s="7"/>
      <c r="Y52" s="8"/>
    </row>
    <row r="53" spans="2:25" ht="24" customHeight="1" thickBot="1" x14ac:dyDescent="0.3">
      <c r="B53" s="301"/>
      <c r="C53" s="305" t="s">
        <v>7</v>
      </c>
      <c r="D53" s="13" t="s">
        <v>8</v>
      </c>
      <c r="E53" s="14" t="s">
        <v>9</v>
      </c>
      <c r="F53" s="15" t="s">
        <v>10</v>
      </c>
      <c r="G53" s="14" t="s">
        <v>11</v>
      </c>
      <c r="H53" s="15" t="s">
        <v>12</v>
      </c>
      <c r="I53" s="14" t="s">
        <v>13</v>
      </c>
      <c r="J53" s="13" t="s">
        <v>8</v>
      </c>
      <c r="K53" s="14" t="s">
        <v>9</v>
      </c>
      <c r="L53" s="15" t="s">
        <v>10</v>
      </c>
      <c r="M53" s="14" t="s">
        <v>11</v>
      </c>
      <c r="N53" s="15" t="s">
        <v>12</v>
      </c>
      <c r="O53" s="14" t="s">
        <v>13</v>
      </c>
      <c r="P53" s="13" t="s">
        <v>8</v>
      </c>
      <c r="Q53" s="14" t="s">
        <v>9</v>
      </c>
      <c r="R53" s="15" t="s">
        <v>10</v>
      </c>
      <c r="S53" s="14" t="s">
        <v>11</v>
      </c>
      <c r="T53" s="15" t="s">
        <v>12</v>
      </c>
      <c r="U53" s="14" t="s">
        <v>13</v>
      </c>
      <c r="V53" s="16" t="s">
        <v>14</v>
      </c>
      <c r="W53" s="17" t="s">
        <v>15</v>
      </c>
      <c r="X53" s="16" t="s">
        <v>14</v>
      </c>
      <c r="Y53" s="17" t="s">
        <v>15</v>
      </c>
    </row>
    <row r="54" spans="2:25" ht="24" customHeight="1" x14ac:dyDescent="0.25">
      <c r="B54" s="301"/>
      <c r="C54" s="306"/>
      <c r="D54" s="18">
        <v>0.20833333333333329</v>
      </c>
      <c r="E54" s="19">
        <v>0.24652777777777779</v>
      </c>
      <c r="F54" s="19">
        <v>0.28819444444444442</v>
      </c>
      <c r="G54" s="20">
        <f>F54-D54</f>
        <v>7.9861111111111133E-2</v>
      </c>
      <c r="H54" s="21">
        <v>713</v>
      </c>
      <c r="I54" s="22">
        <v>1</v>
      </c>
      <c r="J54" s="18">
        <v>0.22916666666666671</v>
      </c>
      <c r="K54" s="19">
        <v>0.27777777777777779</v>
      </c>
      <c r="L54" s="19">
        <v>0.3263888888888889</v>
      </c>
      <c r="M54" s="20">
        <f t="shared" ref="M54:M55" si="20">L54-J54</f>
        <v>9.7222222222222182E-2</v>
      </c>
      <c r="N54" s="21">
        <v>713</v>
      </c>
      <c r="O54" s="22">
        <v>2</v>
      </c>
      <c r="P54" s="18">
        <v>0.26041666666666669</v>
      </c>
      <c r="Q54" s="19">
        <v>0.30902777777777779</v>
      </c>
      <c r="R54" s="19">
        <v>0.3576388888888889</v>
      </c>
      <c r="S54" s="20">
        <f t="shared" ref="S54:S55" si="21">R54-P54</f>
        <v>9.722222222222221E-2</v>
      </c>
      <c r="T54" s="21">
        <v>713</v>
      </c>
      <c r="U54" s="22">
        <v>3</v>
      </c>
      <c r="V54" s="23">
        <v>0.20833333333333329</v>
      </c>
      <c r="W54" s="60"/>
      <c r="X54" s="25">
        <v>0.67847222222222225</v>
      </c>
      <c r="Y54" s="26">
        <f>X54-V64</f>
        <v>3.2638888888888884E-2</v>
      </c>
    </row>
    <row r="55" spans="2:25" ht="24" customHeight="1" thickBot="1" x14ac:dyDescent="0.3">
      <c r="B55" s="301"/>
      <c r="C55" s="306"/>
      <c r="D55" s="18">
        <v>0.2986111111111111</v>
      </c>
      <c r="E55" s="19">
        <v>0.34375</v>
      </c>
      <c r="F55" s="19">
        <v>0.3888888888888889</v>
      </c>
      <c r="G55" s="20">
        <f>F55-D55</f>
        <v>9.027777777777779E-2</v>
      </c>
      <c r="H55" s="21">
        <v>713</v>
      </c>
      <c r="I55" s="22">
        <v>1</v>
      </c>
      <c r="J55" s="18">
        <v>0.34027777777777779</v>
      </c>
      <c r="K55" s="19">
        <v>0.37847222222222221</v>
      </c>
      <c r="L55" s="19">
        <v>0.42916666666666659</v>
      </c>
      <c r="M55" s="20">
        <f t="shared" si="20"/>
        <v>8.8888888888888795E-2</v>
      </c>
      <c r="N55" s="21">
        <v>713</v>
      </c>
      <c r="O55" s="22">
        <v>2</v>
      </c>
      <c r="P55" s="18">
        <v>0.375</v>
      </c>
      <c r="Q55" s="19">
        <v>0.41319444444444442</v>
      </c>
      <c r="R55" s="19">
        <v>0.46180555555555558</v>
      </c>
      <c r="S55" s="20">
        <f t="shared" si="21"/>
        <v>8.680555555555558E-2</v>
      </c>
      <c r="T55" s="21">
        <v>713</v>
      </c>
      <c r="U55" s="22">
        <v>3</v>
      </c>
      <c r="V55" s="27">
        <v>0.22916666666666671</v>
      </c>
      <c r="W55" s="28">
        <f t="shared" ref="W55:W63" si="22">V55-V54</f>
        <v>2.0833333333333426E-2</v>
      </c>
      <c r="X55" s="29">
        <v>0.71180555555555558</v>
      </c>
      <c r="Y55" s="30">
        <f t="shared" ref="Y55:Y63" si="23">X55-X54</f>
        <v>3.3333333333333326E-2</v>
      </c>
    </row>
    <row r="56" spans="2:25" ht="24" customHeight="1" thickBot="1" x14ac:dyDescent="0.3">
      <c r="B56" s="301"/>
      <c r="C56" s="306"/>
      <c r="D56" s="31">
        <f>IF(F55="",E55,F55)</f>
        <v>0.3888888888888889</v>
      </c>
      <c r="E56" s="32"/>
      <c r="F56" s="31">
        <f>IF(D57="",E57,D57)</f>
        <v>0.4375</v>
      </c>
      <c r="G56" s="32"/>
      <c r="H56" s="32">
        <f>F56-D56</f>
        <v>4.8611111111111105E-2</v>
      </c>
      <c r="I56" s="32"/>
      <c r="J56" s="31">
        <f>IF(L55="",K55,L55)</f>
        <v>0.42916666666666659</v>
      </c>
      <c r="K56" s="32"/>
      <c r="L56" s="31">
        <f>IF(J57="",K57,J57)</f>
        <v>0.4861111111111111</v>
      </c>
      <c r="M56" s="32"/>
      <c r="N56" s="32">
        <f>L56-J56</f>
        <v>5.694444444444452E-2</v>
      </c>
      <c r="O56" s="32"/>
      <c r="P56" s="31">
        <f>IF(R55="",Q55,R55)</f>
        <v>0.46180555555555558</v>
      </c>
      <c r="Q56" s="32"/>
      <c r="R56" s="31">
        <f>IF(P57="",Q57,P57)</f>
        <v>0.53472222222222221</v>
      </c>
      <c r="S56" s="32"/>
      <c r="T56" s="32">
        <f>R56-P56</f>
        <v>7.291666666666663E-2</v>
      </c>
      <c r="U56" s="33"/>
      <c r="V56" s="27">
        <v>0.26041666666666669</v>
      </c>
      <c r="W56" s="28">
        <f t="shared" si="22"/>
        <v>3.1249999999999972E-2</v>
      </c>
      <c r="X56" s="29">
        <v>0.74652777777777779</v>
      </c>
      <c r="Y56" s="30">
        <f t="shared" si="23"/>
        <v>3.472222222222221E-2</v>
      </c>
    </row>
    <row r="57" spans="2:25" ht="24" customHeight="1" thickBot="1" x14ac:dyDescent="0.3">
      <c r="B57" s="301"/>
      <c r="C57" s="306"/>
      <c r="D57" s="18">
        <v>0.4375</v>
      </c>
      <c r="E57" s="19">
        <v>0.47916666666666669</v>
      </c>
      <c r="F57" s="19">
        <v>0.53125</v>
      </c>
      <c r="G57" s="20">
        <f>F57-D57</f>
        <v>9.375E-2</v>
      </c>
      <c r="H57" s="21">
        <v>713</v>
      </c>
      <c r="I57" s="22">
        <v>1</v>
      </c>
      <c r="J57" s="18">
        <v>0.4861111111111111</v>
      </c>
      <c r="K57" s="19">
        <v>0.52430555555555558</v>
      </c>
      <c r="L57" s="19">
        <v>0.57847222222222228</v>
      </c>
      <c r="M57" s="20">
        <f>L57-J57</f>
        <v>9.2361111111111172E-2</v>
      </c>
      <c r="N57" s="21">
        <v>713</v>
      </c>
      <c r="O57" s="22">
        <v>2</v>
      </c>
      <c r="P57" s="18">
        <v>0.53472222222222221</v>
      </c>
      <c r="Q57" s="19">
        <v>0.57222222222222219</v>
      </c>
      <c r="R57" s="19">
        <v>0.62083333333333335</v>
      </c>
      <c r="S57" s="20">
        <f>R57-P57</f>
        <v>8.6111111111111138E-2</v>
      </c>
      <c r="T57" s="21">
        <v>713</v>
      </c>
      <c r="U57" s="22">
        <v>3</v>
      </c>
      <c r="V57" s="27">
        <v>0.2986111111111111</v>
      </c>
      <c r="W57" s="28">
        <f t="shared" si="22"/>
        <v>3.819444444444442E-2</v>
      </c>
      <c r="X57" s="29">
        <v>0.80208333333333337</v>
      </c>
      <c r="Y57" s="30">
        <f t="shared" si="23"/>
        <v>5.555555555555558E-2</v>
      </c>
    </row>
    <row r="58" spans="2:25" ht="24" customHeight="1" thickBot="1" x14ac:dyDescent="0.35">
      <c r="B58" s="301"/>
      <c r="C58" s="307"/>
      <c r="D58" s="327" t="s">
        <v>44</v>
      </c>
      <c r="E58" s="423"/>
      <c r="F58" s="423"/>
      <c r="G58" s="423"/>
      <c r="H58" s="423"/>
      <c r="I58" s="424"/>
      <c r="J58" s="327" t="s">
        <v>44</v>
      </c>
      <c r="K58" s="423"/>
      <c r="L58" s="423"/>
      <c r="M58" s="423"/>
      <c r="N58" s="423"/>
      <c r="O58" s="424"/>
      <c r="P58" s="327" t="s">
        <v>44</v>
      </c>
      <c r="Q58" s="423"/>
      <c r="R58" s="423"/>
      <c r="S58" s="423"/>
      <c r="T58" s="423"/>
      <c r="U58" s="423"/>
      <c r="V58" s="27">
        <v>0.34027777777777779</v>
      </c>
      <c r="W58" s="28">
        <f t="shared" si="22"/>
        <v>4.1666666666666685E-2</v>
      </c>
      <c r="X58" s="29">
        <v>0.85416666666666663</v>
      </c>
      <c r="Y58" s="30">
        <f t="shared" si="23"/>
        <v>5.2083333333333259E-2</v>
      </c>
    </row>
    <row r="59" spans="2:25" ht="24" customHeight="1" thickBot="1" x14ac:dyDescent="0.3">
      <c r="B59" s="301"/>
      <c r="C59" s="36" t="s">
        <v>17</v>
      </c>
      <c r="D59" s="37">
        <f>MAX(E54:F57)-IF(D54="",E54,D54)-MIN(H54:H57)+$C51</f>
        <v>0.29166666666666674</v>
      </c>
      <c r="E59" s="38"/>
      <c r="F59" s="38"/>
      <c r="G59" s="39"/>
      <c r="H59" s="40">
        <f ca="1">OFFSET(H53,MATCH(MIN(H54:H57),H54:H57,0),-4)-IF(D54="",E54,D54)+$C51</f>
        <v>0.19791666666666671</v>
      </c>
      <c r="I59" s="41"/>
      <c r="J59" s="37">
        <f>MAX(K54:L57)-IF(J54="",K54,J54)-MIN(N54:N57)+$C51</f>
        <v>0.30972222222222212</v>
      </c>
      <c r="K59" s="38"/>
      <c r="L59" s="38"/>
      <c r="M59" s="39"/>
      <c r="N59" s="40">
        <f ca="1">OFFSET(N53,MATCH(MIN(N54:N57),N54:N57,0),-4)-IF(J54="",K54,J54)+$C51</f>
        <v>0.21736111111111098</v>
      </c>
      <c r="O59" s="41"/>
      <c r="P59" s="37">
        <f>MAX(Q54:R57)-IF(P54="",Q54,P54)-MIN(T54:T57)+$C51</f>
        <v>0.30486111111111114</v>
      </c>
      <c r="Q59" s="38"/>
      <c r="R59" s="38"/>
      <c r="S59" s="39"/>
      <c r="T59" s="40">
        <f ca="1">OFFSET(T53,MATCH(MIN(T54:T57),T54:T57,0),-4)-IF(P54="",Q54,P54)+$C51</f>
        <v>0.21875</v>
      </c>
      <c r="U59" s="42"/>
      <c r="V59" s="27">
        <v>0.375</v>
      </c>
      <c r="W59" s="28">
        <f t="shared" si="22"/>
        <v>3.472222222222221E-2</v>
      </c>
      <c r="X59" s="29">
        <v>0.89583333333333337</v>
      </c>
      <c r="Y59" s="30">
        <f t="shared" si="23"/>
        <v>4.1666666666666741E-2</v>
      </c>
    </row>
    <row r="60" spans="2:25" ht="24" customHeight="1" thickBot="1" x14ac:dyDescent="0.3">
      <c r="B60" s="301"/>
      <c r="C60" s="317">
        <v>1.7361111111111112E-2</v>
      </c>
      <c r="D60" s="9" t="s">
        <v>18</v>
      </c>
      <c r="E60" s="7"/>
      <c r="F60" s="7"/>
      <c r="G60" s="7"/>
      <c r="H60" s="7"/>
      <c r="I60" s="8"/>
      <c r="J60" s="9"/>
      <c r="K60" s="7"/>
      <c r="L60" s="7"/>
      <c r="M60" s="7"/>
      <c r="N60" s="7"/>
      <c r="O60" s="8"/>
      <c r="P60" s="9"/>
      <c r="Q60" s="7"/>
      <c r="R60" s="7"/>
      <c r="S60" s="7"/>
      <c r="T60" s="7"/>
      <c r="U60" s="7"/>
      <c r="V60" s="27">
        <v>0.4375</v>
      </c>
      <c r="W60" s="28">
        <f t="shared" si="22"/>
        <v>6.25E-2</v>
      </c>
      <c r="X60" s="29">
        <v>0.92708333333333337</v>
      </c>
      <c r="Y60" s="30">
        <f t="shared" si="23"/>
        <v>3.125E-2</v>
      </c>
    </row>
    <row r="61" spans="2:25" ht="24" customHeight="1" thickBot="1" x14ac:dyDescent="0.3">
      <c r="B61" s="301"/>
      <c r="C61" s="318"/>
      <c r="D61" s="9" t="s">
        <v>19</v>
      </c>
      <c r="E61" s="7"/>
      <c r="F61" s="7"/>
      <c r="G61" s="7"/>
      <c r="H61" s="7"/>
      <c r="I61" s="8"/>
      <c r="J61" s="9" t="s">
        <v>20</v>
      </c>
      <c r="K61" s="7"/>
      <c r="L61" s="7"/>
      <c r="M61" s="7"/>
      <c r="N61" s="7"/>
      <c r="O61" s="8"/>
      <c r="P61" s="9" t="s">
        <v>21</v>
      </c>
      <c r="Q61" s="7"/>
      <c r="R61" s="7"/>
      <c r="S61" s="7"/>
      <c r="T61" s="7"/>
      <c r="U61" s="7"/>
      <c r="V61" s="27">
        <v>0.4861111111111111</v>
      </c>
      <c r="W61" s="28">
        <f t="shared" si="22"/>
        <v>4.8611111111111105E-2</v>
      </c>
      <c r="X61" s="29">
        <v>0.95833333333333337</v>
      </c>
      <c r="Y61" s="30">
        <f t="shared" si="23"/>
        <v>3.125E-2</v>
      </c>
    </row>
    <row r="62" spans="2:25" ht="24" customHeight="1" thickBot="1" x14ac:dyDescent="0.3">
      <c r="B62" s="301"/>
      <c r="C62" s="308" t="s">
        <v>7</v>
      </c>
      <c r="D62" s="13" t="s">
        <v>8</v>
      </c>
      <c r="E62" s="14" t="s">
        <v>9</v>
      </c>
      <c r="F62" s="15" t="s">
        <v>10</v>
      </c>
      <c r="G62" s="14" t="s">
        <v>11</v>
      </c>
      <c r="H62" s="15" t="s">
        <v>12</v>
      </c>
      <c r="I62" s="14" t="s">
        <v>13</v>
      </c>
      <c r="J62" s="15" t="s">
        <v>8</v>
      </c>
      <c r="K62" s="14" t="s">
        <v>9</v>
      </c>
      <c r="L62" s="15" t="s">
        <v>10</v>
      </c>
      <c r="M62" s="14" t="s">
        <v>11</v>
      </c>
      <c r="N62" s="15" t="s">
        <v>12</v>
      </c>
      <c r="O62" s="14" t="s">
        <v>13</v>
      </c>
      <c r="P62" s="13" t="s">
        <v>8</v>
      </c>
      <c r="Q62" s="14" t="s">
        <v>9</v>
      </c>
      <c r="R62" s="15" t="s">
        <v>10</v>
      </c>
      <c r="S62" s="14" t="s">
        <v>11</v>
      </c>
      <c r="T62" s="15" t="s">
        <v>12</v>
      </c>
      <c r="U62" s="13" t="s">
        <v>13</v>
      </c>
      <c r="V62" s="27">
        <v>0.53472222222222221</v>
      </c>
      <c r="W62" s="28">
        <f t="shared" si="22"/>
        <v>4.8611111111111105E-2</v>
      </c>
      <c r="X62" s="29">
        <v>0.98958333333333337</v>
      </c>
      <c r="Y62" s="30">
        <f t="shared" si="23"/>
        <v>3.125E-2</v>
      </c>
    </row>
    <row r="63" spans="2:25" ht="24" customHeight="1" x14ac:dyDescent="0.25">
      <c r="B63" s="301"/>
      <c r="C63" s="309"/>
      <c r="D63" s="23">
        <v>0.60416666666666663</v>
      </c>
      <c r="E63" s="25">
        <v>0.64236111111111116</v>
      </c>
      <c r="F63" s="25">
        <v>0.69513888888888886</v>
      </c>
      <c r="G63" s="20">
        <f t="shared" ref="G63:G64" si="24">F63-D63</f>
        <v>9.0972222222222232E-2</v>
      </c>
      <c r="H63" s="49">
        <v>713</v>
      </c>
      <c r="I63" s="50">
        <v>1</v>
      </c>
      <c r="J63" s="23">
        <v>0.64583333333333337</v>
      </c>
      <c r="K63" s="25">
        <v>0.68541666666666667</v>
      </c>
      <c r="L63" s="25">
        <v>0.73750000000000004</v>
      </c>
      <c r="M63" s="20">
        <f t="shared" ref="M63:M64" si="25">L63-J63</f>
        <v>9.1666666666666674E-2</v>
      </c>
      <c r="N63" s="49">
        <v>713</v>
      </c>
      <c r="O63" s="50">
        <v>2</v>
      </c>
      <c r="P63" s="23">
        <v>0.67847222222222225</v>
      </c>
      <c r="Q63" s="25">
        <v>0.72083333333333333</v>
      </c>
      <c r="R63" s="25">
        <v>0.77986111111111112</v>
      </c>
      <c r="S63" s="20">
        <f t="shared" ref="S63:S64" si="26">R63-P63</f>
        <v>0.10138888888888886</v>
      </c>
      <c r="T63" s="49">
        <v>713</v>
      </c>
      <c r="U63" s="61">
        <v>3</v>
      </c>
      <c r="V63" s="27">
        <v>0.60416666666666663</v>
      </c>
      <c r="W63" s="28">
        <f t="shared" si="22"/>
        <v>6.944444444444442E-2</v>
      </c>
      <c r="X63" s="29">
        <v>1.0319444444444446</v>
      </c>
      <c r="Y63" s="30">
        <f t="shared" si="23"/>
        <v>4.2361111111111183E-2</v>
      </c>
    </row>
    <row r="64" spans="2:25" ht="24" customHeight="1" thickBot="1" x14ac:dyDescent="0.3">
      <c r="B64" s="301"/>
      <c r="C64" s="309"/>
      <c r="D64" s="27">
        <v>0.71180555555555558</v>
      </c>
      <c r="E64" s="29">
        <v>0.75486111111111109</v>
      </c>
      <c r="F64" s="29">
        <v>0.80347222222222225</v>
      </c>
      <c r="G64" s="20">
        <f t="shared" si="24"/>
        <v>9.1666666666666674E-2</v>
      </c>
      <c r="H64" s="54">
        <v>713</v>
      </c>
      <c r="I64" s="55">
        <v>1</v>
      </c>
      <c r="J64" s="27">
        <v>0.74652777777777779</v>
      </c>
      <c r="K64" s="29">
        <v>0.78333333333333333</v>
      </c>
      <c r="L64" s="29">
        <v>0.8256944444444444</v>
      </c>
      <c r="M64" s="20">
        <f t="shared" si="25"/>
        <v>7.9166666666666607E-2</v>
      </c>
      <c r="N64" s="54">
        <v>713</v>
      </c>
      <c r="O64" s="55">
        <v>2</v>
      </c>
      <c r="P64" s="27">
        <v>0.80208333333333337</v>
      </c>
      <c r="Q64" s="29">
        <v>0.83680555555555558</v>
      </c>
      <c r="R64" s="29">
        <v>0.87847222222222221</v>
      </c>
      <c r="S64" s="20">
        <f t="shared" si="26"/>
        <v>7.638888888888884E-2</v>
      </c>
      <c r="T64" s="54">
        <v>713</v>
      </c>
      <c r="U64" s="62">
        <v>3</v>
      </c>
      <c r="V64" s="44">
        <v>0.64583333333333337</v>
      </c>
      <c r="W64" s="45">
        <f>V64-V63</f>
        <v>4.1666666666666741E-2</v>
      </c>
      <c r="X64" s="63"/>
      <c r="Y64" s="47"/>
    </row>
    <row r="65" spans="2:21" ht="24" customHeight="1" thickBot="1" x14ac:dyDescent="0.3">
      <c r="B65" s="301"/>
      <c r="C65" s="309"/>
      <c r="D65" s="31">
        <f>IF(F64="",E64,F64)</f>
        <v>0.80347222222222225</v>
      </c>
      <c r="E65" s="32"/>
      <c r="F65" s="31">
        <f>IF(D66="",E66,D66)</f>
        <v>0.85416666666666663</v>
      </c>
      <c r="G65" s="32"/>
      <c r="H65" s="32">
        <f>F65-D65</f>
        <v>5.0694444444444375E-2</v>
      </c>
      <c r="I65" s="32"/>
      <c r="J65" s="31">
        <f>IF(L64="",K64,L64)</f>
        <v>0.8256944444444444</v>
      </c>
      <c r="K65" s="32"/>
      <c r="L65" s="31">
        <f>IF(J66="",K66,J66)</f>
        <v>0.89583333333333337</v>
      </c>
      <c r="M65" s="32"/>
      <c r="N65" s="32">
        <f>L65-J65</f>
        <v>7.0138888888888973E-2</v>
      </c>
      <c r="O65" s="32"/>
      <c r="P65" s="31">
        <f>IF(R64="",Q64,R64)</f>
        <v>0.87847222222222221</v>
      </c>
      <c r="Q65" s="32"/>
      <c r="R65" s="31">
        <f>IF(P66="",Q66,P66)</f>
        <v>0.95833333333333337</v>
      </c>
      <c r="S65" s="32"/>
      <c r="T65" s="32">
        <f>R65-P65</f>
        <v>7.986111111111116E-2</v>
      </c>
      <c r="U65" s="32"/>
    </row>
    <row r="66" spans="2:21" ht="24" customHeight="1" x14ac:dyDescent="0.25">
      <c r="B66" s="301"/>
      <c r="C66" s="309"/>
      <c r="D66" s="27">
        <v>0.85416666666666663</v>
      </c>
      <c r="E66" s="29">
        <v>0.88124999999999998</v>
      </c>
      <c r="F66" s="29">
        <v>0.91527777777777775</v>
      </c>
      <c r="G66" s="20">
        <f t="shared" ref="G66:G67" si="27">F66-D66</f>
        <v>6.1111111111111116E-2</v>
      </c>
      <c r="H66" s="54">
        <v>713</v>
      </c>
      <c r="I66" s="55">
        <v>1</v>
      </c>
      <c r="J66" s="27">
        <v>0.89583333333333337</v>
      </c>
      <c r="K66" s="29">
        <v>0.92569444444444449</v>
      </c>
      <c r="L66" s="29">
        <v>0.96250000000000002</v>
      </c>
      <c r="M66" s="20">
        <f t="shared" ref="M66:M67" si="28">L66-J66</f>
        <v>6.6666666666666652E-2</v>
      </c>
      <c r="N66" s="54">
        <v>713</v>
      </c>
      <c r="O66" s="55">
        <v>2</v>
      </c>
      <c r="P66" s="27">
        <v>0.95833333333333337</v>
      </c>
      <c r="Q66" s="29">
        <v>0.98819444444444449</v>
      </c>
      <c r="R66" s="29">
        <v>1.0249999999999999</v>
      </c>
      <c r="S66" s="20">
        <f t="shared" ref="S66:S67" si="29">R66-P66</f>
        <v>6.6666666666666541E-2</v>
      </c>
      <c r="T66" s="54">
        <v>713</v>
      </c>
      <c r="U66" s="55">
        <v>3</v>
      </c>
    </row>
    <row r="67" spans="2:21" ht="24" customHeight="1" thickBot="1" x14ac:dyDescent="0.3">
      <c r="B67" s="301"/>
      <c r="C67" s="309"/>
      <c r="D67" s="27">
        <v>0.92708333333333337</v>
      </c>
      <c r="E67" s="29">
        <v>0.95694444444444449</v>
      </c>
      <c r="F67" s="29">
        <v>0.99375000000000002</v>
      </c>
      <c r="G67" s="20">
        <f t="shared" si="27"/>
        <v>6.6666666666666652E-2</v>
      </c>
      <c r="H67" s="54">
        <v>713</v>
      </c>
      <c r="I67" s="55">
        <v>1</v>
      </c>
      <c r="J67" s="27">
        <v>0.98958333333333337</v>
      </c>
      <c r="K67" s="29">
        <v>1.01875</v>
      </c>
      <c r="L67" s="29">
        <v>1.0520833333333333</v>
      </c>
      <c r="M67" s="20">
        <f t="shared" si="28"/>
        <v>6.2499999999999889E-2</v>
      </c>
      <c r="N67" s="54">
        <v>713</v>
      </c>
      <c r="O67" s="55">
        <v>2</v>
      </c>
      <c r="P67" s="27">
        <v>1.0319444444444446</v>
      </c>
      <c r="Q67" s="29">
        <v>1.0618055555555554</v>
      </c>
      <c r="R67" s="29">
        <v>1.0986111111111112</v>
      </c>
      <c r="S67" s="20">
        <f t="shared" si="29"/>
        <v>6.6666666666666652E-2</v>
      </c>
      <c r="T67" s="54">
        <v>713</v>
      </c>
      <c r="U67" s="55">
        <v>3</v>
      </c>
    </row>
    <row r="68" spans="2:21" ht="24" customHeight="1" thickBot="1" x14ac:dyDescent="0.35">
      <c r="B68" s="301"/>
      <c r="C68" s="310"/>
      <c r="D68" s="327" t="s">
        <v>44</v>
      </c>
      <c r="E68" s="423"/>
      <c r="F68" s="423"/>
      <c r="G68" s="423"/>
      <c r="H68" s="423"/>
      <c r="I68" s="424"/>
      <c r="J68" s="327" t="s">
        <v>44</v>
      </c>
      <c r="K68" s="423"/>
      <c r="L68" s="423"/>
      <c r="M68" s="423"/>
      <c r="N68" s="423"/>
      <c r="O68" s="424"/>
      <c r="P68" s="327" t="s">
        <v>44</v>
      </c>
      <c r="Q68" s="423"/>
      <c r="R68" s="423"/>
      <c r="S68" s="423"/>
      <c r="T68" s="423"/>
      <c r="U68" s="424"/>
    </row>
    <row r="69" spans="2:21" ht="24" customHeight="1" thickBot="1" x14ac:dyDescent="0.3">
      <c r="B69" s="302"/>
      <c r="C69" s="36" t="s">
        <v>17</v>
      </c>
      <c r="D69" s="37">
        <f>MAX(E63:F67)-IF(D63="",E63,D63)-MIN(H63:H67)+$C60</f>
        <v>0.35625000000000012</v>
      </c>
      <c r="E69" s="56"/>
      <c r="F69" s="56"/>
      <c r="G69" s="57"/>
      <c r="H69" s="58">
        <f ca="1">OFFSET(H62,MATCH(MIN(H63:H67),H63:H67,0),-4)-IF(D63="",E63,D63)</f>
        <v>0.19930555555555562</v>
      </c>
      <c r="I69" s="59"/>
      <c r="J69" s="37">
        <f>MAX(K63:L67)-IF(J63="",K63,J63)-MIN(N63:N67)+$C60</f>
        <v>0.35347222222222202</v>
      </c>
      <c r="K69" s="38"/>
      <c r="L69" s="38"/>
      <c r="M69" s="39"/>
      <c r="N69" s="58">
        <f ca="1">OFFSET(N62,MATCH(MIN(N63:N67),N63:N67,0),-4)-IF(J63="",K63,J63)</f>
        <v>0.17986111111111103</v>
      </c>
      <c r="O69" s="41"/>
      <c r="P69" s="37">
        <f>MAX(Q63:R67)-IF(P63="",Q63,P63)-MIN(T63:T67)+$C60</f>
        <v>0.3576388888888889</v>
      </c>
      <c r="Q69" s="38"/>
      <c r="R69" s="38"/>
      <c r="S69" s="39"/>
      <c r="T69" s="58">
        <f ca="1">OFFSET(T62,MATCH(MIN(T63:T67),T63:T67,0),-4)-IF(P63="",Q63,P63)</f>
        <v>0.19999999999999996</v>
      </c>
      <c r="U69" s="41"/>
    </row>
  </sheetData>
  <mergeCells count="33">
    <mergeCell ref="P68:U68"/>
    <mergeCell ref="J44:O44"/>
    <mergeCell ref="P44:U44"/>
    <mergeCell ref="P58:U58"/>
    <mergeCell ref="B50:B69"/>
    <mergeCell ref="C51:C52"/>
    <mergeCell ref="C53:C58"/>
    <mergeCell ref="D58:I58"/>
    <mergeCell ref="J58:O58"/>
    <mergeCell ref="C60:C61"/>
    <mergeCell ref="C62:C68"/>
    <mergeCell ref="D68:I68"/>
    <mergeCell ref="J68:O68"/>
    <mergeCell ref="J10:O10"/>
    <mergeCell ref="P10:U10"/>
    <mergeCell ref="B26:B45"/>
    <mergeCell ref="C27:C28"/>
    <mergeCell ref="C29:C34"/>
    <mergeCell ref="D34:I34"/>
    <mergeCell ref="J34:O34"/>
    <mergeCell ref="C12:C13"/>
    <mergeCell ref="C36:C37"/>
    <mergeCell ref="C38:C44"/>
    <mergeCell ref="D44:I44"/>
    <mergeCell ref="B2:B21"/>
    <mergeCell ref="C3:C4"/>
    <mergeCell ref="C5:C10"/>
    <mergeCell ref="D10:I10"/>
    <mergeCell ref="C14:C20"/>
    <mergeCell ref="D20:I20"/>
    <mergeCell ref="J20:O20"/>
    <mergeCell ref="P20:U20"/>
    <mergeCell ref="P34:U34"/>
  </mergeCells>
  <conditionalFormatting sqref="D4">
    <cfRule type="colorScale" priority="141">
      <colorScale>
        <cfvo type="min"/>
        <cfvo type="max"/>
        <color rgb="FFFF7128"/>
        <color rgb="FFFFEF9C"/>
      </colorScale>
    </cfRule>
  </conditionalFormatting>
  <conditionalFormatting sqref="D10">
    <cfRule type="containsText" dxfId="137" priority="136" operator="containsText" text="SÃO PEDRO">
      <formula>NOT(ISERROR(SEARCH(("SÃO PEDRO"),(D10))))</formula>
    </cfRule>
    <cfRule type="containsText" dxfId="136" priority="131" operator="containsText" text="LÍDER">
      <formula>NOT(ISERROR(SEARCH(("LÍDER"),(D10))))</formula>
    </cfRule>
    <cfRule type="containsText" dxfId="135" priority="130" operator="containsText" text="VEGA">
      <formula>NOT(ISERROR(SEARCH(("VEGA"),(D10))))</formula>
    </cfRule>
    <cfRule type="containsText" dxfId="134" priority="132" operator="containsText" text="GLOBAL">
      <formula>NOT(ISERROR(SEARCH(("GLOBAL"),(D10))))</formula>
    </cfRule>
    <cfRule type="containsText" dxfId="133" priority="133" operator="containsText" text="COROADO">
      <formula>NOT(ISERROR(SEARCH(("COROADO"),(D10))))</formula>
    </cfRule>
    <cfRule type="containsText" dxfId="132" priority="134" operator="containsText" text="VIA VERDE">
      <formula>NOT(ISERROR(SEARCH(("VIA VERDE"),(D10))))</formula>
    </cfRule>
    <cfRule type="containsText" dxfId="131" priority="135" operator="containsText" text="INTEGRAÇÃO">
      <formula>NOT(ISERROR(SEARCH(("INTEGRAÇÃO"),(D10))))</formula>
    </cfRule>
  </conditionalFormatting>
  <conditionalFormatting sqref="D20">
    <cfRule type="containsText" dxfId="130" priority="115" operator="containsText" text="SÃO PEDRO">
      <formula>NOT(ISERROR(SEARCH(("SÃO PEDRO"),(D20))))</formula>
    </cfRule>
    <cfRule type="containsText" dxfId="129" priority="114" operator="containsText" text="INTEGRAÇÃO">
      <formula>NOT(ISERROR(SEARCH(("INTEGRAÇÃO"),(D20))))</formula>
    </cfRule>
    <cfRule type="containsText" dxfId="128" priority="113" operator="containsText" text="VIA VERDE">
      <formula>NOT(ISERROR(SEARCH(("VIA VERDE"),(D20))))</formula>
    </cfRule>
    <cfRule type="containsText" dxfId="127" priority="112" operator="containsText" text="COROADO">
      <formula>NOT(ISERROR(SEARCH(("COROADO"),(D20))))</formula>
    </cfRule>
    <cfRule type="containsText" dxfId="126" priority="111" operator="containsText" text="GLOBAL">
      <formula>NOT(ISERROR(SEARCH(("GLOBAL"),(D20))))</formula>
    </cfRule>
    <cfRule type="containsText" dxfId="125" priority="110" operator="containsText" text="LÍDER">
      <formula>NOT(ISERROR(SEARCH(("LÍDER"),(D20))))</formula>
    </cfRule>
    <cfRule type="containsText" dxfId="124" priority="109" operator="containsText" text="VEGA">
      <formula>NOT(ISERROR(SEARCH(("VEGA"),(D20))))</formula>
    </cfRule>
  </conditionalFormatting>
  <conditionalFormatting sqref="D28">
    <cfRule type="colorScale" priority="94">
      <colorScale>
        <cfvo type="min"/>
        <cfvo type="max"/>
        <color rgb="FFFF7128"/>
        <color rgb="FFFFEF9C"/>
      </colorScale>
    </cfRule>
  </conditionalFormatting>
  <conditionalFormatting sqref="D34">
    <cfRule type="containsText" dxfId="123" priority="88" operator="containsText" text="INTEGRAÇÃO">
      <formula>NOT(ISERROR(SEARCH(("INTEGRAÇÃO"),(D34))))</formula>
    </cfRule>
    <cfRule type="containsText" dxfId="122" priority="86" operator="containsText" text="COROADO">
      <formula>NOT(ISERROR(SEARCH(("COROADO"),(D34))))</formula>
    </cfRule>
    <cfRule type="containsText" dxfId="121" priority="83" operator="containsText" text="VEGA">
      <formula>NOT(ISERROR(SEARCH(("VEGA"),(D34))))</formula>
    </cfRule>
    <cfRule type="containsText" dxfId="120" priority="84" operator="containsText" text="LÍDER">
      <formula>NOT(ISERROR(SEARCH(("LÍDER"),(D34))))</formula>
    </cfRule>
    <cfRule type="containsText" dxfId="119" priority="85" operator="containsText" text="GLOBAL">
      <formula>NOT(ISERROR(SEARCH(("GLOBAL"),(D34))))</formula>
    </cfRule>
    <cfRule type="containsText" dxfId="118" priority="89" operator="containsText" text="SÃO PEDRO">
      <formula>NOT(ISERROR(SEARCH(("SÃO PEDRO"),(D34))))</formula>
    </cfRule>
    <cfRule type="containsText" dxfId="117" priority="87" operator="containsText" text="VIA VERDE">
      <formula>NOT(ISERROR(SEARCH(("VIA VERDE"),(D34))))</formula>
    </cfRule>
  </conditionalFormatting>
  <conditionalFormatting sqref="D44">
    <cfRule type="containsText" dxfId="116" priority="64" operator="containsText" text="GLOBAL">
      <formula>NOT(ISERROR(SEARCH(("GLOBAL"),(D44))))</formula>
    </cfRule>
    <cfRule type="containsText" dxfId="115" priority="63" operator="containsText" text="LÍDER">
      <formula>NOT(ISERROR(SEARCH(("LÍDER"),(D44))))</formula>
    </cfRule>
    <cfRule type="containsText" dxfId="114" priority="62" operator="containsText" text="VEGA">
      <formula>NOT(ISERROR(SEARCH(("VEGA"),(D44))))</formula>
    </cfRule>
    <cfRule type="containsText" dxfId="113" priority="65" operator="containsText" text="COROADO">
      <formula>NOT(ISERROR(SEARCH(("COROADO"),(D44))))</formula>
    </cfRule>
    <cfRule type="containsText" dxfId="112" priority="66" operator="containsText" text="VIA VERDE">
      <formula>NOT(ISERROR(SEARCH(("VIA VERDE"),(D44))))</formula>
    </cfRule>
    <cfRule type="containsText" dxfId="111" priority="67" operator="containsText" text="INTEGRAÇÃO">
      <formula>NOT(ISERROR(SEARCH(("INTEGRAÇÃO"),(D44))))</formula>
    </cfRule>
    <cfRule type="containsText" dxfId="110" priority="68" operator="containsText" text="SÃO PEDRO">
      <formula>NOT(ISERROR(SEARCH(("SÃO PEDRO"),(D44))))</formula>
    </cfRule>
  </conditionalFormatting>
  <conditionalFormatting sqref="D52">
    <cfRule type="colorScale" priority="47">
      <colorScale>
        <cfvo type="min"/>
        <cfvo type="max"/>
        <color rgb="FFFF7128"/>
        <color rgb="FFFFEF9C"/>
      </colorScale>
    </cfRule>
  </conditionalFormatting>
  <conditionalFormatting sqref="D58">
    <cfRule type="containsText" dxfId="109" priority="40" operator="containsText" text="VIA VERDE">
      <formula>NOT(ISERROR(SEARCH(("VIA VERDE"),(D58))))</formula>
    </cfRule>
    <cfRule type="containsText" dxfId="108" priority="42" operator="containsText" text="SÃO PEDRO">
      <formula>NOT(ISERROR(SEARCH(("SÃO PEDRO"),(D58))))</formula>
    </cfRule>
    <cfRule type="containsText" dxfId="107" priority="36" operator="containsText" text="VEGA">
      <formula>NOT(ISERROR(SEARCH(("VEGA"),(D58))))</formula>
    </cfRule>
    <cfRule type="containsText" dxfId="106" priority="37" operator="containsText" text="LÍDER">
      <formula>NOT(ISERROR(SEARCH(("LÍDER"),(D58))))</formula>
    </cfRule>
    <cfRule type="containsText" dxfId="105" priority="41" operator="containsText" text="INTEGRAÇÃO">
      <formula>NOT(ISERROR(SEARCH(("INTEGRAÇÃO"),(D58))))</formula>
    </cfRule>
    <cfRule type="containsText" dxfId="104" priority="39" operator="containsText" text="COROADO">
      <formula>NOT(ISERROR(SEARCH(("COROADO"),(D58))))</formula>
    </cfRule>
    <cfRule type="containsText" dxfId="103" priority="38" operator="containsText" text="GLOBAL">
      <formula>NOT(ISERROR(SEARCH(("GLOBAL"),(D58))))</formula>
    </cfRule>
  </conditionalFormatting>
  <conditionalFormatting sqref="D68">
    <cfRule type="containsText" dxfId="102" priority="21" operator="containsText" text="SÃO PEDRO">
      <formula>NOT(ISERROR(SEARCH(("SÃO PEDRO"),(D68))))</formula>
    </cfRule>
    <cfRule type="containsText" dxfId="101" priority="19" operator="containsText" text="VIA VERDE">
      <formula>NOT(ISERROR(SEARCH(("VIA VERDE"),(D68))))</formula>
    </cfRule>
    <cfRule type="containsText" dxfId="100" priority="18" operator="containsText" text="COROADO">
      <formula>NOT(ISERROR(SEARCH(("COROADO"),(D68))))</formula>
    </cfRule>
    <cfRule type="containsText" dxfId="99" priority="15" operator="containsText" text="VEGA">
      <formula>NOT(ISERROR(SEARCH(("VEGA"),(D68))))</formula>
    </cfRule>
    <cfRule type="containsText" dxfId="98" priority="16" operator="containsText" text="LÍDER">
      <formula>NOT(ISERROR(SEARCH(("LÍDER"),(D68))))</formula>
    </cfRule>
    <cfRule type="containsText" dxfId="97" priority="17" operator="containsText" text="GLOBAL">
      <formula>NOT(ISERROR(SEARCH(("GLOBAL"),(D68))))</formula>
    </cfRule>
    <cfRule type="containsText" dxfId="96" priority="20" operator="containsText" text="INTEGRAÇÃO">
      <formula>NOT(ISERROR(SEARCH(("INTEGRAÇÃO"),(D68))))</formula>
    </cfRule>
  </conditionalFormatting>
  <conditionalFormatting sqref="D4:I4">
    <cfRule type="expression" dxfId="95" priority="139" stopIfTrue="1">
      <formula>LEN($D4)=14</formula>
    </cfRule>
  </conditionalFormatting>
  <conditionalFormatting sqref="D28:I28">
    <cfRule type="expression" dxfId="94" priority="92" stopIfTrue="1">
      <formula>LEN($D28)=14</formula>
    </cfRule>
  </conditionalFormatting>
  <conditionalFormatting sqref="D52:I52">
    <cfRule type="expression" dxfId="93" priority="45" stopIfTrue="1">
      <formula>LEN($D52)=14</formula>
    </cfRule>
  </conditionalFormatting>
  <conditionalFormatting sqref="E4:I4">
    <cfRule type="notContainsBlanks" dxfId="92" priority="140">
      <formula>LEN(TRIM(E4))&gt;0</formula>
    </cfRule>
  </conditionalFormatting>
  <conditionalFormatting sqref="E28:I28">
    <cfRule type="notContainsBlanks" dxfId="91" priority="93">
      <formula>LEN(TRIM(E28))&gt;0</formula>
    </cfRule>
  </conditionalFormatting>
  <conditionalFormatting sqref="E52:I52">
    <cfRule type="notContainsBlanks" dxfId="90" priority="46">
      <formula>LEN(TRIM(E52))&gt;0</formula>
    </cfRule>
  </conditionalFormatting>
  <conditionalFormatting sqref="J10">
    <cfRule type="containsText" dxfId="89" priority="126" operator="containsText" text="COROADO">
      <formula>NOT(ISERROR(SEARCH(("COROADO"),(J10))))</formula>
    </cfRule>
    <cfRule type="containsText" dxfId="88" priority="125" operator="containsText" text="GLOBAL">
      <formula>NOT(ISERROR(SEARCH(("GLOBAL"),(J10))))</formula>
    </cfRule>
    <cfRule type="containsText" dxfId="87" priority="124" operator="containsText" text="LÍDER">
      <formula>NOT(ISERROR(SEARCH(("LÍDER"),(J10))))</formula>
    </cfRule>
    <cfRule type="containsText" dxfId="86" priority="123" operator="containsText" text="VEGA">
      <formula>NOT(ISERROR(SEARCH(("VEGA"),(J10))))</formula>
    </cfRule>
    <cfRule type="containsText" dxfId="85" priority="129" operator="containsText" text="SÃO PEDRO">
      <formula>NOT(ISERROR(SEARCH(("SÃO PEDRO"),(J10))))</formula>
    </cfRule>
    <cfRule type="containsText" dxfId="84" priority="128" operator="containsText" text="INTEGRAÇÃO">
      <formula>NOT(ISERROR(SEARCH(("INTEGRAÇÃO"),(J10))))</formula>
    </cfRule>
    <cfRule type="containsText" dxfId="83" priority="127" operator="containsText" text="VIA VERDE">
      <formula>NOT(ISERROR(SEARCH(("VIA VERDE"),(J10))))</formula>
    </cfRule>
  </conditionalFormatting>
  <conditionalFormatting sqref="J20">
    <cfRule type="containsText" dxfId="82" priority="102" operator="containsText" text="VEGA">
      <formula>NOT(ISERROR(SEARCH(("VEGA"),(J20))))</formula>
    </cfRule>
    <cfRule type="containsText" dxfId="81" priority="103" operator="containsText" text="LÍDER">
      <formula>NOT(ISERROR(SEARCH(("LÍDER"),(J20))))</formula>
    </cfRule>
    <cfRule type="containsText" dxfId="80" priority="108" operator="containsText" text="SÃO PEDRO">
      <formula>NOT(ISERROR(SEARCH(("SÃO PEDRO"),(J20))))</formula>
    </cfRule>
    <cfRule type="containsText" dxfId="79" priority="104" operator="containsText" text="GLOBAL">
      <formula>NOT(ISERROR(SEARCH(("GLOBAL"),(J20))))</formula>
    </cfRule>
    <cfRule type="containsText" dxfId="78" priority="105" operator="containsText" text="COROADO">
      <formula>NOT(ISERROR(SEARCH(("COROADO"),(J20))))</formula>
    </cfRule>
    <cfRule type="containsText" dxfId="77" priority="106" operator="containsText" text="VIA VERDE">
      <formula>NOT(ISERROR(SEARCH(("VIA VERDE"),(J20))))</formula>
    </cfRule>
    <cfRule type="containsText" dxfId="76" priority="107" operator="containsText" text="INTEGRAÇÃO">
      <formula>NOT(ISERROR(SEARCH(("INTEGRAÇÃO"),(J20))))</formula>
    </cfRule>
  </conditionalFormatting>
  <conditionalFormatting sqref="J34">
    <cfRule type="containsText" dxfId="75" priority="76" operator="containsText" text="VEGA">
      <formula>NOT(ISERROR(SEARCH(("VEGA"),(J34))))</formula>
    </cfRule>
    <cfRule type="containsText" dxfId="74" priority="77" operator="containsText" text="LÍDER">
      <formula>NOT(ISERROR(SEARCH(("LÍDER"),(J34))))</formula>
    </cfRule>
    <cfRule type="containsText" dxfId="73" priority="78" operator="containsText" text="GLOBAL">
      <formula>NOT(ISERROR(SEARCH(("GLOBAL"),(J34))))</formula>
    </cfRule>
    <cfRule type="containsText" dxfId="72" priority="79" operator="containsText" text="COROADO">
      <formula>NOT(ISERROR(SEARCH(("COROADO"),(J34))))</formula>
    </cfRule>
    <cfRule type="containsText" dxfId="71" priority="80" operator="containsText" text="VIA VERDE">
      <formula>NOT(ISERROR(SEARCH(("VIA VERDE"),(J34))))</formula>
    </cfRule>
    <cfRule type="containsText" dxfId="70" priority="81" operator="containsText" text="INTEGRAÇÃO">
      <formula>NOT(ISERROR(SEARCH(("INTEGRAÇÃO"),(J34))))</formula>
    </cfRule>
    <cfRule type="containsText" dxfId="69" priority="82" operator="containsText" text="SÃO PEDRO">
      <formula>NOT(ISERROR(SEARCH(("SÃO PEDRO"),(J34))))</formula>
    </cfRule>
  </conditionalFormatting>
  <conditionalFormatting sqref="J44">
    <cfRule type="containsText" dxfId="68" priority="59" operator="containsText" text="VIA VERDE">
      <formula>NOT(ISERROR(SEARCH(("VIA VERDE"),(J44))))</formula>
    </cfRule>
    <cfRule type="containsText" dxfId="67" priority="58" operator="containsText" text="COROADO">
      <formula>NOT(ISERROR(SEARCH(("COROADO"),(J44))))</formula>
    </cfRule>
    <cfRule type="containsText" dxfId="66" priority="57" operator="containsText" text="GLOBAL">
      <formula>NOT(ISERROR(SEARCH(("GLOBAL"),(J44))))</formula>
    </cfRule>
    <cfRule type="containsText" dxfId="65" priority="56" operator="containsText" text="LÍDER">
      <formula>NOT(ISERROR(SEARCH(("LÍDER"),(J44))))</formula>
    </cfRule>
    <cfRule type="containsText" dxfId="64" priority="60" operator="containsText" text="INTEGRAÇÃO">
      <formula>NOT(ISERROR(SEARCH(("INTEGRAÇÃO"),(J44))))</formula>
    </cfRule>
    <cfRule type="containsText" dxfId="63" priority="55" operator="containsText" text="VEGA">
      <formula>NOT(ISERROR(SEARCH(("VEGA"),(J44))))</formula>
    </cfRule>
    <cfRule type="containsText" dxfId="62" priority="61" operator="containsText" text="SÃO PEDRO">
      <formula>NOT(ISERROR(SEARCH(("SÃO PEDRO"),(J44))))</formula>
    </cfRule>
  </conditionalFormatting>
  <conditionalFormatting sqref="J58">
    <cfRule type="containsText" dxfId="61" priority="30" operator="containsText" text="LÍDER">
      <formula>NOT(ISERROR(SEARCH(("LÍDER"),(J58))))</formula>
    </cfRule>
    <cfRule type="containsText" dxfId="60" priority="31" operator="containsText" text="GLOBAL">
      <formula>NOT(ISERROR(SEARCH(("GLOBAL"),(J58))))</formula>
    </cfRule>
    <cfRule type="containsText" dxfId="59" priority="32" operator="containsText" text="COROADO">
      <formula>NOT(ISERROR(SEARCH(("COROADO"),(J58))))</formula>
    </cfRule>
    <cfRule type="containsText" dxfId="58" priority="33" operator="containsText" text="VIA VERDE">
      <formula>NOT(ISERROR(SEARCH(("VIA VERDE"),(J58))))</formula>
    </cfRule>
    <cfRule type="containsText" dxfId="57" priority="34" operator="containsText" text="INTEGRAÇÃO">
      <formula>NOT(ISERROR(SEARCH(("INTEGRAÇÃO"),(J58))))</formula>
    </cfRule>
    <cfRule type="containsText" dxfId="56" priority="35" operator="containsText" text="SÃO PEDRO">
      <formula>NOT(ISERROR(SEARCH(("SÃO PEDRO"),(J58))))</formula>
    </cfRule>
    <cfRule type="containsText" dxfId="55" priority="29" operator="containsText" text="VEGA">
      <formula>NOT(ISERROR(SEARCH(("VEGA"),(J58))))</formula>
    </cfRule>
  </conditionalFormatting>
  <conditionalFormatting sqref="J68">
    <cfRule type="containsText" dxfId="54" priority="14" operator="containsText" text="SÃO PEDRO">
      <formula>NOT(ISERROR(SEARCH(("SÃO PEDRO"),(J68))))</formula>
    </cfRule>
    <cfRule type="containsText" dxfId="53" priority="13" operator="containsText" text="INTEGRAÇÃO">
      <formula>NOT(ISERROR(SEARCH(("INTEGRAÇÃO"),(J68))))</formula>
    </cfRule>
    <cfRule type="containsText" dxfId="52" priority="12" operator="containsText" text="VIA VERDE">
      <formula>NOT(ISERROR(SEARCH(("VIA VERDE"),(J68))))</formula>
    </cfRule>
    <cfRule type="containsText" dxfId="51" priority="11" operator="containsText" text="COROADO">
      <formula>NOT(ISERROR(SEARCH(("COROADO"),(J68))))</formula>
    </cfRule>
    <cfRule type="containsText" dxfId="50" priority="10" operator="containsText" text="GLOBAL">
      <formula>NOT(ISERROR(SEARCH(("GLOBAL"),(J68))))</formula>
    </cfRule>
    <cfRule type="containsText" dxfId="49" priority="9" operator="containsText" text="LÍDER">
      <formula>NOT(ISERROR(SEARCH(("LÍDER"),(J68))))</formula>
    </cfRule>
    <cfRule type="containsText" dxfId="48" priority="8" operator="containsText" text="VEGA">
      <formula>NOT(ISERROR(SEARCH(("VEGA"),(J68))))</formula>
    </cfRule>
  </conditionalFormatting>
  <conditionalFormatting sqref="J4:O4">
    <cfRule type="expression" dxfId="47" priority="138">
      <formula>LEN($J4)=14</formula>
    </cfRule>
  </conditionalFormatting>
  <conditionalFormatting sqref="J28:O28">
    <cfRule type="expression" dxfId="46" priority="91">
      <formula>LEN($J28)=14</formula>
    </cfRule>
  </conditionalFormatting>
  <conditionalFormatting sqref="J52:O52">
    <cfRule type="expression" dxfId="45" priority="44">
      <formula>LEN($J52)=14</formula>
    </cfRule>
  </conditionalFormatting>
  <conditionalFormatting sqref="P10">
    <cfRule type="containsText" dxfId="44" priority="116" operator="containsText" text="VEGA">
      <formula>NOT(ISERROR(SEARCH(("VEGA"),(P10))))</formula>
    </cfRule>
    <cfRule type="containsText" dxfId="43" priority="120" operator="containsText" text="VIA VERDE">
      <formula>NOT(ISERROR(SEARCH(("VIA VERDE"),(P10))))</formula>
    </cfRule>
    <cfRule type="containsText" dxfId="42" priority="122" operator="containsText" text="SÃO PEDRO">
      <formula>NOT(ISERROR(SEARCH(("SÃO PEDRO"),(P10))))</formula>
    </cfRule>
    <cfRule type="containsText" dxfId="41" priority="121" operator="containsText" text="INTEGRAÇÃO">
      <formula>NOT(ISERROR(SEARCH(("INTEGRAÇÃO"),(P10))))</formula>
    </cfRule>
    <cfRule type="containsText" dxfId="40" priority="119" operator="containsText" text="COROADO">
      <formula>NOT(ISERROR(SEARCH(("COROADO"),(P10))))</formula>
    </cfRule>
    <cfRule type="containsText" dxfId="39" priority="118" operator="containsText" text="GLOBAL">
      <formula>NOT(ISERROR(SEARCH(("GLOBAL"),(P10))))</formula>
    </cfRule>
    <cfRule type="containsText" dxfId="38" priority="117" operator="containsText" text="LÍDER">
      <formula>NOT(ISERROR(SEARCH(("LÍDER"),(P10))))</formula>
    </cfRule>
  </conditionalFormatting>
  <conditionalFormatting sqref="P20">
    <cfRule type="containsText" dxfId="37" priority="99" operator="containsText" text="VIA VERDE">
      <formula>NOT(ISERROR(SEARCH(("VIA VERDE"),(P20))))</formula>
    </cfRule>
    <cfRule type="containsText" dxfId="36" priority="95" operator="containsText" text="VEGA">
      <formula>NOT(ISERROR(SEARCH(("VEGA"),(P20))))</formula>
    </cfRule>
    <cfRule type="containsText" dxfId="35" priority="96" operator="containsText" text="LÍDER">
      <formula>NOT(ISERROR(SEARCH(("LÍDER"),(P20))))</formula>
    </cfRule>
    <cfRule type="containsText" dxfId="34" priority="97" operator="containsText" text="GLOBAL">
      <formula>NOT(ISERROR(SEARCH(("GLOBAL"),(P20))))</formula>
    </cfRule>
    <cfRule type="containsText" dxfId="33" priority="98" operator="containsText" text="COROADO">
      <formula>NOT(ISERROR(SEARCH(("COROADO"),(P20))))</formula>
    </cfRule>
    <cfRule type="containsText" dxfId="32" priority="100" operator="containsText" text="INTEGRAÇÃO">
      <formula>NOT(ISERROR(SEARCH(("INTEGRAÇÃO"),(P20))))</formula>
    </cfRule>
    <cfRule type="containsText" dxfId="31" priority="101" operator="containsText" text="SÃO PEDRO">
      <formula>NOT(ISERROR(SEARCH(("SÃO PEDRO"),(P20))))</formula>
    </cfRule>
  </conditionalFormatting>
  <conditionalFormatting sqref="P34">
    <cfRule type="containsText" dxfId="30" priority="74" operator="containsText" text="INTEGRAÇÃO">
      <formula>NOT(ISERROR(SEARCH(("INTEGRAÇÃO"),(P34))))</formula>
    </cfRule>
    <cfRule type="containsText" dxfId="29" priority="73" operator="containsText" text="VIA VERDE">
      <formula>NOT(ISERROR(SEARCH(("VIA VERDE"),(P34))))</formula>
    </cfRule>
    <cfRule type="containsText" dxfId="28" priority="72" operator="containsText" text="COROADO">
      <formula>NOT(ISERROR(SEARCH(("COROADO"),(P34))))</formula>
    </cfRule>
    <cfRule type="containsText" dxfId="27" priority="71" operator="containsText" text="GLOBAL">
      <formula>NOT(ISERROR(SEARCH(("GLOBAL"),(P34))))</formula>
    </cfRule>
    <cfRule type="containsText" dxfId="26" priority="75" operator="containsText" text="SÃO PEDRO">
      <formula>NOT(ISERROR(SEARCH(("SÃO PEDRO"),(P34))))</formula>
    </cfRule>
    <cfRule type="containsText" dxfId="25" priority="70" operator="containsText" text="LÍDER">
      <formula>NOT(ISERROR(SEARCH(("LÍDER"),(P34))))</formula>
    </cfRule>
    <cfRule type="containsText" dxfId="24" priority="69" operator="containsText" text="VEGA">
      <formula>NOT(ISERROR(SEARCH(("VEGA"),(P34))))</formula>
    </cfRule>
  </conditionalFormatting>
  <conditionalFormatting sqref="P44">
    <cfRule type="containsText" dxfId="23" priority="53" operator="containsText" text="INTEGRAÇÃO">
      <formula>NOT(ISERROR(SEARCH(("INTEGRAÇÃO"),(P44))))</formula>
    </cfRule>
    <cfRule type="containsText" dxfId="22" priority="52" operator="containsText" text="VIA VERDE">
      <formula>NOT(ISERROR(SEARCH(("VIA VERDE"),(P44))))</formula>
    </cfRule>
    <cfRule type="containsText" dxfId="21" priority="51" operator="containsText" text="COROADO">
      <formula>NOT(ISERROR(SEARCH(("COROADO"),(P44))))</formula>
    </cfRule>
    <cfRule type="containsText" dxfId="20" priority="50" operator="containsText" text="GLOBAL">
      <formula>NOT(ISERROR(SEARCH(("GLOBAL"),(P44))))</formula>
    </cfRule>
    <cfRule type="containsText" dxfId="19" priority="48" operator="containsText" text="VEGA">
      <formula>NOT(ISERROR(SEARCH(("VEGA"),(P44))))</formula>
    </cfRule>
    <cfRule type="containsText" dxfId="18" priority="49" operator="containsText" text="LÍDER">
      <formula>NOT(ISERROR(SEARCH(("LÍDER"),(P44))))</formula>
    </cfRule>
    <cfRule type="containsText" dxfId="17" priority="54" operator="containsText" text="SÃO PEDRO">
      <formula>NOT(ISERROR(SEARCH(("SÃO PEDRO"),(P44))))</formula>
    </cfRule>
  </conditionalFormatting>
  <conditionalFormatting sqref="P58">
    <cfRule type="containsText" dxfId="16" priority="26" operator="containsText" text="VIA VERDE">
      <formula>NOT(ISERROR(SEARCH(("VIA VERDE"),(P58))))</formula>
    </cfRule>
    <cfRule type="containsText" dxfId="15" priority="27" operator="containsText" text="INTEGRAÇÃO">
      <formula>NOT(ISERROR(SEARCH(("INTEGRAÇÃO"),(P58))))</formula>
    </cfRule>
    <cfRule type="containsText" dxfId="14" priority="22" operator="containsText" text="VEGA">
      <formula>NOT(ISERROR(SEARCH(("VEGA"),(P58))))</formula>
    </cfRule>
    <cfRule type="containsText" dxfId="13" priority="23" operator="containsText" text="LÍDER">
      <formula>NOT(ISERROR(SEARCH(("LÍDER"),(P58))))</formula>
    </cfRule>
    <cfRule type="containsText" dxfId="12" priority="28" operator="containsText" text="SÃO PEDRO">
      <formula>NOT(ISERROR(SEARCH(("SÃO PEDRO"),(P58))))</formula>
    </cfRule>
    <cfRule type="containsText" dxfId="11" priority="25" operator="containsText" text="COROADO">
      <formula>NOT(ISERROR(SEARCH(("COROADO"),(P58))))</formula>
    </cfRule>
    <cfRule type="containsText" dxfId="10" priority="24" operator="containsText" text="GLOBAL">
      <formula>NOT(ISERROR(SEARCH(("GLOBAL"),(P58))))</formula>
    </cfRule>
  </conditionalFormatting>
  <conditionalFormatting sqref="P68">
    <cfRule type="containsText" dxfId="9" priority="3" operator="containsText" text="GLOBAL">
      <formula>NOT(ISERROR(SEARCH(("GLOBAL"),(P68))))</formula>
    </cfRule>
    <cfRule type="containsText" dxfId="8" priority="5" operator="containsText" text="VIA VERDE">
      <formula>NOT(ISERROR(SEARCH(("VIA VERDE"),(P68))))</formula>
    </cfRule>
    <cfRule type="containsText" dxfId="7" priority="6" operator="containsText" text="INTEGRAÇÃO">
      <formula>NOT(ISERROR(SEARCH(("INTEGRAÇÃO"),(P68))))</formula>
    </cfRule>
    <cfRule type="containsText" dxfId="6" priority="7" operator="containsText" text="SÃO PEDRO">
      <formula>NOT(ISERROR(SEARCH(("SÃO PEDRO"),(P68))))</formula>
    </cfRule>
    <cfRule type="containsText" dxfId="5" priority="4" operator="containsText" text="COROADO">
      <formula>NOT(ISERROR(SEARCH(("COROADO"),(P68))))</formula>
    </cfRule>
    <cfRule type="containsText" dxfId="4" priority="2" operator="containsText" text="LÍDER">
      <formula>NOT(ISERROR(SEARCH(("LÍDER"),(P68))))</formula>
    </cfRule>
    <cfRule type="containsText" dxfId="3" priority="1" operator="containsText" text="VEGA">
      <formula>NOT(ISERROR(SEARCH(("VEGA"),(P68))))</formula>
    </cfRule>
  </conditionalFormatting>
  <conditionalFormatting sqref="P4:U4">
    <cfRule type="expression" dxfId="2" priority="137">
      <formula>LEN($P4)=14</formula>
    </cfRule>
  </conditionalFormatting>
  <conditionalFormatting sqref="P28:U28">
    <cfRule type="expression" dxfId="1" priority="90">
      <formula>LEN($P28)=14</formula>
    </cfRule>
  </conditionalFormatting>
  <conditionalFormatting sqref="P52:U52">
    <cfRule type="expression" dxfId="0" priority="43">
      <formula>LEN($P52)=14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004</vt:lpstr>
      <vt:lpstr>203</vt:lpstr>
      <vt:lpstr>205</vt:lpstr>
      <vt:lpstr>207</vt:lpstr>
      <vt:lpstr>227</vt:lpstr>
      <vt:lpstr>214</vt:lpstr>
      <vt:lpstr>223</vt:lpstr>
      <vt:lpstr>403</vt:lpstr>
      <vt:lpstr>427</vt:lpstr>
      <vt:lpstr>452</vt:lpstr>
      <vt:lpstr>507</vt:lpstr>
      <vt:lpstr>606</vt:lpstr>
      <vt:lpstr>608</vt:lpstr>
      <vt:lpstr>609</vt:lpstr>
      <vt:lpstr>611</vt:lpstr>
      <vt:lpstr>612</vt:lpstr>
      <vt:lpstr>625</vt:lpstr>
      <vt:lpstr>704</vt:lpstr>
      <vt:lpstr>706</vt:lpstr>
      <vt:lpstr>708</vt:lpstr>
      <vt:lpstr>711</vt:lpstr>
      <vt:lpstr>713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Lopes</dc:creator>
  <cp:lastModifiedBy>Acop Powerbi</cp:lastModifiedBy>
  <dcterms:created xsi:type="dcterms:W3CDTF">2026-09-01T12:31:54Z</dcterms:created>
  <dcterms:modified xsi:type="dcterms:W3CDTF">2026-09-01T18:55:29Z</dcterms:modified>
</cp:coreProperties>
</file>