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 Satelite\Desktop\excel\"/>
    </mc:Choice>
  </mc:AlternateContent>
  <xr:revisionPtr revIDLastSave="0" documentId="13_ncr:1_{BE8F97FD-5D21-4891-B7FA-35B89722DF9C}" xr6:coauthVersionLast="47" xr6:coauthVersionMax="47" xr10:uidLastSave="{00000000-0000-0000-0000-000000000000}"/>
  <bookViews>
    <workbookView xWindow="-120" yWindow="-120" windowWidth="24240" windowHeight="13140" xr2:uid="{3F19DEBF-1F93-47AF-8192-376C44101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L8" i="1"/>
  <c r="N5" i="1"/>
  <c r="N4" i="1"/>
  <c r="H24" i="1"/>
  <c r="F24" i="1"/>
  <c r="G24" i="1"/>
  <c r="E24" i="1"/>
  <c r="H23" i="1"/>
  <c r="E23" i="1"/>
  <c r="F23" i="1"/>
  <c r="G23" i="1"/>
  <c r="D23" i="1"/>
  <c r="F22" i="1"/>
  <c r="G22" i="1"/>
  <c r="H22" i="1"/>
  <c r="D22" i="1"/>
  <c r="E22" i="1"/>
  <c r="H21" i="1"/>
  <c r="G21" i="1"/>
  <c r="E21" i="1"/>
  <c r="D21" i="1"/>
  <c r="C21" i="1"/>
  <c r="R17" i="1"/>
  <c r="R18" i="1"/>
  <c r="R11" i="1"/>
  <c r="R12" i="1"/>
  <c r="R13" i="1"/>
  <c r="R14" i="1"/>
  <c r="R15" i="1"/>
  <c r="R16" i="1"/>
  <c r="R5" i="1"/>
  <c r="R6" i="1"/>
  <c r="R7" i="1"/>
  <c r="R8" i="1"/>
  <c r="R9" i="1"/>
  <c r="R10" i="1"/>
  <c r="R4" i="1"/>
  <c r="R23" i="1" s="1"/>
  <c r="Q18" i="1"/>
  <c r="Q14" i="1"/>
  <c r="Q15" i="1"/>
  <c r="Q16" i="1"/>
  <c r="Q17" i="1"/>
  <c r="Q5" i="1"/>
  <c r="Q6" i="1"/>
  <c r="Q7" i="1"/>
  <c r="Q8" i="1"/>
  <c r="Q9" i="1"/>
  <c r="Q10" i="1"/>
  <c r="Q11" i="1"/>
  <c r="Q12" i="1"/>
  <c r="Q13" i="1"/>
  <c r="Q4" i="1"/>
  <c r="Q23" i="1" s="1"/>
  <c r="P17" i="1"/>
  <c r="P18" i="1"/>
  <c r="P13" i="1"/>
  <c r="P14" i="1"/>
  <c r="P15" i="1"/>
  <c r="P16" i="1"/>
  <c r="P5" i="1"/>
  <c r="P6" i="1"/>
  <c r="P7" i="1"/>
  <c r="P8" i="1"/>
  <c r="P9" i="1"/>
  <c r="P10" i="1"/>
  <c r="P11" i="1"/>
  <c r="P12" i="1"/>
  <c r="P4" i="1"/>
  <c r="P24" i="1" s="1"/>
  <c r="O9" i="1"/>
  <c r="O7" i="1"/>
  <c r="N17" i="1"/>
  <c r="O17" i="1"/>
  <c r="N18" i="1"/>
  <c r="O18" i="1"/>
  <c r="N13" i="1"/>
  <c r="O13" i="1"/>
  <c r="N14" i="1"/>
  <c r="O14" i="1"/>
  <c r="N15" i="1"/>
  <c r="O15" i="1"/>
  <c r="N16" i="1"/>
  <c r="O16" i="1"/>
  <c r="N9" i="1"/>
  <c r="N10" i="1"/>
  <c r="O10" i="1"/>
  <c r="N11" i="1"/>
  <c r="O11" i="1"/>
  <c r="N12" i="1"/>
  <c r="O12" i="1"/>
  <c r="O5" i="1"/>
  <c r="N6" i="1"/>
  <c r="O6" i="1"/>
  <c r="N7" i="1"/>
  <c r="N8" i="1"/>
  <c r="O8" i="1"/>
  <c r="O4" i="1"/>
  <c r="O24" i="1" s="1"/>
  <c r="N24" i="1"/>
  <c r="J4" i="1"/>
  <c r="J24" i="1" s="1"/>
  <c r="I4" i="1"/>
  <c r="S4" i="1" s="1"/>
  <c r="F21" i="1"/>
  <c r="Z3" i="1"/>
  <c r="AA3" i="1" s="1"/>
  <c r="AB3" i="1" s="1"/>
  <c r="Y3" i="1"/>
  <c r="V3" i="1"/>
  <c r="W3" i="1" s="1"/>
  <c r="U3" i="1"/>
  <c r="T3" i="1"/>
  <c r="Q3" i="1"/>
  <c r="R3" i="1" s="1"/>
  <c r="P3" i="1"/>
  <c r="O3" i="1"/>
  <c r="L4" i="1"/>
  <c r="L23" i="1" s="1"/>
  <c r="M4" i="1"/>
  <c r="M23" i="1" s="1"/>
  <c r="M5" i="1"/>
  <c r="W5" i="1" s="1"/>
  <c r="AB5" i="1" s="1"/>
  <c r="M6" i="1"/>
  <c r="W6" i="1" s="1"/>
  <c r="AB6" i="1" s="1"/>
  <c r="M7" i="1"/>
  <c r="W7" i="1" s="1"/>
  <c r="AB7" i="1" s="1"/>
  <c r="M8" i="1"/>
  <c r="W8" i="1" s="1"/>
  <c r="M9" i="1"/>
  <c r="W9" i="1" s="1"/>
  <c r="AB9" i="1" s="1"/>
  <c r="M10" i="1"/>
  <c r="W10" i="1" s="1"/>
  <c r="AB10" i="1" s="1"/>
  <c r="M11" i="1"/>
  <c r="W11" i="1" s="1"/>
  <c r="AB11" i="1" s="1"/>
  <c r="M12" i="1"/>
  <c r="W12" i="1" s="1"/>
  <c r="AB12" i="1" s="1"/>
  <c r="M13" i="1"/>
  <c r="W13" i="1" s="1"/>
  <c r="AB13" i="1" s="1"/>
  <c r="M14" i="1"/>
  <c r="W14" i="1" s="1"/>
  <c r="M15" i="1"/>
  <c r="W15" i="1" s="1"/>
  <c r="AB15" i="1" s="1"/>
  <c r="M16" i="1"/>
  <c r="W16" i="1" s="1"/>
  <c r="AB16" i="1" s="1"/>
  <c r="M17" i="1"/>
  <c r="W17" i="1" s="1"/>
  <c r="AB17" i="1" s="1"/>
  <c r="M18" i="1"/>
  <c r="W18" i="1" s="1"/>
  <c r="AB18" i="1" s="1"/>
  <c r="K4" i="1"/>
  <c r="U4" i="1" s="1"/>
  <c r="K5" i="1"/>
  <c r="U5" i="1" s="1"/>
  <c r="Z5" i="1" s="1"/>
  <c r="L5" i="1"/>
  <c r="V5" i="1" s="1"/>
  <c r="AA5" i="1" s="1"/>
  <c r="K6" i="1"/>
  <c r="U6" i="1" s="1"/>
  <c r="Z6" i="1" s="1"/>
  <c r="L6" i="1"/>
  <c r="V6" i="1" s="1"/>
  <c r="AA6" i="1" s="1"/>
  <c r="K7" i="1"/>
  <c r="U7" i="1" s="1"/>
  <c r="Z7" i="1" s="1"/>
  <c r="L7" i="1"/>
  <c r="V7" i="1" s="1"/>
  <c r="AA7" i="1" s="1"/>
  <c r="K8" i="1"/>
  <c r="U8" i="1" s="1"/>
  <c r="V8" i="1"/>
  <c r="AA8" i="1" s="1"/>
  <c r="K9" i="1"/>
  <c r="U9" i="1" s="1"/>
  <c r="Z9" i="1" s="1"/>
  <c r="L9" i="1"/>
  <c r="V9" i="1" s="1"/>
  <c r="AA9" i="1" s="1"/>
  <c r="K10" i="1"/>
  <c r="U10" i="1" s="1"/>
  <c r="Z10" i="1" s="1"/>
  <c r="L10" i="1"/>
  <c r="V10" i="1" s="1"/>
  <c r="AA10" i="1" s="1"/>
  <c r="K11" i="1"/>
  <c r="U11" i="1" s="1"/>
  <c r="Z11" i="1" s="1"/>
  <c r="L11" i="1"/>
  <c r="V11" i="1" s="1"/>
  <c r="AA11" i="1" s="1"/>
  <c r="K12" i="1"/>
  <c r="U12" i="1" s="1"/>
  <c r="Z12" i="1" s="1"/>
  <c r="L12" i="1"/>
  <c r="V12" i="1" s="1"/>
  <c r="K13" i="1"/>
  <c r="U13" i="1" s="1"/>
  <c r="Z13" i="1" s="1"/>
  <c r="L13" i="1"/>
  <c r="V13" i="1" s="1"/>
  <c r="AA13" i="1" s="1"/>
  <c r="K14" i="1"/>
  <c r="U14" i="1" s="1"/>
  <c r="Z14" i="1" s="1"/>
  <c r="L14" i="1"/>
  <c r="V14" i="1" s="1"/>
  <c r="AA14" i="1" s="1"/>
  <c r="K15" i="1"/>
  <c r="U15" i="1" s="1"/>
  <c r="Z15" i="1" s="1"/>
  <c r="L15" i="1"/>
  <c r="V15" i="1" s="1"/>
  <c r="AA15" i="1" s="1"/>
  <c r="K16" i="1"/>
  <c r="U16" i="1" s="1"/>
  <c r="Z16" i="1" s="1"/>
  <c r="L16" i="1"/>
  <c r="V16" i="1" s="1"/>
  <c r="AA16" i="1" s="1"/>
  <c r="K17" i="1"/>
  <c r="U17" i="1" s="1"/>
  <c r="Z17" i="1" s="1"/>
  <c r="L17" i="1"/>
  <c r="V17" i="1" s="1"/>
  <c r="AA17" i="1" s="1"/>
  <c r="K18" i="1"/>
  <c r="U18" i="1" s="1"/>
  <c r="L18" i="1"/>
  <c r="V18" i="1" s="1"/>
  <c r="AA18" i="1" s="1"/>
  <c r="J6" i="1"/>
  <c r="T6" i="1" s="1"/>
  <c r="Y6" i="1" s="1"/>
  <c r="J7" i="1"/>
  <c r="T7" i="1" s="1"/>
  <c r="Y7" i="1" s="1"/>
  <c r="J8" i="1"/>
  <c r="T8" i="1" s="1"/>
  <c r="J9" i="1"/>
  <c r="T9" i="1" s="1"/>
  <c r="Y9" i="1" s="1"/>
  <c r="J10" i="1"/>
  <c r="T10" i="1" s="1"/>
  <c r="J11" i="1"/>
  <c r="T11" i="1" s="1"/>
  <c r="Y11" i="1" s="1"/>
  <c r="J12" i="1"/>
  <c r="T12" i="1" s="1"/>
  <c r="J13" i="1"/>
  <c r="T13" i="1" s="1"/>
  <c r="Y13" i="1" s="1"/>
  <c r="T14" i="1"/>
  <c r="J15" i="1"/>
  <c r="T15" i="1" s="1"/>
  <c r="Y15" i="1" s="1"/>
  <c r="J16" i="1"/>
  <c r="T16" i="1" s="1"/>
  <c r="J17" i="1"/>
  <c r="T17" i="1" s="1"/>
  <c r="Y17" i="1" s="1"/>
  <c r="J18" i="1"/>
  <c r="T18" i="1" s="1"/>
  <c r="J5" i="1"/>
  <c r="T5" i="1" s="1"/>
  <c r="Y5" i="1" s="1"/>
  <c r="J3" i="1"/>
  <c r="K3" i="1" s="1"/>
  <c r="L3" i="1" s="1"/>
  <c r="M3" i="1" s="1"/>
  <c r="I16" i="1"/>
  <c r="I17" i="1"/>
  <c r="I18" i="1"/>
  <c r="I5" i="1"/>
  <c r="I6" i="1"/>
  <c r="I7" i="1"/>
  <c r="I8" i="1"/>
  <c r="I9" i="1"/>
  <c r="I10" i="1"/>
  <c r="I11" i="1"/>
  <c r="I12" i="1"/>
  <c r="I13" i="1"/>
  <c r="I14" i="1"/>
  <c r="I15" i="1"/>
  <c r="E3" i="1"/>
  <c r="F3" i="1" s="1"/>
  <c r="G3" i="1" s="1"/>
  <c r="H3" i="1" s="1"/>
  <c r="Z4" i="1" l="1"/>
  <c r="U24" i="1"/>
  <c r="U23" i="1"/>
  <c r="U22" i="1"/>
  <c r="U21" i="1"/>
  <c r="Y16" i="1"/>
  <c r="Y14" i="1"/>
  <c r="Y18" i="1"/>
  <c r="T4" i="1"/>
  <c r="X4" i="1"/>
  <c r="M21" i="1"/>
  <c r="O21" i="1"/>
  <c r="R21" i="1"/>
  <c r="K22" i="1"/>
  <c r="L22" i="1"/>
  <c r="R22" i="1"/>
  <c r="K23" i="1"/>
  <c r="P23" i="1"/>
  <c r="I24" i="1"/>
  <c r="M24" i="1"/>
  <c r="Y10" i="1"/>
  <c r="AB14" i="1"/>
  <c r="W4" i="1"/>
  <c r="Y4" i="1"/>
  <c r="L21" i="1"/>
  <c r="Q21" i="1"/>
  <c r="J22" i="1"/>
  <c r="O22" i="1"/>
  <c r="Q22" i="1"/>
  <c r="I23" i="1"/>
  <c r="J23" i="1"/>
  <c r="O23" i="1"/>
  <c r="L24" i="1"/>
  <c r="Q24" i="1"/>
  <c r="R24" i="1"/>
  <c r="Y8" i="1"/>
  <c r="V4" i="1"/>
  <c r="AB4" i="1"/>
  <c r="I21" i="1"/>
  <c r="K21" i="1"/>
  <c r="P21" i="1"/>
  <c r="I22" i="1"/>
  <c r="N22" i="1"/>
  <c r="P22" i="1"/>
  <c r="N23" i="1"/>
  <c r="K24" i="1"/>
  <c r="Z18" i="1"/>
  <c r="AA12" i="1"/>
  <c r="J21" i="1"/>
  <c r="N21" i="1"/>
  <c r="M22" i="1"/>
  <c r="AB8" i="1"/>
  <c r="Y12" i="1"/>
  <c r="Z8" i="1"/>
  <c r="S18" i="1"/>
  <c r="S14" i="1"/>
  <c r="S10" i="1"/>
  <c r="S6" i="1"/>
  <c r="S17" i="1"/>
  <c r="S16" i="1"/>
  <c r="S15" i="1"/>
  <c r="S13" i="1"/>
  <c r="X13" i="1" s="1"/>
  <c r="AC13" i="1" s="1"/>
  <c r="S12" i="1"/>
  <c r="S11" i="1"/>
  <c r="X11" i="1" s="1"/>
  <c r="AC11" i="1" s="1"/>
  <c r="S9" i="1"/>
  <c r="S8" i="1"/>
  <c r="S7" i="1"/>
  <c r="S5" i="1"/>
  <c r="S22" i="1" s="1"/>
  <c r="D24" i="1"/>
  <c r="C23" i="1"/>
  <c r="C22" i="1"/>
  <c r="X18" i="1"/>
  <c r="AC18" i="1" s="1"/>
  <c r="X10" i="1"/>
  <c r="AC10" i="1" s="1"/>
  <c r="X6" i="1"/>
  <c r="AC6" i="1" s="1"/>
  <c r="S24" i="1" l="1"/>
  <c r="W23" i="1"/>
  <c r="W24" i="1"/>
  <c r="W22" i="1"/>
  <c r="W21" i="1"/>
  <c r="S23" i="1"/>
  <c r="S21" i="1"/>
  <c r="Y24" i="1"/>
  <c r="Y21" i="1"/>
  <c r="Y23" i="1"/>
  <c r="Y22" i="1"/>
  <c r="AB23" i="1"/>
  <c r="AB22" i="1"/>
  <c r="AB24" i="1"/>
  <c r="AB21" i="1"/>
  <c r="V24" i="1"/>
  <c r="V22" i="1"/>
  <c r="V21" i="1"/>
  <c r="AA4" i="1"/>
  <c r="AC4" i="1" s="1"/>
  <c r="V23" i="1"/>
  <c r="T24" i="1"/>
  <c r="T23" i="1"/>
  <c r="T22" i="1"/>
  <c r="T21" i="1"/>
  <c r="Z22" i="1"/>
  <c r="Z23" i="1"/>
  <c r="Z21" i="1"/>
  <c r="Z24" i="1"/>
  <c r="X17" i="1"/>
  <c r="AC17" i="1" s="1"/>
  <c r="X9" i="1"/>
  <c r="AC9" i="1" s="1"/>
  <c r="X14" i="1"/>
  <c r="AC14" i="1" s="1"/>
  <c r="X15" i="1"/>
  <c r="AC15" i="1" s="1"/>
  <c r="X12" i="1"/>
  <c r="AC12" i="1" s="1"/>
  <c r="X16" i="1"/>
  <c r="AC16" i="1" s="1"/>
  <c r="X7" i="1"/>
  <c r="AC7" i="1" s="1"/>
  <c r="X8" i="1"/>
  <c r="AC8" i="1" s="1"/>
  <c r="X5" i="1"/>
  <c r="AC5" i="1" s="1"/>
  <c r="AC23" i="1" l="1"/>
  <c r="AC21" i="1"/>
  <c r="AC24" i="1"/>
  <c r="AC22" i="1"/>
  <c r="X21" i="1"/>
  <c r="X24" i="1"/>
  <c r="X22" i="1"/>
  <c r="AA24" i="1"/>
  <c r="AA22" i="1"/>
  <c r="AA21" i="1"/>
  <c r="AA23" i="1"/>
  <c r="X23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<sst xmlns="http://schemas.openxmlformats.org/spreadsheetml/2006/main" count="45" uniqueCount="45">
  <si>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</si>
  <si>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</si>
  <si>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</si>
  <si>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 1 Jan</t>
  </si>
  <si>
    <t>Hours Worked</t>
  </si>
  <si>
    <t>Pay</t>
  </si>
  <si>
    <t>Ama</t>
  </si>
  <si>
    <t>Asante</t>
  </si>
  <si>
    <t>Jibril</t>
  </si>
  <si>
    <t>Idrisu</t>
  </si>
  <si>
    <t>Kofi</t>
  </si>
  <si>
    <t>Mensah</t>
  </si>
  <si>
    <t>Janet</t>
  </si>
  <si>
    <t>Opoku</t>
  </si>
  <si>
    <t>Saidatu</t>
  </si>
  <si>
    <t>Armah</t>
  </si>
  <si>
    <t>Yaw</t>
  </si>
  <si>
    <t>Manu</t>
  </si>
  <si>
    <t>Rabi</t>
  </si>
  <si>
    <t>Issaka</t>
  </si>
  <si>
    <t>Ernest</t>
  </si>
  <si>
    <t>Cobby</t>
  </si>
  <si>
    <t>Razak</t>
  </si>
  <si>
    <t>Ahmed</t>
  </si>
  <si>
    <t>Mustapha</t>
  </si>
  <si>
    <t>Adinga</t>
  </si>
  <si>
    <t>Prof</t>
  </si>
  <si>
    <t>Joojo</t>
  </si>
  <si>
    <t>Kwame</t>
  </si>
  <si>
    <t>Arthur</t>
  </si>
  <si>
    <t>Michael</t>
  </si>
  <si>
    <t>Birim</t>
  </si>
  <si>
    <t>Kwabena</t>
  </si>
  <si>
    <t>Linda</t>
  </si>
  <si>
    <t>Moses</t>
  </si>
  <si>
    <t>Twum</t>
  </si>
  <si>
    <t>Max</t>
  </si>
  <si>
    <t>Min</t>
  </si>
  <si>
    <t>Overtime Hours</t>
  </si>
  <si>
    <t>Overtime Pay</t>
  </si>
  <si>
    <t>Weekly Pay</t>
  </si>
  <si>
    <t>MonthlyPay</t>
  </si>
  <si>
    <t>Average</t>
  </si>
  <si>
    <t>Total</t>
  </si>
  <si>
    <t>Gibril Iddrisu Issaka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</si>
</sst>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8DFB-588B-48C8-9400-B5A4EABF3709}">
  <dimension ref="A1:AC24"/>
  <sheetViews>
    <sheetView tabSelected="1" zoomScaleNormal="100" workbookViewId="0">
      <selection activeCell="E27" sqref="E27"/>
    </sheetView>
  </sheetViews>
  <sheetFormatPr defaultRowHeight="15" x14ac:dyDescent="0.25"/>
  <cols>
    <col min="1" max="1" width="11.7109375" customWidth="1"/>
    <col min="2" max="2" width="11.85546875" customWidth="1"/>
    <col min="3" max="3" width="13.42578125" customWidth="1"/>
    <col min="4" max="14" width="13.85546875" customWidth="1"/>
    <col min="15" max="17" width="16.140625" customWidth="1"/>
    <col min="18" max="18" width="14.28515625" customWidth="1"/>
    <col min="19" max="21" width="11.5703125" customWidth="1"/>
    <col min="22" max="23" width="13.5703125" customWidth="1"/>
    <col min="24" max="24" width="18.140625" customWidth="1"/>
    <col min="25" max="25" width="13.140625" customWidth="1"/>
    <col min="26" max="26" width="12.28515625" customWidth="1"/>
    <col min="27" max="27" width="11.7109375" customWidth="1"/>
    <col min="28" max="28" width="12.85546875" customWidth="1"/>
    <col min="29" max="29" width="12.28515625" customWidth="1"/>
  </cols>
  <sheetData>
    <row r="1" spans="1:29" x14ac:dyDescent="0.25">
      <c r="A1" t="s">
        <v>0</v>
      </c>
      <c r="C1" t="s">
        <v>44</v>
      </c>
    </row>
    <row r="2" spans="1:29" x14ac:dyDescent="0.25">
      <c r="D2" t="s">
        <v>4</v>
      </c>
      <c r="J2" t="s">
        <v>38</v>
      </c>
      <c r="O2" t="s">
        <v>5</v>
      </c>
      <c r="U2" t="s">
        <v>39</v>
      </c>
      <c r="Y2" t="s">
        <v>40</v>
      </c>
      <c r="AC2" t="s">
        <v>41</v>
      </c>
    </row>
    <row r="3" spans="1:29" x14ac:dyDescent="0.25">
      <c r="A3" t="s">
        <v>1</v>
      </c>
      <c r="B3" t="s">
        <v>2</v>
      </c>
      <c r="C3" t="s">
        <v>3</v>
      </c>
      <c r="D3" s="4">
        <v>44562</v>
      </c>
      <c r="E3" s="4">
        <f>D3+7</f>
        <v>44569</v>
      </c>
      <c r="F3" s="4">
        <f t="shared" ref="F3:H3" si="0">E3+7</f>
        <v>44576</v>
      </c>
      <c r="G3" s="4">
        <f t="shared" si="0"/>
        <v>44583</v>
      </c>
      <c r="H3" s="4">
        <f t="shared" si="0"/>
        <v>44590</v>
      </c>
      <c r="I3" s="6">
        <v>44562</v>
      </c>
      <c r="J3" s="6">
        <f>I3+7</f>
        <v>44569</v>
      </c>
      <c r="K3" s="6">
        <f>J3+7</f>
        <v>44576</v>
      </c>
      <c r="L3" s="6">
        <f>K3+7</f>
        <v>44583</v>
      </c>
      <c r="M3" s="6">
        <f>L3+7</f>
        <v>44590</v>
      </c>
      <c r="N3" s="8">
        <v>44562</v>
      </c>
      <c r="O3" s="8">
        <f>N3+7</f>
        <v>44569</v>
      </c>
      <c r="P3" s="8">
        <f>O3+7</f>
        <v>44576</v>
      </c>
      <c r="Q3" s="8">
        <f>P3+7</f>
        <v>44583</v>
      </c>
      <c r="R3" s="8">
        <f>Q3+7</f>
        <v>44590</v>
      </c>
      <c r="S3" s="10">
        <v>44562</v>
      </c>
      <c r="T3" s="10">
        <f>S3+7</f>
        <v>44569</v>
      </c>
      <c r="U3" s="10">
        <f>T3+7</f>
        <v>44576</v>
      </c>
      <c r="V3" s="10">
        <f>U3+7</f>
        <v>44583</v>
      </c>
      <c r="W3" s="10">
        <f>V3+7</f>
        <v>44590</v>
      </c>
      <c r="X3" s="12">
        <v>44562</v>
      </c>
      <c r="Y3" s="12">
        <f>X3+7</f>
        <v>44569</v>
      </c>
      <c r="Z3" s="12">
        <f t="shared" ref="Z3:AB3" si="1">Y3+7</f>
        <v>44576</v>
      </c>
      <c r="AA3" s="12">
        <f t="shared" si="1"/>
        <v>44583</v>
      </c>
      <c r="AB3" s="12">
        <f t="shared" si="1"/>
        <v>44590</v>
      </c>
    </row>
    <row r="4" spans="1:29" x14ac:dyDescent="0.25">
      <c r="A4" t="s">
        <v>6</v>
      </c>
      <c r="B4" t="s">
        <v>7</v>
      </c>
      <c r="C4" s="1">
        <v>62.1</v>
      </c>
      <c r="D4" s="5">
        <v>40</v>
      </c>
      <c r="E4" s="5">
        <v>40</v>
      </c>
      <c r="F4" s="5">
        <v>41</v>
      </c>
      <c r="G4" s="5">
        <v>38</v>
      </c>
      <c r="H4" s="5">
        <v>22</v>
      </c>
      <c r="I4" s="7">
        <f t="shared" ref="I4:I18" si="2">IF(D4&gt;40,D4-40,0)</f>
        <v>0</v>
      </c>
      <c r="J4" s="7">
        <f>IF(E4&gt;N440,E4-40,0)</f>
        <v>0</v>
      </c>
      <c r="K4" s="7">
        <f t="shared" ref="K4:K18" si="3">IF(F4&gt;40,F4-40,0)</f>
        <v>1</v>
      </c>
      <c r="L4" s="7">
        <f t="shared" ref="L4:L18" si="4">IF(G4&gt;40,G4-40,0)</f>
        <v>0</v>
      </c>
      <c r="M4" s="7">
        <f t="shared" ref="M4:M18" si="5">IF(H4&gt;40,H4-40,0)</f>
        <v>0</v>
      </c>
      <c r="N4" s="9">
        <f>$C4*D4</f>
        <v>2484</v>
      </c>
      <c r="O4" s="9">
        <f>$C4*E4</f>
        <v>2484</v>
      </c>
      <c r="P4" s="9">
        <f>$C4*F4</f>
        <v>2546.1</v>
      </c>
      <c r="Q4" s="9">
        <f>$C4*G4</f>
        <v>2359.8000000000002</v>
      </c>
      <c r="R4" s="9">
        <f>$C4*H4</f>
        <v>1366.2</v>
      </c>
      <c r="S4" s="11">
        <f>0.5*$C4*I4</f>
        <v>0</v>
      </c>
      <c r="T4" s="11">
        <f>0.5*$C4*J4</f>
        <v>0</v>
      </c>
      <c r="U4" s="11">
        <f>0.5*$C4*K4</f>
        <v>31.05</v>
      </c>
      <c r="V4" s="11">
        <f>0.5*$C4*L4</f>
        <v>0</v>
      </c>
      <c r="W4" s="11">
        <f>0.5*$C4*M4</f>
        <v>0</v>
      </c>
      <c r="X4" s="13">
        <f>(N4+S4)</f>
        <v>2484</v>
      </c>
      <c r="Y4" s="13">
        <f>(O4+T4)</f>
        <v>2484</v>
      </c>
      <c r="Z4" s="13">
        <f>U4+P4</f>
        <v>2577.15</v>
      </c>
      <c r="AA4" s="13">
        <f>(Q4+V4)</f>
        <v>2359.8000000000002</v>
      </c>
      <c r="AB4" s="13">
        <f>(R4+W4)</f>
        <v>1366.2</v>
      </c>
      <c r="AC4" s="14">
        <f>X4+Y4+Z4+AA4+AB4</f>
        <v>11271.150000000001</v>
      </c>
    </row>
    <row r="5" spans="1:29" x14ac:dyDescent="0.25">
      <c r="A5" t="s">
        <v>8</v>
      </c>
      <c r="B5" t="s">
        <v>9</v>
      </c>
      <c r="C5" s="1">
        <v>11.1</v>
      </c>
      <c r="D5" s="5">
        <v>42</v>
      </c>
      <c r="E5" s="5">
        <v>37</v>
      </c>
      <c r="F5" s="5">
        <v>42</v>
      </c>
      <c r="G5" s="5">
        <v>37</v>
      </c>
      <c r="H5" s="5">
        <v>32</v>
      </c>
      <c r="I5" s="7">
        <f t="shared" si="2"/>
        <v>2</v>
      </c>
      <c r="J5" s="7">
        <f t="shared" ref="J5:J18" si="6">IF(E5&gt;40,E5-40,0)</f>
        <v>0</v>
      </c>
      <c r="K5" s="7">
        <f t="shared" si="3"/>
        <v>2</v>
      </c>
      <c r="L5" s="7">
        <f t="shared" si="4"/>
        <v>0</v>
      </c>
      <c r="M5" s="7">
        <f t="shared" si="5"/>
        <v>0</v>
      </c>
      <c r="N5" s="9">
        <f>$C5*D5</f>
        <v>466.2</v>
      </c>
      <c r="O5" s="9">
        <f t="shared" ref="O5:O8" si="7">$C5*E5</f>
        <v>410.7</v>
      </c>
      <c r="P5" s="9">
        <f t="shared" ref="P5:P18" si="8">$C5*F5</f>
        <v>466.2</v>
      </c>
      <c r="Q5" s="9">
        <f t="shared" ref="Q5:Q17" si="9">$C5*G5</f>
        <v>410.7</v>
      </c>
      <c r="R5" s="9">
        <f t="shared" ref="R5:R18" si="10">$C5*H5</f>
        <v>355.2</v>
      </c>
      <c r="S5" s="11">
        <f t="shared" ref="S5:S18" si="11">0.5*(I5*C5)</f>
        <v>11.1</v>
      </c>
      <c r="T5" s="11">
        <f t="shared" ref="T5:T18" si="12">0.5*$C5*J5</f>
        <v>0</v>
      </c>
      <c r="U5" s="11">
        <f t="shared" ref="U5:U17" si="13">0.5*$C5*K5</f>
        <v>11.1</v>
      </c>
      <c r="V5" s="11">
        <f t="shared" ref="V5:V18" si="14">0.5*$C5*L5</f>
        <v>0</v>
      </c>
      <c r="W5" s="11">
        <f t="shared" ref="W5:W18" si="15">0.5*$C5*M5</f>
        <v>0</v>
      </c>
      <c r="X5" s="13">
        <f t="shared" ref="X5:X18" si="16">(N5+S5)</f>
        <v>477.3</v>
      </c>
      <c r="Y5" s="13">
        <f t="shared" ref="Y5:Y17" si="17">(O5+T5)</f>
        <v>410.7</v>
      </c>
      <c r="Z5" s="13">
        <f t="shared" ref="Z5:Z17" si="18">(P5+U5)</f>
        <v>477.3</v>
      </c>
      <c r="AA5" s="13">
        <f t="shared" ref="AA5:AA18" si="19">(Q5+V5)</f>
        <v>410.7</v>
      </c>
      <c r="AB5" s="13">
        <f t="shared" ref="AB5:AB18" si="20">(R5+W5)</f>
        <v>355.2</v>
      </c>
      <c r="AC5" s="14">
        <f t="shared" ref="AC5:AC18" si="21">X5+Y5+Z5+AA5+AB5</f>
        <v>2131.1999999999998</v>
      </c>
    </row>
    <row r="6" spans="1:29" x14ac:dyDescent="0.25">
      <c r="A6" t="s">
        <v>10</v>
      </c>
      <c r="B6" t="s">
        <v>11</v>
      </c>
      <c r="C6" s="1">
        <v>21.4</v>
      </c>
      <c r="D6" s="5">
        <v>33</v>
      </c>
      <c r="E6" s="5">
        <v>22</v>
      </c>
      <c r="F6" s="5">
        <v>33</v>
      </c>
      <c r="G6" s="5">
        <v>42</v>
      </c>
      <c r="H6" s="5">
        <v>33</v>
      </c>
      <c r="I6" s="7">
        <f t="shared" si="2"/>
        <v>0</v>
      </c>
      <c r="J6" s="7">
        <f t="shared" si="6"/>
        <v>0</v>
      </c>
      <c r="K6" s="7">
        <f t="shared" si="3"/>
        <v>0</v>
      </c>
      <c r="L6" s="7">
        <f t="shared" si="4"/>
        <v>2</v>
      </c>
      <c r="M6" s="7">
        <f t="shared" si="5"/>
        <v>0</v>
      </c>
      <c r="N6" s="9">
        <f t="shared" ref="N5:N8" si="22">$C6*D6</f>
        <v>706.19999999999993</v>
      </c>
      <c r="O6" s="9">
        <f t="shared" si="7"/>
        <v>470.79999999999995</v>
      </c>
      <c r="P6" s="9">
        <f t="shared" si="8"/>
        <v>706.19999999999993</v>
      </c>
      <c r="Q6" s="9">
        <f t="shared" si="9"/>
        <v>898.8</v>
      </c>
      <c r="R6" s="9">
        <f t="shared" si="10"/>
        <v>706.19999999999993</v>
      </c>
      <c r="S6" s="11">
        <f t="shared" si="11"/>
        <v>0</v>
      </c>
      <c r="T6" s="11">
        <f t="shared" si="12"/>
        <v>0</v>
      </c>
      <c r="U6" s="11">
        <f t="shared" si="13"/>
        <v>0</v>
      </c>
      <c r="V6" s="11">
        <f t="shared" si="14"/>
        <v>21.4</v>
      </c>
      <c r="W6" s="11">
        <f t="shared" si="15"/>
        <v>0</v>
      </c>
      <c r="X6" s="13">
        <f t="shared" si="16"/>
        <v>706.19999999999993</v>
      </c>
      <c r="Y6" s="13">
        <f t="shared" si="17"/>
        <v>470.79999999999995</v>
      </c>
      <c r="Z6" s="13">
        <f t="shared" si="18"/>
        <v>706.19999999999993</v>
      </c>
      <c r="AA6" s="13">
        <f t="shared" si="19"/>
        <v>920.19999999999993</v>
      </c>
      <c r="AB6" s="13">
        <f t="shared" si="20"/>
        <v>706.19999999999993</v>
      </c>
      <c r="AC6" s="14">
        <f t="shared" si="21"/>
        <v>3509.5999999999995</v>
      </c>
    </row>
    <row r="7" spans="1:29" x14ac:dyDescent="0.25">
      <c r="A7" t="s">
        <v>12</v>
      </c>
      <c r="B7" t="s">
        <v>13</v>
      </c>
      <c r="C7" s="1">
        <v>33.1</v>
      </c>
      <c r="D7" s="5">
        <v>38</v>
      </c>
      <c r="E7" s="5">
        <v>33</v>
      </c>
      <c r="F7" s="5">
        <v>34</v>
      </c>
      <c r="G7" s="5">
        <v>36</v>
      </c>
      <c r="H7" s="5">
        <v>35</v>
      </c>
      <c r="I7" s="7">
        <f t="shared" si="2"/>
        <v>0</v>
      </c>
      <c r="J7" s="7">
        <f t="shared" si="6"/>
        <v>0</v>
      </c>
      <c r="K7" s="7">
        <f t="shared" si="3"/>
        <v>0</v>
      </c>
      <c r="L7" s="7">
        <f t="shared" si="4"/>
        <v>0</v>
      </c>
      <c r="M7" s="7">
        <f t="shared" si="5"/>
        <v>0</v>
      </c>
      <c r="N7" s="9">
        <f t="shared" si="22"/>
        <v>1257.8</v>
      </c>
      <c r="O7" s="9">
        <f>$C7*E7</f>
        <v>1092.3</v>
      </c>
      <c r="P7" s="9">
        <f t="shared" si="8"/>
        <v>1125.4000000000001</v>
      </c>
      <c r="Q7" s="9">
        <f t="shared" si="9"/>
        <v>1191.6000000000001</v>
      </c>
      <c r="R7" s="9">
        <f t="shared" si="10"/>
        <v>1158.5</v>
      </c>
      <c r="S7" s="11">
        <f t="shared" si="11"/>
        <v>0</v>
      </c>
      <c r="T7" s="11">
        <f t="shared" si="12"/>
        <v>0</v>
      </c>
      <c r="U7" s="11">
        <f t="shared" si="13"/>
        <v>0</v>
      </c>
      <c r="V7" s="11">
        <f t="shared" si="14"/>
        <v>0</v>
      </c>
      <c r="W7" s="11">
        <f t="shared" si="15"/>
        <v>0</v>
      </c>
      <c r="X7" s="13">
        <f t="shared" si="16"/>
        <v>1257.8</v>
      </c>
      <c r="Y7" s="13">
        <f t="shared" si="17"/>
        <v>1092.3</v>
      </c>
      <c r="Z7" s="13">
        <f t="shared" si="18"/>
        <v>1125.4000000000001</v>
      </c>
      <c r="AA7" s="13">
        <f t="shared" si="19"/>
        <v>1191.6000000000001</v>
      </c>
      <c r="AB7" s="13">
        <f t="shared" si="20"/>
        <v>1158.5</v>
      </c>
      <c r="AC7" s="14">
        <f t="shared" si="21"/>
        <v>5825.6</v>
      </c>
    </row>
    <row r="8" spans="1:29" x14ac:dyDescent="0.25">
      <c r="A8" t="s">
        <v>14</v>
      </c>
      <c r="B8" t="s">
        <v>15</v>
      </c>
      <c r="C8" s="1">
        <v>45.2</v>
      </c>
      <c r="D8" s="5">
        <v>40</v>
      </c>
      <c r="E8" s="5">
        <v>44</v>
      </c>
      <c r="F8" s="5">
        <v>45</v>
      </c>
      <c r="G8" s="5">
        <v>45</v>
      </c>
      <c r="H8" s="5">
        <v>34</v>
      </c>
      <c r="I8" s="7">
        <f t="shared" si="2"/>
        <v>0</v>
      </c>
      <c r="J8" s="7">
        <f t="shared" si="6"/>
        <v>4</v>
      </c>
      <c r="K8" s="7">
        <f t="shared" si="3"/>
        <v>5</v>
      </c>
      <c r="L8" s="7">
        <f>IF(G8&gt;40,G8-40,0)</f>
        <v>5</v>
      </c>
      <c r="M8" s="7">
        <f t="shared" si="5"/>
        <v>0</v>
      </c>
      <c r="N8" s="9">
        <f t="shared" si="22"/>
        <v>1808</v>
      </c>
      <c r="O8" s="9">
        <f t="shared" si="7"/>
        <v>1988.8000000000002</v>
      </c>
      <c r="P8" s="9">
        <f t="shared" si="8"/>
        <v>2034.0000000000002</v>
      </c>
      <c r="Q8" s="9">
        <f t="shared" si="9"/>
        <v>2034.0000000000002</v>
      </c>
      <c r="R8" s="9">
        <f t="shared" si="10"/>
        <v>1536.8000000000002</v>
      </c>
      <c r="S8" s="11">
        <f t="shared" si="11"/>
        <v>0</v>
      </c>
      <c r="T8" s="11">
        <f t="shared" si="12"/>
        <v>90.4</v>
      </c>
      <c r="U8" s="11">
        <f t="shared" si="13"/>
        <v>113</v>
      </c>
      <c r="V8" s="11">
        <f t="shared" si="14"/>
        <v>113</v>
      </c>
      <c r="W8" s="11">
        <f t="shared" si="15"/>
        <v>0</v>
      </c>
      <c r="X8" s="13">
        <f t="shared" si="16"/>
        <v>1808</v>
      </c>
      <c r="Y8" s="13">
        <f t="shared" si="17"/>
        <v>2079.2000000000003</v>
      </c>
      <c r="Z8" s="13">
        <f t="shared" si="18"/>
        <v>2147</v>
      </c>
      <c r="AA8" s="13">
        <f t="shared" si="19"/>
        <v>2147</v>
      </c>
      <c r="AB8" s="13">
        <f t="shared" si="20"/>
        <v>1536.8000000000002</v>
      </c>
      <c r="AC8" s="14">
        <f t="shared" si="21"/>
        <v>9718</v>
      </c>
    </row>
    <row r="9" spans="1:29" x14ac:dyDescent="0.25">
      <c r="A9" t="s">
        <v>16</v>
      </c>
      <c r="B9" t="s">
        <v>17</v>
      </c>
      <c r="C9" s="1">
        <v>11.2</v>
      </c>
      <c r="D9" s="5">
        <v>41</v>
      </c>
      <c r="E9" s="5">
        <v>43</v>
      </c>
      <c r="F9" s="5">
        <v>43</v>
      </c>
      <c r="G9" s="5">
        <v>33</v>
      </c>
      <c r="H9" s="5">
        <v>32</v>
      </c>
      <c r="I9" s="7">
        <f t="shared" si="2"/>
        <v>1</v>
      </c>
      <c r="J9" s="7">
        <f t="shared" si="6"/>
        <v>3</v>
      </c>
      <c r="K9" s="7">
        <f t="shared" si="3"/>
        <v>3</v>
      </c>
      <c r="L9" s="7">
        <f t="shared" si="4"/>
        <v>0</v>
      </c>
      <c r="M9" s="7">
        <f t="shared" si="5"/>
        <v>0</v>
      </c>
      <c r="N9" s="9">
        <f>$C9*D9</f>
        <v>459.2</v>
      </c>
      <c r="O9" s="9">
        <f>$C9*E9</f>
        <v>481.59999999999997</v>
      </c>
      <c r="P9" s="9">
        <f t="shared" si="8"/>
        <v>481.59999999999997</v>
      </c>
      <c r="Q9" s="9">
        <f t="shared" si="9"/>
        <v>369.59999999999997</v>
      </c>
      <c r="R9" s="9">
        <f t="shared" si="10"/>
        <v>358.4</v>
      </c>
      <c r="S9" s="11">
        <f t="shared" si="11"/>
        <v>5.6</v>
      </c>
      <c r="T9" s="11">
        <f t="shared" si="12"/>
        <v>16.799999999999997</v>
      </c>
      <c r="U9" s="11">
        <f t="shared" si="13"/>
        <v>16.799999999999997</v>
      </c>
      <c r="V9" s="11">
        <f t="shared" si="14"/>
        <v>0</v>
      </c>
      <c r="W9" s="11">
        <f t="shared" si="15"/>
        <v>0</v>
      </c>
      <c r="X9" s="13">
        <f t="shared" si="16"/>
        <v>464.8</v>
      </c>
      <c r="Y9" s="13">
        <f t="shared" si="17"/>
        <v>498.4</v>
      </c>
      <c r="Z9" s="13">
        <f t="shared" si="18"/>
        <v>498.4</v>
      </c>
      <c r="AA9" s="13">
        <f t="shared" si="19"/>
        <v>369.59999999999997</v>
      </c>
      <c r="AB9" s="13">
        <f t="shared" si="20"/>
        <v>358.4</v>
      </c>
      <c r="AC9" s="14">
        <f t="shared" si="21"/>
        <v>2189.6</v>
      </c>
    </row>
    <row r="10" spans="1:29" x14ac:dyDescent="0.25">
      <c r="A10" t="s">
        <v>18</v>
      </c>
      <c r="B10" t="s">
        <v>19</v>
      </c>
      <c r="C10" s="1">
        <v>33.4</v>
      </c>
      <c r="D10" s="5">
        <v>35</v>
      </c>
      <c r="E10" s="5">
        <v>11</v>
      </c>
      <c r="F10" s="5">
        <v>21</v>
      </c>
      <c r="G10" s="5">
        <v>21</v>
      </c>
      <c r="H10" s="5">
        <v>31</v>
      </c>
      <c r="I10" s="7">
        <f t="shared" si="2"/>
        <v>0</v>
      </c>
      <c r="J10" s="7">
        <f t="shared" si="6"/>
        <v>0</v>
      </c>
      <c r="K10" s="7">
        <f t="shared" si="3"/>
        <v>0</v>
      </c>
      <c r="L10" s="7">
        <f t="shared" si="4"/>
        <v>0</v>
      </c>
      <c r="M10" s="7">
        <f t="shared" si="5"/>
        <v>0</v>
      </c>
      <c r="N10" s="9">
        <f t="shared" ref="N10:N12" si="23">$C10*D10</f>
        <v>1169</v>
      </c>
      <c r="O10" s="9">
        <f t="shared" ref="O10:O12" si="24">$C10*E10</f>
        <v>367.4</v>
      </c>
      <c r="P10" s="9">
        <f t="shared" si="8"/>
        <v>701.4</v>
      </c>
      <c r="Q10" s="9">
        <f t="shared" si="9"/>
        <v>701.4</v>
      </c>
      <c r="R10" s="9">
        <f t="shared" si="10"/>
        <v>1035.3999999999999</v>
      </c>
      <c r="S10" s="11">
        <f t="shared" si="11"/>
        <v>0</v>
      </c>
      <c r="T10" s="11">
        <f t="shared" si="12"/>
        <v>0</v>
      </c>
      <c r="U10" s="11">
        <f t="shared" si="13"/>
        <v>0</v>
      </c>
      <c r="V10" s="11">
        <f t="shared" si="14"/>
        <v>0</v>
      </c>
      <c r="W10" s="11">
        <f t="shared" si="15"/>
        <v>0</v>
      </c>
      <c r="X10" s="13">
        <f t="shared" si="16"/>
        <v>1169</v>
      </c>
      <c r="Y10" s="13">
        <f t="shared" si="17"/>
        <v>367.4</v>
      </c>
      <c r="Z10" s="13">
        <f t="shared" si="18"/>
        <v>701.4</v>
      </c>
      <c r="AA10" s="13">
        <f t="shared" si="19"/>
        <v>701.4</v>
      </c>
      <c r="AB10" s="13">
        <f t="shared" si="20"/>
        <v>1035.3999999999999</v>
      </c>
      <c r="AC10" s="14">
        <f t="shared" si="21"/>
        <v>3974.6000000000004</v>
      </c>
    </row>
    <row r="11" spans="1:29" x14ac:dyDescent="0.25">
      <c r="A11" t="s">
        <v>20</v>
      </c>
      <c r="B11" t="s">
        <v>21</v>
      </c>
      <c r="C11" s="1">
        <v>33</v>
      </c>
      <c r="D11" s="5">
        <v>28</v>
      </c>
      <c r="E11" s="5">
        <v>33</v>
      </c>
      <c r="F11" s="5">
        <v>44</v>
      </c>
      <c r="G11" s="5">
        <v>33</v>
      </c>
      <c r="H11" s="5">
        <v>37</v>
      </c>
      <c r="I11" s="7">
        <f t="shared" si="2"/>
        <v>0</v>
      </c>
      <c r="J11" s="7">
        <f t="shared" si="6"/>
        <v>0</v>
      </c>
      <c r="K11" s="7">
        <f t="shared" si="3"/>
        <v>4</v>
      </c>
      <c r="L11" s="7">
        <f t="shared" si="4"/>
        <v>0</v>
      </c>
      <c r="M11" s="7">
        <f t="shared" si="5"/>
        <v>0</v>
      </c>
      <c r="N11" s="9">
        <f t="shared" si="23"/>
        <v>924</v>
      </c>
      <c r="O11" s="9">
        <f t="shared" si="24"/>
        <v>1089</v>
      </c>
      <c r="P11" s="9">
        <f t="shared" si="8"/>
        <v>1452</v>
      </c>
      <c r="Q11" s="9">
        <f t="shared" si="9"/>
        <v>1089</v>
      </c>
      <c r="R11" s="9">
        <f>$C11*H11</f>
        <v>1221</v>
      </c>
      <c r="S11" s="11">
        <f t="shared" si="11"/>
        <v>0</v>
      </c>
      <c r="T11" s="11">
        <f t="shared" si="12"/>
        <v>0</v>
      </c>
      <c r="U11" s="11">
        <f t="shared" si="13"/>
        <v>66</v>
      </c>
      <c r="V11" s="11">
        <f>0.5*$C11*L11</f>
        <v>0</v>
      </c>
      <c r="W11" s="11">
        <f t="shared" si="15"/>
        <v>0</v>
      </c>
      <c r="X11" s="13">
        <f t="shared" si="16"/>
        <v>924</v>
      </c>
      <c r="Y11" s="13">
        <f>(O11+T11)</f>
        <v>1089</v>
      </c>
      <c r="Z11" s="13">
        <f t="shared" si="18"/>
        <v>1518</v>
      </c>
      <c r="AA11" s="13">
        <f>(Q11+V11)</f>
        <v>1089</v>
      </c>
      <c r="AB11" s="13">
        <f>(R11+W11)</f>
        <v>1221</v>
      </c>
      <c r="AC11" s="14">
        <f t="shared" si="21"/>
        <v>5841</v>
      </c>
    </row>
    <row r="12" spans="1:29" x14ac:dyDescent="0.25">
      <c r="A12" t="s">
        <v>22</v>
      </c>
      <c r="B12" t="s">
        <v>23</v>
      </c>
      <c r="C12" s="1">
        <v>22.4</v>
      </c>
      <c r="D12" s="5">
        <v>30</v>
      </c>
      <c r="E12" s="5">
        <v>44</v>
      </c>
      <c r="F12" s="5">
        <v>44</v>
      </c>
      <c r="G12" s="5">
        <v>46</v>
      </c>
      <c r="H12" s="5">
        <v>45</v>
      </c>
      <c r="I12" s="7">
        <f t="shared" si="2"/>
        <v>0</v>
      </c>
      <c r="J12" s="7">
        <f t="shared" si="6"/>
        <v>4</v>
      </c>
      <c r="K12" s="7">
        <f t="shared" si="3"/>
        <v>4</v>
      </c>
      <c r="L12" s="7">
        <f t="shared" si="4"/>
        <v>6</v>
      </c>
      <c r="M12" s="7">
        <f t="shared" si="5"/>
        <v>5</v>
      </c>
      <c r="N12" s="9">
        <f t="shared" si="23"/>
        <v>672</v>
      </c>
      <c r="O12" s="9">
        <f t="shared" si="24"/>
        <v>985.59999999999991</v>
      </c>
      <c r="P12" s="9">
        <f t="shared" si="8"/>
        <v>985.59999999999991</v>
      </c>
      <c r="Q12" s="9">
        <f t="shared" si="9"/>
        <v>1030.3999999999999</v>
      </c>
      <c r="R12" s="9">
        <f t="shared" si="10"/>
        <v>1007.9999999999999</v>
      </c>
      <c r="S12" s="11">
        <f t="shared" si="11"/>
        <v>0</v>
      </c>
      <c r="T12" s="11">
        <f t="shared" si="12"/>
        <v>44.8</v>
      </c>
      <c r="U12" s="11">
        <f t="shared" si="13"/>
        <v>44.8</v>
      </c>
      <c r="V12" s="11">
        <f t="shared" si="14"/>
        <v>67.199999999999989</v>
      </c>
      <c r="W12" s="11">
        <f t="shared" si="15"/>
        <v>56</v>
      </c>
      <c r="X12" s="13">
        <f t="shared" si="16"/>
        <v>672</v>
      </c>
      <c r="Y12" s="13">
        <f t="shared" si="17"/>
        <v>1030.3999999999999</v>
      </c>
      <c r="Z12" s="13">
        <f>(P12+U12)</f>
        <v>1030.3999999999999</v>
      </c>
      <c r="AA12" s="13">
        <f t="shared" si="19"/>
        <v>1097.5999999999999</v>
      </c>
      <c r="AB12" s="13">
        <f t="shared" si="20"/>
        <v>1064</v>
      </c>
      <c r="AC12" s="14">
        <f t="shared" si="21"/>
        <v>4894.3999999999996</v>
      </c>
    </row>
    <row r="13" spans="1:29" x14ac:dyDescent="0.25">
      <c r="A13" t="s">
        <v>24</v>
      </c>
      <c r="B13" t="s">
        <v>25</v>
      </c>
      <c r="C13" s="1">
        <v>11</v>
      </c>
      <c r="D13" s="5">
        <v>25</v>
      </c>
      <c r="E13" s="5">
        <v>32</v>
      </c>
      <c r="F13" s="5">
        <v>42</v>
      </c>
      <c r="G13" s="5">
        <v>43</v>
      </c>
      <c r="H13" s="5">
        <v>38</v>
      </c>
      <c r="I13" s="7">
        <f t="shared" si="2"/>
        <v>0</v>
      </c>
      <c r="J13" s="7">
        <f t="shared" si="6"/>
        <v>0</v>
      </c>
      <c r="K13" s="7">
        <f t="shared" si="3"/>
        <v>2</v>
      </c>
      <c r="L13" s="7">
        <f t="shared" si="4"/>
        <v>3</v>
      </c>
      <c r="M13" s="7">
        <f t="shared" si="5"/>
        <v>0</v>
      </c>
      <c r="N13" s="9">
        <f>$C13*D13</f>
        <v>275</v>
      </c>
      <c r="O13" s="9">
        <f>$C13*E13</f>
        <v>352</v>
      </c>
      <c r="P13" s="9">
        <f>$C13*F13</f>
        <v>462</v>
      </c>
      <c r="Q13" s="9">
        <f t="shared" si="9"/>
        <v>473</v>
      </c>
      <c r="R13" s="9">
        <f t="shared" si="10"/>
        <v>418</v>
      </c>
      <c r="S13" s="11">
        <f t="shared" si="11"/>
        <v>0</v>
      </c>
      <c r="T13" s="11">
        <f t="shared" si="12"/>
        <v>0</v>
      </c>
      <c r="U13" s="11">
        <f t="shared" si="13"/>
        <v>11</v>
      </c>
      <c r="V13" s="11">
        <f t="shared" si="14"/>
        <v>16.5</v>
      </c>
      <c r="W13" s="11">
        <f t="shared" si="15"/>
        <v>0</v>
      </c>
      <c r="X13" s="13">
        <f t="shared" si="16"/>
        <v>275</v>
      </c>
      <c r="Y13" s="13">
        <f t="shared" si="17"/>
        <v>352</v>
      </c>
      <c r="Z13" s="13">
        <f t="shared" si="18"/>
        <v>473</v>
      </c>
      <c r="AA13" s="13">
        <f t="shared" si="19"/>
        <v>489.5</v>
      </c>
      <c r="AB13" s="13">
        <f t="shared" si="20"/>
        <v>418</v>
      </c>
      <c r="AC13" s="14">
        <f t="shared" si="21"/>
        <v>2007.5</v>
      </c>
    </row>
    <row r="14" spans="1:29" x14ac:dyDescent="0.25">
      <c r="A14" t="s">
        <v>26</v>
      </c>
      <c r="B14" t="s">
        <v>27</v>
      </c>
      <c r="C14" s="1">
        <v>11.3</v>
      </c>
      <c r="D14" s="5">
        <v>29</v>
      </c>
      <c r="E14" s="5">
        <v>45</v>
      </c>
      <c r="F14" s="5">
        <v>41</v>
      </c>
      <c r="G14" s="5">
        <v>33</v>
      </c>
      <c r="H14" s="5">
        <v>31</v>
      </c>
      <c r="I14" s="7">
        <f t="shared" si="2"/>
        <v>0</v>
      </c>
      <c r="J14" s="7">
        <f>IF(E14&gt;40,E14-40,0)</f>
        <v>5</v>
      </c>
      <c r="K14" s="7">
        <f t="shared" si="3"/>
        <v>1</v>
      </c>
      <c r="L14" s="7">
        <f t="shared" si="4"/>
        <v>0</v>
      </c>
      <c r="M14" s="7">
        <f t="shared" si="5"/>
        <v>0</v>
      </c>
      <c r="N14" s="9">
        <f t="shared" ref="N14:N16" si="25">$C14*D14</f>
        <v>327.70000000000005</v>
      </c>
      <c r="O14" s="9">
        <f t="shared" ref="O14:O16" si="26">$C14*E14</f>
        <v>508.50000000000006</v>
      </c>
      <c r="P14" s="9">
        <f t="shared" si="8"/>
        <v>463.3</v>
      </c>
      <c r="Q14" s="9">
        <f>$C14*G14</f>
        <v>372.90000000000003</v>
      </c>
      <c r="R14" s="9">
        <f t="shared" si="10"/>
        <v>350.3</v>
      </c>
      <c r="S14" s="11">
        <f t="shared" si="11"/>
        <v>0</v>
      </c>
      <c r="T14" s="11">
        <f>0.5*$C14*J14</f>
        <v>28.25</v>
      </c>
      <c r="U14" s="11">
        <f>0.5*$C14*K14</f>
        <v>5.65</v>
      </c>
      <c r="V14" s="11">
        <f t="shared" si="14"/>
        <v>0</v>
      </c>
      <c r="W14" s="11">
        <f t="shared" si="15"/>
        <v>0</v>
      </c>
      <c r="X14" s="13">
        <f t="shared" si="16"/>
        <v>327.70000000000005</v>
      </c>
      <c r="Y14" s="13">
        <f t="shared" si="17"/>
        <v>536.75</v>
      </c>
      <c r="Z14" s="13">
        <f t="shared" si="18"/>
        <v>468.95</v>
      </c>
      <c r="AA14" s="13">
        <f t="shared" si="19"/>
        <v>372.90000000000003</v>
      </c>
      <c r="AB14" s="13">
        <f t="shared" si="20"/>
        <v>350.3</v>
      </c>
      <c r="AC14" s="14">
        <f t="shared" si="21"/>
        <v>2056.6000000000004</v>
      </c>
    </row>
    <row r="15" spans="1:29" x14ac:dyDescent="0.25">
      <c r="A15" t="s">
        <v>28</v>
      </c>
      <c r="B15" t="s">
        <v>29</v>
      </c>
      <c r="C15" s="1">
        <v>22.4</v>
      </c>
      <c r="D15" s="5">
        <v>30</v>
      </c>
      <c r="E15" s="5">
        <v>32</v>
      </c>
      <c r="F15" s="5">
        <v>33</v>
      </c>
      <c r="G15" s="5">
        <v>22</v>
      </c>
      <c r="H15" s="5">
        <v>34</v>
      </c>
      <c r="I15" s="7">
        <f t="shared" si="2"/>
        <v>0</v>
      </c>
      <c r="J15" s="7">
        <f t="shared" si="6"/>
        <v>0</v>
      </c>
      <c r="K15" s="7">
        <f t="shared" si="3"/>
        <v>0</v>
      </c>
      <c r="L15" s="7">
        <f t="shared" si="4"/>
        <v>0</v>
      </c>
      <c r="M15" s="7">
        <f t="shared" si="5"/>
        <v>0</v>
      </c>
      <c r="N15" s="9">
        <f t="shared" si="25"/>
        <v>672</v>
      </c>
      <c r="O15" s="9">
        <f t="shared" si="26"/>
        <v>716.8</v>
      </c>
      <c r="P15" s="9">
        <f t="shared" si="8"/>
        <v>739.19999999999993</v>
      </c>
      <c r="Q15" s="9">
        <f t="shared" si="9"/>
        <v>492.79999999999995</v>
      </c>
      <c r="R15" s="9">
        <f t="shared" si="10"/>
        <v>761.59999999999991</v>
      </c>
      <c r="S15" s="11">
        <f t="shared" si="11"/>
        <v>0</v>
      </c>
      <c r="T15" s="11">
        <f t="shared" si="12"/>
        <v>0</v>
      </c>
      <c r="U15" s="11">
        <f t="shared" si="13"/>
        <v>0</v>
      </c>
      <c r="V15" s="11">
        <f t="shared" si="14"/>
        <v>0</v>
      </c>
      <c r="W15" s="11">
        <f t="shared" si="15"/>
        <v>0</v>
      </c>
      <c r="X15" s="13">
        <f t="shared" si="16"/>
        <v>672</v>
      </c>
      <c r="Y15" s="13">
        <f t="shared" si="17"/>
        <v>716.8</v>
      </c>
      <c r="Z15" s="13">
        <f t="shared" si="18"/>
        <v>739.19999999999993</v>
      </c>
      <c r="AA15" s="13">
        <f>(Q15+V15)</f>
        <v>492.79999999999995</v>
      </c>
      <c r="AB15" s="13">
        <f t="shared" si="20"/>
        <v>761.59999999999991</v>
      </c>
      <c r="AC15" s="14">
        <f>X15+Y15+Z15+AA15+AB15</f>
        <v>3382.4</v>
      </c>
    </row>
    <row r="16" spans="1:29" x14ac:dyDescent="0.25">
      <c r="A16" t="s">
        <v>30</v>
      </c>
      <c r="B16" t="s">
        <v>31</v>
      </c>
      <c r="C16" s="1">
        <v>33.200000000000003</v>
      </c>
      <c r="D16" s="5">
        <v>32</v>
      </c>
      <c r="E16" s="5">
        <v>43</v>
      </c>
      <c r="F16" s="5">
        <v>45</v>
      </c>
      <c r="G16" s="5">
        <v>34</v>
      </c>
      <c r="H16" s="5">
        <v>45</v>
      </c>
      <c r="I16" s="7">
        <f t="shared" si="2"/>
        <v>0</v>
      </c>
      <c r="J16" s="7">
        <f t="shared" si="6"/>
        <v>3</v>
      </c>
      <c r="K16" s="7">
        <f t="shared" si="3"/>
        <v>5</v>
      </c>
      <c r="L16" s="7">
        <f t="shared" si="4"/>
        <v>0</v>
      </c>
      <c r="M16" s="7">
        <f t="shared" si="5"/>
        <v>5</v>
      </c>
      <c r="N16" s="9">
        <f t="shared" si="25"/>
        <v>1062.4000000000001</v>
      </c>
      <c r="O16" s="9">
        <f t="shared" si="26"/>
        <v>1427.6000000000001</v>
      </c>
      <c r="P16" s="9">
        <f t="shared" si="8"/>
        <v>1494.0000000000002</v>
      </c>
      <c r="Q16" s="9">
        <f t="shared" si="9"/>
        <v>1128.8000000000002</v>
      </c>
      <c r="R16" s="9">
        <f t="shared" si="10"/>
        <v>1494.0000000000002</v>
      </c>
      <c r="S16" s="11">
        <f t="shared" si="11"/>
        <v>0</v>
      </c>
      <c r="T16" s="11">
        <f t="shared" si="12"/>
        <v>49.800000000000004</v>
      </c>
      <c r="U16" s="11">
        <f t="shared" si="13"/>
        <v>83</v>
      </c>
      <c r="V16" s="11">
        <f>0.5*$C16*L16</f>
        <v>0</v>
      </c>
      <c r="W16" s="11">
        <f>0.5*$C16*M16</f>
        <v>83</v>
      </c>
      <c r="X16" s="13">
        <f t="shared" si="16"/>
        <v>1062.4000000000001</v>
      </c>
      <c r="Y16" s="13">
        <f t="shared" si="17"/>
        <v>1477.4</v>
      </c>
      <c r="Z16" s="13">
        <f t="shared" si="18"/>
        <v>1577.0000000000002</v>
      </c>
      <c r="AA16" s="13">
        <f t="shared" si="19"/>
        <v>1128.8000000000002</v>
      </c>
      <c r="AB16" s="13">
        <f t="shared" si="20"/>
        <v>1577.0000000000002</v>
      </c>
      <c r="AC16" s="14">
        <f t="shared" si="21"/>
        <v>6822.6</v>
      </c>
    </row>
    <row r="17" spans="1:29" x14ac:dyDescent="0.25">
      <c r="A17" t="s">
        <v>32</v>
      </c>
      <c r="B17" t="s">
        <v>33</v>
      </c>
      <c r="C17" s="1">
        <v>11</v>
      </c>
      <c r="D17" s="5">
        <v>40</v>
      </c>
      <c r="E17" s="5">
        <v>44</v>
      </c>
      <c r="F17" s="5">
        <v>33</v>
      </c>
      <c r="G17" s="5">
        <v>31</v>
      </c>
      <c r="H17" s="5">
        <v>31</v>
      </c>
      <c r="I17" s="7">
        <f t="shared" si="2"/>
        <v>0</v>
      </c>
      <c r="J17" s="7">
        <f t="shared" si="6"/>
        <v>4</v>
      </c>
      <c r="K17" s="7">
        <f t="shared" si="3"/>
        <v>0</v>
      </c>
      <c r="L17" s="7">
        <f t="shared" si="4"/>
        <v>0</v>
      </c>
      <c r="M17" s="7">
        <f t="shared" si="5"/>
        <v>0</v>
      </c>
      <c r="N17" s="9">
        <f>$C17*D17</f>
        <v>440</v>
      </c>
      <c r="O17" s="9">
        <f>$C17*E17</f>
        <v>484</v>
      </c>
      <c r="P17" s="9">
        <f>$C17*F17</f>
        <v>363</v>
      </c>
      <c r="Q17" s="9">
        <f t="shared" si="9"/>
        <v>341</v>
      </c>
      <c r="R17" s="9">
        <f>$C17*H17</f>
        <v>341</v>
      </c>
      <c r="S17" s="11">
        <f t="shared" si="11"/>
        <v>0</v>
      </c>
      <c r="T17" s="11">
        <f t="shared" si="12"/>
        <v>22</v>
      </c>
      <c r="U17" s="11">
        <f t="shared" si="13"/>
        <v>0</v>
      </c>
      <c r="V17" s="11">
        <f t="shared" si="14"/>
        <v>0</v>
      </c>
      <c r="W17" s="11">
        <f t="shared" si="15"/>
        <v>0</v>
      </c>
      <c r="X17" s="13">
        <f t="shared" si="16"/>
        <v>440</v>
      </c>
      <c r="Y17" s="13">
        <f t="shared" si="17"/>
        <v>506</v>
      </c>
      <c r="Z17" s="13">
        <f t="shared" si="18"/>
        <v>363</v>
      </c>
      <c r="AA17" s="13">
        <f t="shared" si="19"/>
        <v>341</v>
      </c>
      <c r="AB17" s="13">
        <f>(R17+W17)</f>
        <v>341</v>
      </c>
      <c r="AC17" s="14">
        <f t="shared" si="21"/>
        <v>1991</v>
      </c>
    </row>
    <row r="18" spans="1:29" x14ac:dyDescent="0.25">
      <c r="A18" t="s">
        <v>34</v>
      </c>
      <c r="B18" t="s">
        <v>35</v>
      </c>
      <c r="C18" s="1">
        <v>33.1</v>
      </c>
      <c r="D18" s="5">
        <v>41</v>
      </c>
      <c r="E18" s="5">
        <v>33</v>
      </c>
      <c r="F18" s="5">
        <v>21</v>
      </c>
      <c r="G18" s="5">
        <v>30</v>
      </c>
      <c r="H18" s="5">
        <v>30</v>
      </c>
      <c r="I18" s="7">
        <f t="shared" si="2"/>
        <v>1</v>
      </c>
      <c r="J18" s="7">
        <f t="shared" si="6"/>
        <v>0</v>
      </c>
      <c r="K18" s="7">
        <f t="shared" si="3"/>
        <v>0</v>
      </c>
      <c r="L18" s="7">
        <f t="shared" si="4"/>
        <v>0</v>
      </c>
      <c r="M18" s="7">
        <f t="shared" si="5"/>
        <v>0</v>
      </c>
      <c r="N18" s="9">
        <f t="shared" ref="N18" si="27">$C18*D18</f>
        <v>1357.1000000000001</v>
      </c>
      <c r="O18" s="9">
        <f t="shared" ref="O18" si="28">$C18*E18</f>
        <v>1092.3</v>
      </c>
      <c r="P18" s="9">
        <f t="shared" si="8"/>
        <v>695.1</v>
      </c>
      <c r="Q18" s="9">
        <f>$C18*G18</f>
        <v>993</v>
      </c>
      <c r="R18" s="9">
        <f t="shared" si="10"/>
        <v>993</v>
      </c>
      <c r="S18" s="11">
        <f t="shared" si="11"/>
        <v>16.55</v>
      </c>
      <c r="T18" s="11">
        <f t="shared" si="12"/>
        <v>0</v>
      </c>
      <c r="U18" s="11">
        <f>0.5*$C18*K18</f>
        <v>0</v>
      </c>
      <c r="V18" s="11">
        <f t="shared" si="14"/>
        <v>0</v>
      </c>
      <c r="W18" s="11">
        <f t="shared" si="15"/>
        <v>0</v>
      </c>
      <c r="X18" s="13">
        <f t="shared" si="16"/>
        <v>1373.65</v>
      </c>
      <c r="Y18" s="13">
        <f>(O18+T18)</f>
        <v>1092.3</v>
      </c>
      <c r="Z18" s="13">
        <f>(P18+U18)</f>
        <v>695.1</v>
      </c>
      <c r="AA18" s="13">
        <f t="shared" si="19"/>
        <v>993</v>
      </c>
      <c r="AB18" s="13">
        <f t="shared" si="20"/>
        <v>993</v>
      </c>
      <c r="AC18" s="14">
        <f t="shared" si="21"/>
        <v>5147.0499999999993</v>
      </c>
    </row>
    <row r="21" spans="1:29" x14ac:dyDescent="0.25">
      <c r="A21" t="s">
        <v>36</v>
      </c>
      <c r="C21" s="2">
        <f t="shared" ref="C21:AC21" si="29">MAX(C4:C18)</f>
        <v>62.1</v>
      </c>
      <c r="D21" s="3">
        <f t="shared" si="29"/>
        <v>42</v>
      </c>
      <c r="E21" s="3">
        <f t="shared" si="29"/>
        <v>45</v>
      </c>
      <c r="F21" s="3">
        <f t="shared" si="29"/>
        <v>45</v>
      </c>
      <c r="G21" s="3">
        <f t="shared" si="29"/>
        <v>46</v>
      </c>
      <c r="H21" s="3">
        <f t="shared" si="29"/>
        <v>45</v>
      </c>
      <c r="I21" s="3">
        <f t="shared" si="29"/>
        <v>2</v>
      </c>
      <c r="J21" s="3">
        <f t="shared" si="29"/>
        <v>5</v>
      </c>
      <c r="K21" s="3">
        <f t="shared" si="29"/>
        <v>5</v>
      </c>
      <c r="L21" s="3">
        <f t="shared" si="29"/>
        <v>6</v>
      </c>
      <c r="M21" s="3">
        <f t="shared" si="29"/>
        <v>5</v>
      </c>
      <c r="N21" s="1">
        <f t="shared" si="29"/>
        <v>2484</v>
      </c>
      <c r="O21" s="1">
        <f t="shared" si="29"/>
        <v>2484</v>
      </c>
      <c r="P21" s="1">
        <f t="shared" si="29"/>
        <v>2546.1</v>
      </c>
      <c r="Q21" s="1">
        <f t="shared" si="29"/>
        <v>2359.8000000000002</v>
      </c>
      <c r="R21" s="1">
        <f t="shared" si="29"/>
        <v>1536.8000000000002</v>
      </c>
      <c r="S21" s="1">
        <f t="shared" si="29"/>
        <v>16.55</v>
      </c>
      <c r="T21" s="1">
        <f t="shared" si="29"/>
        <v>90.4</v>
      </c>
      <c r="U21" s="1">
        <f t="shared" si="29"/>
        <v>113</v>
      </c>
      <c r="V21" s="1">
        <f t="shared" si="29"/>
        <v>113</v>
      </c>
      <c r="W21" s="1">
        <f t="shared" si="29"/>
        <v>83</v>
      </c>
      <c r="X21" s="1">
        <f t="shared" si="29"/>
        <v>2484</v>
      </c>
      <c r="Y21" s="1">
        <f t="shared" si="29"/>
        <v>2484</v>
      </c>
      <c r="Z21" s="1">
        <f t="shared" si="29"/>
        <v>2577.15</v>
      </c>
      <c r="AA21" s="1">
        <f t="shared" si="29"/>
        <v>2359.8000000000002</v>
      </c>
      <c r="AB21" s="1">
        <f t="shared" si="29"/>
        <v>1577.0000000000002</v>
      </c>
      <c r="AC21" s="1">
        <f t="shared" si="29"/>
        <v>11271.150000000001</v>
      </c>
    </row>
    <row r="22" spans="1:29" x14ac:dyDescent="0.25">
      <c r="A22" t="s">
        <v>37</v>
      </c>
      <c r="C22" s="2">
        <f>MIN(C4:C18)</f>
        <v>11</v>
      </c>
      <c r="D22" s="15">
        <f t="shared" ref="D22:R22" si="30">MIN(D4:D18)</f>
        <v>25</v>
      </c>
      <c r="E22" s="15">
        <f t="shared" si="30"/>
        <v>11</v>
      </c>
      <c r="F22" s="15">
        <f>MIN(F4:F18)</f>
        <v>21</v>
      </c>
      <c r="G22" s="15">
        <f t="shared" si="30"/>
        <v>21</v>
      </c>
      <c r="H22" s="15">
        <f t="shared" si="30"/>
        <v>22</v>
      </c>
      <c r="I22" s="15">
        <f>MIN(I4:I18)</f>
        <v>0</v>
      </c>
      <c r="J22" s="15">
        <f t="shared" si="30"/>
        <v>0</v>
      </c>
      <c r="K22" s="15">
        <f t="shared" si="30"/>
        <v>0</v>
      </c>
      <c r="L22" s="15">
        <f>MIN(L4:L18)</f>
        <v>0</v>
      </c>
      <c r="M22" s="15">
        <f t="shared" si="30"/>
        <v>0</v>
      </c>
      <c r="N22" s="2">
        <f>MIN(N4:N18)</f>
        <v>275</v>
      </c>
      <c r="O22" s="2">
        <f t="shared" si="30"/>
        <v>352</v>
      </c>
      <c r="P22" s="2">
        <f>MIN(P4:P18)</f>
        <v>363</v>
      </c>
      <c r="Q22" s="2">
        <f t="shared" si="30"/>
        <v>341</v>
      </c>
      <c r="R22" s="2">
        <f t="shared" si="30"/>
        <v>341</v>
      </c>
      <c r="S22" s="2">
        <f>MIN(S4:S18)</f>
        <v>0</v>
      </c>
      <c r="T22" s="2">
        <f>MIN(T4:T18)</f>
        <v>0</v>
      </c>
      <c r="U22" s="2">
        <f t="shared" ref="U22:V22" si="31">MIN(U4:U18)</f>
        <v>0</v>
      </c>
      <c r="V22" s="2">
        <f t="shared" si="31"/>
        <v>0</v>
      </c>
      <c r="W22" s="2">
        <f>MIN(W4:W18)</f>
        <v>0</v>
      </c>
      <c r="X22" s="2">
        <f t="shared" ref="X22:AA22" si="32">MIN(X4:X18)</f>
        <v>275</v>
      </c>
      <c r="Y22" s="2">
        <f t="shared" si="32"/>
        <v>352</v>
      </c>
      <c r="Z22" s="2">
        <f>MIN(Z4:Z18)</f>
        <v>363</v>
      </c>
      <c r="AA22" s="2">
        <f t="shared" si="32"/>
        <v>341</v>
      </c>
      <c r="AB22" s="2">
        <f>MIN(AB4:AB18)</f>
        <v>341</v>
      </c>
      <c r="AC22" s="2">
        <f>MIN(AC4:AC18)</f>
        <v>1991</v>
      </c>
    </row>
    <row r="23" spans="1:29" x14ac:dyDescent="0.25">
      <c r="A23" t="s">
        <v>42</v>
      </c>
      <c r="C23" s="2">
        <f>AVERAGE(C4:C18)</f>
        <v>26.326666666666664</v>
      </c>
      <c r="D23" s="3">
        <f>AVERAGE(D4:D18)</f>
        <v>34.93333333333333</v>
      </c>
      <c r="E23" s="3">
        <f t="shared" ref="E23:G23" si="33">AVERAGE(E4:E18)</f>
        <v>35.733333333333334</v>
      </c>
      <c r="F23" s="3">
        <f t="shared" si="33"/>
        <v>37.466666666666669</v>
      </c>
      <c r="G23" s="3">
        <f t="shared" si="33"/>
        <v>34.93333333333333</v>
      </c>
      <c r="H23" s="3">
        <f>AVERAGE(H4:H18)</f>
        <v>34</v>
      </c>
      <c r="I23" s="3">
        <f>AVERAGE(I4:I18)</f>
        <v>0.26666666666666666</v>
      </c>
      <c r="J23" s="3">
        <f>AVERAGE(J4:J18)</f>
        <v>1.5333333333333334</v>
      </c>
      <c r="K23" s="3">
        <f>AVERAGE(K4:K18)</f>
        <v>1.8</v>
      </c>
      <c r="L23" s="3">
        <f t="shared" ref="L23" si="34">AVERAGE(L4:L18)</f>
        <v>1.0666666666666667</v>
      </c>
      <c r="M23" s="3">
        <f t="shared" ref="M23:T23" si="35">AVERAGE(M4:M18)</f>
        <v>0.66666666666666663</v>
      </c>
      <c r="N23" s="2">
        <f t="shared" si="35"/>
        <v>938.70666666666671</v>
      </c>
      <c r="O23" s="2">
        <f t="shared" si="35"/>
        <v>930.09333333333336</v>
      </c>
      <c r="P23" s="2">
        <f t="shared" si="35"/>
        <v>981.00666666666666</v>
      </c>
      <c r="Q23" s="2">
        <f t="shared" si="35"/>
        <v>925.78666666666663</v>
      </c>
      <c r="R23" s="2">
        <f t="shared" si="35"/>
        <v>873.57333333333327</v>
      </c>
      <c r="S23" s="2">
        <f t="shared" si="35"/>
        <v>2.2166666666666668</v>
      </c>
      <c r="T23" s="2">
        <f t="shared" si="35"/>
        <v>16.803333333333335</v>
      </c>
      <c r="U23" s="2">
        <f t="shared" ref="U23" si="36">AVERAGE(U4:U18)</f>
        <v>25.493333333333332</v>
      </c>
      <c r="V23" s="2">
        <f t="shared" ref="V23:AA23" si="37">AVERAGE(V4:V18)</f>
        <v>14.54</v>
      </c>
      <c r="W23" s="2">
        <f t="shared" si="37"/>
        <v>9.2666666666666675</v>
      </c>
      <c r="X23" s="2">
        <f t="shared" si="37"/>
        <v>940.9233333333334</v>
      </c>
      <c r="Y23" s="2">
        <f t="shared" si="37"/>
        <v>946.89666666666642</v>
      </c>
      <c r="Z23" s="2">
        <f t="shared" si="37"/>
        <v>1006.5000000000001</v>
      </c>
      <c r="AA23" s="2">
        <f t="shared" si="37"/>
        <v>940.32666666666648</v>
      </c>
      <c r="AB23" s="2">
        <f t="shared" ref="AB23" si="38">AVERAGE(AB4:AB18)</f>
        <v>882.83999999999992</v>
      </c>
      <c r="AC23" s="2">
        <f>AVERAGE(AC4:AC18)</f>
        <v>4717.4866666666667</v>
      </c>
    </row>
    <row r="24" spans="1:29" x14ac:dyDescent="0.25">
      <c r="A24" t="s">
        <v>43</v>
      </c>
      <c r="D24">
        <f t="shared" ref="D24:AC24" si="39">SUM(D4:D18)</f>
        <v>524</v>
      </c>
      <c r="E24">
        <f t="shared" si="39"/>
        <v>536</v>
      </c>
      <c r="F24">
        <f t="shared" si="39"/>
        <v>562</v>
      </c>
      <c r="G24">
        <f t="shared" si="39"/>
        <v>524</v>
      </c>
      <c r="H24">
        <f t="shared" si="39"/>
        <v>510</v>
      </c>
      <c r="I24">
        <f t="shared" si="39"/>
        <v>4</v>
      </c>
      <c r="J24">
        <f t="shared" si="39"/>
        <v>23</v>
      </c>
      <c r="K24">
        <f t="shared" si="39"/>
        <v>27</v>
      </c>
      <c r="L24">
        <f t="shared" si="39"/>
        <v>16</v>
      </c>
      <c r="M24">
        <f t="shared" si="39"/>
        <v>10</v>
      </c>
      <c r="N24" s="1">
        <f t="shared" si="39"/>
        <v>14080.6</v>
      </c>
      <c r="O24" s="1">
        <f t="shared" si="39"/>
        <v>13951.4</v>
      </c>
      <c r="P24" s="1">
        <f t="shared" si="39"/>
        <v>14715.1</v>
      </c>
      <c r="Q24" s="1">
        <f t="shared" si="39"/>
        <v>13886.8</v>
      </c>
      <c r="R24" s="1">
        <f t="shared" si="39"/>
        <v>13103.599999999999</v>
      </c>
      <c r="S24" s="1">
        <f t="shared" si="39"/>
        <v>33.25</v>
      </c>
      <c r="T24" s="1">
        <f t="shared" si="39"/>
        <v>252.05</v>
      </c>
      <c r="U24" s="1">
        <f t="shared" si="39"/>
        <v>382.4</v>
      </c>
      <c r="V24" s="1">
        <f t="shared" si="39"/>
        <v>218.1</v>
      </c>
      <c r="W24" s="1">
        <f t="shared" si="39"/>
        <v>139</v>
      </c>
      <c r="X24" s="1">
        <f t="shared" si="39"/>
        <v>14113.85</v>
      </c>
      <c r="Y24" s="1">
        <f t="shared" si="39"/>
        <v>14203.449999999997</v>
      </c>
      <c r="Z24">
        <f t="shared" si="39"/>
        <v>15097.500000000002</v>
      </c>
      <c r="AA24">
        <f t="shared" si="39"/>
        <v>14104.899999999998</v>
      </c>
      <c r="AB24" s="1">
        <f t="shared" si="39"/>
        <v>13242.599999999999</v>
      </c>
      <c r="AC24" s="1">
        <f t="shared" si="39"/>
        <v>70762.3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Satelite</dc:creator>
  <cp:lastModifiedBy>Toshiba Satelite</cp:lastModifiedBy>
  <dcterms:created xsi:type="dcterms:W3CDTF">2022-10-01T13:24:53Z</dcterms:created>
  <dcterms:modified xsi:type="dcterms:W3CDTF">2022-11-09T01:49:29Z</dcterms:modified>
</cp:coreProperties>
</file>