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Projects\Excel Project\IfRS 9\"/>
    </mc:Choice>
  </mc:AlternateContent>
  <xr:revisionPtr revIDLastSave="0" documentId="13_ncr:1_{313FC8ED-B71E-40D9-9A48-4A1864AF9704}" xr6:coauthVersionLast="47" xr6:coauthVersionMax="47" xr10:uidLastSave="{00000000-0000-0000-0000-000000000000}"/>
  <bookViews>
    <workbookView xWindow="-108" yWindow="-108" windowWidth="23256" windowHeight="12456" xr2:uid="{CCDAE6A9-5F37-47A2-9F2E-DBFF2D95BC02}"/>
  </bookViews>
  <sheets>
    <sheet name="Data_Input" sheetId="2" r:id="rId1"/>
    <sheet name="Assumptions" sheetId="3" r:id="rId2"/>
    <sheet name="Est.PD_Scorecard Model" sheetId="7" r:id="rId3"/>
    <sheet name="Estimation_Loss_Given_Default" sheetId="8" r:id="rId4"/>
    <sheet name="ECL Calculation" sheetId="4" r:id="rId5"/>
    <sheet name="Summary Sheet" sheetId="5" r:id="rId6"/>
  </sheets>
  <definedNames>
    <definedName name="_xlnm._FilterDatabase" localSheetId="4" hidden="1">'ECL Calculation'!$B$5:$H$305</definedName>
    <definedName name="_xlnm._FilterDatabase" localSheetId="2" hidden="1">'Est.PD_Scorecard Model'!$B$5:$M$305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7" l="1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6" i="7"/>
  <c r="C10" i="5"/>
  <c r="C9" i="5"/>
  <c r="C8" i="5"/>
  <c r="C7" i="5"/>
  <c r="C6" i="5"/>
  <c r="C1" i="5"/>
  <c r="C1" i="4"/>
  <c r="C1" i="8"/>
  <c r="C1" i="7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G6" i="4"/>
  <c r="C6" i="4"/>
  <c r="B6" i="4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6" i="7"/>
  <c r="K10" i="8"/>
  <c r="K18" i="8"/>
  <c r="K26" i="8"/>
  <c r="K34" i="8"/>
  <c r="K42" i="8"/>
  <c r="K50" i="8"/>
  <c r="K58" i="8"/>
  <c r="K66" i="8"/>
  <c r="K74" i="8"/>
  <c r="K82" i="8"/>
  <c r="K90" i="8"/>
  <c r="K98" i="8"/>
  <c r="K106" i="8"/>
  <c r="K114" i="8"/>
  <c r="K122" i="8"/>
  <c r="K130" i="8"/>
  <c r="K138" i="8"/>
  <c r="K146" i="8"/>
  <c r="K154" i="8"/>
  <c r="K162" i="8"/>
  <c r="K170" i="8"/>
  <c r="K178" i="8"/>
  <c r="K186" i="8"/>
  <c r="K194" i="8"/>
  <c r="K202" i="8"/>
  <c r="K210" i="8"/>
  <c r="K218" i="8"/>
  <c r="K226" i="8"/>
  <c r="K234" i="8"/>
  <c r="K242" i="8"/>
  <c r="K250" i="8"/>
  <c r="K258" i="8"/>
  <c r="K266" i="8"/>
  <c r="K274" i="8"/>
  <c r="K282" i="8"/>
  <c r="K290" i="8"/>
  <c r="K298" i="8"/>
  <c r="K6" i="8"/>
  <c r="I7" i="8"/>
  <c r="K7" i="8" s="1"/>
  <c r="I8" i="8"/>
  <c r="K8" i="8" s="1"/>
  <c r="I9" i="8"/>
  <c r="K9" i="8" s="1"/>
  <c r="I10" i="8"/>
  <c r="I11" i="8"/>
  <c r="K11" i="8" s="1"/>
  <c r="I12" i="8"/>
  <c r="K12" i="8" s="1"/>
  <c r="L12" i="8" s="1"/>
  <c r="I13" i="8"/>
  <c r="K13" i="8" s="1"/>
  <c r="I14" i="8"/>
  <c r="K14" i="8" s="1"/>
  <c r="I15" i="8"/>
  <c r="K15" i="8" s="1"/>
  <c r="I16" i="8"/>
  <c r="K16" i="8" s="1"/>
  <c r="I17" i="8"/>
  <c r="K17" i="8" s="1"/>
  <c r="I18" i="8"/>
  <c r="I19" i="8"/>
  <c r="K19" i="8" s="1"/>
  <c r="I20" i="8"/>
  <c r="K20" i="8" s="1"/>
  <c r="I21" i="8"/>
  <c r="K21" i="8" s="1"/>
  <c r="I22" i="8"/>
  <c r="K22" i="8" s="1"/>
  <c r="I23" i="8"/>
  <c r="K23" i="8" s="1"/>
  <c r="I24" i="8"/>
  <c r="K24" i="8" s="1"/>
  <c r="I25" i="8"/>
  <c r="K25" i="8" s="1"/>
  <c r="I26" i="8"/>
  <c r="I27" i="8"/>
  <c r="K27" i="8" s="1"/>
  <c r="I28" i="8"/>
  <c r="K28" i="8" s="1"/>
  <c r="I29" i="8"/>
  <c r="K29" i="8" s="1"/>
  <c r="I30" i="8"/>
  <c r="K30" i="8" s="1"/>
  <c r="I31" i="8"/>
  <c r="K31" i="8" s="1"/>
  <c r="I32" i="8"/>
  <c r="K32" i="8" s="1"/>
  <c r="I33" i="8"/>
  <c r="K33" i="8" s="1"/>
  <c r="I34" i="8"/>
  <c r="I35" i="8"/>
  <c r="K35" i="8" s="1"/>
  <c r="I36" i="8"/>
  <c r="K36" i="8" s="1"/>
  <c r="I37" i="8"/>
  <c r="K37" i="8" s="1"/>
  <c r="I38" i="8"/>
  <c r="K38" i="8" s="1"/>
  <c r="I39" i="8"/>
  <c r="K39" i="8" s="1"/>
  <c r="L39" i="8" s="1"/>
  <c r="I40" i="8"/>
  <c r="K40" i="8" s="1"/>
  <c r="I41" i="8"/>
  <c r="K41" i="8" s="1"/>
  <c r="I42" i="8"/>
  <c r="I43" i="8"/>
  <c r="K43" i="8" s="1"/>
  <c r="I44" i="8"/>
  <c r="K44" i="8" s="1"/>
  <c r="I45" i="8"/>
  <c r="K45" i="8" s="1"/>
  <c r="I46" i="8"/>
  <c r="K46" i="8" s="1"/>
  <c r="I47" i="8"/>
  <c r="K47" i="8" s="1"/>
  <c r="I48" i="8"/>
  <c r="K48" i="8" s="1"/>
  <c r="I49" i="8"/>
  <c r="K49" i="8" s="1"/>
  <c r="I50" i="8"/>
  <c r="I51" i="8"/>
  <c r="K51" i="8" s="1"/>
  <c r="L51" i="8" s="1"/>
  <c r="I52" i="8"/>
  <c r="K52" i="8" s="1"/>
  <c r="I53" i="8"/>
  <c r="K53" i="8" s="1"/>
  <c r="I54" i="8"/>
  <c r="K54" i="8" s="1"/>
  <c r="I55" i="8"/>
  <c r="K55" i="8" s="1"/>
  <c r="I56" i="8"/>
  <c r="K56" i="8" s="1"/>
  <c r="I57" i="8"/>
  <c r="K57" i="8" s="1"/>
  <c r="I58" i="8"/>
  <c r="I59" i="8"/>
  <c r="K59" i="8" s="1"/>
  <c r="I60" i="8"/>
  <c r="K60" i="8" s="1"/>
  <c r="I61" i="8"/>
  <c r="K61" i="8" s="1"/>
  <c r="I62" i="8"/>
  <c r="K62" i="8" s="1"/>
  <c r="I63" i="8"/>
  <c r="K63" i="8" s="1"/>
  <c r="I64" i="8"/>
  <c r="K64" i="8" s="1"/>
  <c r="I65" i="8"/>
  <c r="K65" i="8" s="1"/>
  <c r="L65" i="8" s="1"/>
  <c r="I66" i="8"/>
  <c r="I67" i="8"/>
  <c r="K67" i="8" s="1"/>
  <c r="I68" i="8"/>
  <c r="K68" i="8" s="1"/>
  <c r="I69" i="8"/>
  <c r="K69" i="8" s="1"/>
  <c r="I70" i="8"/>
  <c r="K70" i="8" s="1"/>
  <c r="I71" i="8"/>
  <c r="K71" i="8" s="1"/>
  <c r="I72" i="8"/>
  <c r="K72" i="8" s="1"/>
  <c r="I73" i="8"/>
  <c r="K73" i="8" s="1"/>
  <c r="I74" i="8"/>
  <c r="I75" i="8"/>
  <c r="K75" i="8" s="1"/>
  <c r="L75" i="8" s="1"/>
  <c r="I76" i="8"/>
  <c r="K76" i="8" s="1"/>
  <c r="I77" i="8"/>
  <c r="K77" i="8" s="1"/>
  <c r="I78" i="8"/>
  <c r="K78" i="8" s="1"/>
  <c r="I79" i="8"/>
  <c r="K79" i="8" s="1"/>
  <c r="I80" i="8"/>
  <c r="K80" i="8" s="1"/>
  <c r="I81" i="8"/>
  <c r="K81" i="8" s="1"/>
  <c r="I82" i="8"/>
  <c r="I83" i="8"/>
  <c r="K83" i="8" s="1"/>
  <c r="I84" i="8"/>
  <c r="K84" i="8" s="1"/>
  <c r="I85" i="8"/>
  <c r="K85" i="8" s="1"/>
  <c r="I86" i="8"/>
  <c r="K86" i="8" s="1"/>
  <c r="I87" i="8"/>
  <c r="K87" i="8" s="1"/>
  <c r="L87" i="8" s="1"/>
  <c r="I88" i="8"/>
  <c r="K88" i="8" s="1"/>
  <c r="I89" i="8"/>
  <c r="K89" i="8" s="1"/>
  <c r="I90" i="8"/>
  <c r="I91" i="8"/>
  <c r="K91" i="8" s="1"/>
  <c r="I92" i="8"/>
  <c r="K92" i="8" s="1"/>
  <c r="I93" i="8"/>
  <c r="K93" i="8" s="1"/>
  <c r="I94" i="8"/>
  <c r="K94" i="8" s="1"/>
  <c r="I95" i="8"/>
  <c r="K95" i="8" s="1"/>
  <c r="I96" i="8"/>
  <c r="K96" i="8" s="1"/>
  <c r="I97" i="8"/>
  <c r="K97" i="8" s="1"/>
  <c r="L97" i="8" s="1"/>
  <c r="I98" i="8"/>
  <c r="I99" i="8"/>
  <c r="K99" i="8" s="1"/>
  <c r="I100" i="8"/>
  <c r="K100" i="8" s="1"/>
  <c r="I101" i="8"/>
  <c r="K101" i="8" s="1"/>
  <c r="I102" i="8"/>
  <c r="K102" i="8" s="1"/>
  <c r="I103" i="8"/>
  <c r="K103" i="8" s="1"/>
  <c r="I104" i="8"/>
  <c r="K104" i="8" s="1"/>
  <c r="I105" i="8"/>
  <c r="K105" i="8" s="1"/>
  <c r="I106" i="8"/>
  <c r="I107" i="8"/>
  <c r="K107" i="8" s="1"/>
  <c r="L107" i="8" s="1"/>
  <c r="I108" i="8"/>
  <c r="K108" i="8" s="1"/>
  <c r="I109" i="8"/>
  <c r="K109" i="8" s="1"/>
  <c r="I110" i="8"/>
  <c r="K110" i="8" s="1"/>
  <c r="I111" i="8"/>
  <c r="K111" i="8" s="1"/>
  <c r="I112" i="8"/>
  <c r="K112" i="8" s="1"/>
  <c r="I113" i="8"/>
  <c r="K113" i="8" s="1"/>
  <c r="I114" i="8"/>
  <c r="I115" i="8"/>
  <c r="K115" i="8" s="1"/>
  <c r="I116" i="8"/>
  <c r="K116" i="8" s="1"/>
  <c r="I117" i="8"/>
  <c r="K117" i="8" s="1"/>
  <c r="I118" i="8"/>
  <c r="K118" i="8" s="1"/>
  <c r="I119" i="8"/>
  <c r="K119" i="8" s="1"/>
  <c r="L119" i="8" s="1"/>
  <c r="I120" i="8"/>
  <c r="K120" i="8" s="1"/>
  <c r="I121" i="8"/>
  <c r="K121" i="8" s="1"/>
  <c r="I122" i="8"/>
  <c r="I123" i="8"/>
  <c r="K123" i="8" s="1"/>
  <c r="I124" i="8"/>
  <c r="K124" i="8" s="1"/>
  <c r="I125" i="8"/>
  <c r="K125" i="8" s="1"/>
  <c r="I126" i="8"/>
  <c r="K126" i="8" s="1"/>
  <c r="I127" i="8"/>
  <c r="K127" i="8" s="1"/>
  <c r="I128" i="8"/>
  <c r="K128" i="8" s="1"/>
  <c r="I129" i="8"/>
  <c r="K129" i="8" s="1"/>
  <c r="L129" i="8" s="1"/>
  <c r="I130" i="8"/>
  <c r="I131" i="8"/>
  <c r="K131" i="8" s="1"/>
  <c r="I132" i="8"/>
  <c r="K132" i="8" s="1"/>
  <c r="I133" i="8"/>
  <c r="K133" i="8" s="1"/>
  <c r="I134" i="8"/>
  <c r="K134" i="8" s="1"/>
  <c r="I135" i="8"/>
  <c r="K135" i="8" s="1"/>
  <c r="I136" i="8"/>
  <c r="K136" i="8" s="1"/>
  <c r="I137" i="8"/>
  <c r="K137" i="8" s="1"/>
  <c r="I138" i="8"/>
  <c r="I139" i="8"/>
  <c r="K139" i="8" s="1"/>
  <c r="L139" i="8" s="1"/>
  <c r="I140" i="8"/>
  <c r="K140" i="8" s="1"/>
  <c r="I141" i="8"/>
  <c r="K141" i="8" s="1"/>
  <c r="I142" i="8"/>
  <c r="K142" i="8" s="1"/>
  <c r="I143" i="8"/>
  <c r="K143" i="8" s="1"/>
  <c r="I144" i="8"/>
  <c r="K144" i="8" s="1"/>
  <c r="I145" i="8"/>
  <c r="K145" i="8" s="1"/>
  <c r="I146" i="8"/>
  <c r="I147" i="8"/>
  <c r="K147" i="8" s="1"/>
  <c r="I148" i="8"/>
  <c r="K148" i="8" s="1"/>
  <c r="I149" i="8"/>
  <c r="K149" i="8" s="1"/>
  <c r="I150" i="8"/>
  <c r="K150" i="8" s="1"/>
  <c r="I151" i="8"/>
  <c r="K151" i="8" s="1"/>
  <c r="L151" i="8" s="1"/>
  <c r="I152" i="8"/>
  <c r="K152" i="8" s="1"/>
  <c r="I153" i="8"/>
  <c r="K153" i="8" s="1"/>
  <c r="I154" i="8"/>
  <c r="I155" i="8"/>
  <c r="K155" i="8" s="1"/>
  <c r="I156" i="8"/>
  <c r="K156" i="8" s="1"/>
  <c r="I157" i="8"/>
  <c r="K157" i="8" s="1"/>
  <c r="I158" i="8"/>
  <c r="K158" i="8" s="1"/>
  <c r="I159" i="8"/>
  <c r="K159" i="8" s="1"/>
  <c r="I160" i="8"/>
  <c r="K160" i="8" s="1"/>
  <c r="I161" i="8"/>
  <c r="K161" i="8" s="1"/>
  <c r="L161" i="8" s="1"/>
  <c r="I162" i="8"/>
  <c r="I163" i="8"/>
  <c r="K163" i="8" s="1"/>
  <c r="I164" i="8"/>
  <c r="K164" i="8" s="1"/>
  <c r="I165" i="8"/>
  <c r="K165" i="8" s="1"/>
  <c r="I166" i="8"/>
  <c r="K166" i="8" s="1"/>
  <c r="I167" i="8"/>
  <c r="K167" i="8" s="1"/>
  <c r="I168" i="8"/>
  <c r="K168" i="8" s="1"/>
  <c r="I169" i="8"/>
  <c r="K169" i="8" s="1"/>
  <c r="I170" i="8"/>
  <c r="I171" i="8"/>
  <c r="K171" i="8" s="1"/>
  <c r="I172" i="8"/>
  <c r="K172" i="8" s="1"/>
  <c r="I173" i="8"/>
  <c r="K173" i="8" s="1"/>
  <c r="I174" i="8"/>
  <c r="K174" i="8" s="1"/>
  <c r="I175" i="8"/>
  <c r="K175" i="8" s="1"/>
  <c r="I176" i="8"/>
  <c r="K176" i="8" s="1"/>
  <c r="I177" i="8"/>
  <c r="K177" i="8" s="1"/>
  <c r="I178" i="8"/>
  <c r="I179" i="8"/>
  <c r="K179" i="8" s="1"/>
  <c r="L179" i="8" s="1"/>
  <c r="I180" i="8"/>
  <c r="K180" i="8" s="1"/>
  <c r="I181" i="8"/>
  <c r="K181" i="8" s="1"/>
  <c r="I182" i="8"/>
  <c r="K182" i="8" s="1"/>
  <c r="I183" i="8"/>
  <c r="K183" i="8" s="1"/>
  <c r="I184" i="8"/>
  <c r="K184" i="8" s="1"/>
  <c r="I185" i="8"/>
  <c r="K185" i="8" s="1"/>
  <c r="I186" i="8"/>
  <c r="I187" i="8"/>
  <c r="K187" i="8" s="1"/>
  <c r="I188" i="8"/>
  <c r="K188" i="8" s="1"/>
  <c r="L188" i="8" s="1"/>
  <c r="I189" i="8"/>
  <c r="K189" i="8" s="1"/>
  <c r="I190" i="8"/>
  <c r="K190" i="8" s="1"/>
  <c r="I191" i="8"/>
  <c r="K191" i="8" s="1"/>
  <c r="I192" i="8"/>
  <c r="K192" i="8" s="1"/>
  <c r="I193" i="8"/>
  <c r="K193" i="8" s="1"/>
  <c r="I194" i="8"/>
  <c r="I195" i="8"/>
  <c r="K195" i="8" s="1"/>
  <c r="I196" i="8"/>
  <c r="K196" i="8" s="1"/>
  <c r="I197" i="8"/>
  <c r="K197" i="8" s="1"/>
  <c r="L197" i="8" s="1"/>
  <c r="I198" i="8"/>
  <c r="K198" i="8" s="1"/>
  <c r="I199" i="8"/>
  <c r="K199" i="8" s="1"/>
  <c r="I200" i="8"/>
  <c r="K200" i="8" s="1"/>
  <c r="I201" i="8"/>
  <c r="K201" i="8" s="1"/>
  <c r="I202" i="8"/>
  <c r="I203" i="8"/>
  <c r="K203" i="8" s="1"/>
  <c r="I204" i="8"/>
  <c r="K204" i="8" s="1"/>
  <c r="I205" i="8"/>
  <c r="K205" i="8" s="1"/>
  <c r="I206" i="8"/>
  <c r="K206" i="8" s="1"/>
  <c r="I207" i="8"/>
  <c r="K207" i="8" s="1"/>
  <c r="L207" i="8" s="1"/>
  <c r="I208" i="8"/>
  <c r="K208" i="8" s="1"/>
  <c r="I209" i="8"/>
  <c r="K209" i="8" s="1"/>
  <c r="I210" i="8"/>
  <c r="I211" i="8"/>
  <c r="K211" i="8" s="1"/>
  <c r="I212" i="8"/>
  <c r="K212" i="8" s="1"/>
  <c r="I213" i="8"/>
  <c r="K213" i="8" s="1"/>
  <c r="I214" i="8"/>
  <c r="K214" i="8" s="1"/>
  <c r="I215" i="8"/>
  <c r="K215" i="8" s="1"/>
  <c r="L215" i="8" s="1"/>
  <c r="I216" i="8"/>
  <c r="K216" i="8" s="1"/>
  <c r="I217" i="8"/>
  <c r="K217" i="8" s="1"/>
  <c r="I218" i="8"/>
  <c r="I219" i="8"/>
  <c r="K219" i="8" s="1"/>
  <c r="I220" i="8"/>
  <c r="K220" i="8" s="1"/>
  <c r="I221" i="8"/>
  <c r="K221" i="8" s="1"/>
  <c r="I222" i="8"/>
  <c r="K222" i="8" s="1"/>
  <c r="I223" i="8"/>
  <c r="K223" i="8" s="1"/>
  <c r="L223" i="8" s="1"/>
  <c r="I224" i="8"/>
  <c r="K224" i="8" s="1"/>
  <c r="I225" i="8"/>
  <c r="K225" i="8" s="1"/>
  <c r="I226" i="8"/>
  <c r="I227" i="8"/>
  <c r="K227" i="8" s="1"/>
  <c r="I228" i="8"/>
  <c r="K228" i="8" s="1"/>
  <c r="I229" i="8"/>
  <c r="K229" i="8" s="1"/>
  <c r="I230" i="8"/>
  <c r="K230" i="8" s="1"/>
  <c r="I231" i="8"/>
  <c r="K231" i="8" s="1"/>
  <c r="L231" i="8" s="1"/>
  <c r="I232" i="8"/>
  <c r="K232" i="8" s="1"/>
  <c r="I233" i="8"/>
  <c r="K233" i="8" s="1"/>
  <c r="I234" i="8"/>
  <c r="I235" i="8"/>
  <c r="K235" i="8" s="1"/>
  <c r="I236" i="8"/>
  <c r="K236" i="8" s="1"/>
  <c r="I237" i="8"/>
  <c r="K237" i="8" s="1"/>
  <c r="I238" i="8"/>
  <c r="K238" i="8" s="1"/>
  <c r="I239" i="8"/>
  <c r="K239" i="8" s="1"/>
  <c r="L239" i="8" s="1"/>
  <c r="I240" i="8"/>
  <c r="K240" i="8" s="1"/>
  <c r="I241" i="8"/>
  <c r="K241" i="8" s="1"/>
  <c r="I242" i="8"/>
  <c r="I243" i="8"/>
  <c r="K243" i="8" s="1"/>
  <c r="I244" i="8"/>
  <c r="K244" i="8" s="1"/>
  <c r="I245" i="8"/>
  <c r="K245" i="8" s="1"/>
  <c r="I246" i="8"/>
  <c r="K246" i="8" s="1"/>
  <c r="I247" i="8"/>
  <c r="K247" i="8" s="1"/>
  <c r="L247" i="8" s="1"/>
  <c r="I248" i="8"/>
  <c r="K248" i="8" s="1"/>
  <c r="I249" i="8"/>
  <c r="K249" i="8" s="1"/>
  <c r="I250" i="8"/>
  <c r="I251" i="8"/>
  <c r="K251" i="8" s="1"/>
  <c r="I252" i="8"/>
  <c r="K252" i="8" s="1"/>
  <c r="I253" i="8"/>
  <c r="K253" i="8" s="1"/>
  <c r="I254" i="8"/>
  <c r="K254" i="8" s="1"/>
  <c r="I255" i="8"/>
  <c r="K255" i="8" s="1"/>
  <c r="L255" i="8" s="1"/>
  <c r="I256" i="8"/>
  <c r="K256" i="8" s="1"/>
  <c r="I257" i="8"/>
  <c r="K257" i="8" s="1"/>
  <c r="I258" i="8"/>
  <c r="I259" i="8"/>
  <c r="K259" i="8" s="1"/>
  <c r="I260" i="8"/>
  <c r="K260" i="8" s="1"/>
  <c r="I261" i="8"/>
  <c r="K261" i="8" s="1"/>
  <c r="I262" i="8"/>
  <c r="K262" i="8" s="1"/>
  <c r="I263" i="8"/>
  <c r="K263" i="8" s="1"/>
  <c r="L263" i="8" s="1"/>
  <c r="I264" i="8"/>
  <c r="K264" i="8" s="1"/>
  <c r="I265" i="8"/>
  <c r="K265" i="8" s="1"/>
  <c r="I266" i="8"/>
  <c r="I267" i="8"/>
  <c r="K267" i="8" s="1"/>
  <c r="I268" i="8"/>
  <c r="K268" i="8" s="1"/>
  <c r="I269" i="8"/>
  <c r="K269" i="8" s="1"/>
  <c r="I270" i="8"/>
  <c r="K270" i="8" s="1"/>
  <c r="I271" i="8"/>
  <c r="K271" i="8" s="1"/>
  <c r="L271" i="8" s="1"/>
  <c r="I272" i="8"/>
  <c r="K272" i="8" s="1"/>
  <c r="I273" i="8"/>
  <c r="K273" i="8" s="1"/>
  <c r="I274" i="8"/>
  <c r="I275" i="8"/>
  <c r="K275" i="8" s="1"/>
  <c r="I276" i="8"/>
  <c r="K276" i="8" s="1"/>
  <c r="I277" i="8"/>
  <c r="K277" i="8" s="1"/>
  <c r="I278" i="8"/>
  <c r="K278" i="8" s="1"/>
  <c r="I279" i="8"/>
  <c r="K279" i="8" s="1"/>
  <c r="L279" i="8" s="1"/>
  <c r="I280" i="8"/>
  <c r="K280" i="8" s="1"/>
  <c r="I281" i="8"/>
  <c r="K281" i="8" s="1"/>
  <c r="I282" i="8"/>
  <c r="I283" i="8"/>
  <c r="K283" i="8" s="1"/>
  <c r="I284" i="8"/>
  <c r="K284" i="8" s="1"/>
  <c r="I285" i="8"/>
  <c r="K285" i="8" s="1"/>
  <c r="I286" i="8"/>
  <c r="K286" i="8" s="1"/>
  <c r="I287" i="8"/>
  <c r="K287" i="8" s="1"/>
  <c r="L287" i="8" s="1"/>
  <c r="I288" i="8"/>
  <c r="K288" i="8" s="1"/>
  <c r="I289" i="8"/>
  <c r="K289" i="8" s="1"/>
  <c r="I290" i="8"/>
  <c r="I291" i="8"/>
  <c r="K291" i="8" s="1"/>
  <c r="I292" i="8"/>
  <c r="K292" i="8" s="1"/>
  <c r="I293" i="8"/>
  <c r="K293" i="8" s="1"/>
  <c r="I294" i="8"/>
  <c r="K294" i="8" s="1"/>
  <c r="I295" i="8"/>
  <c r="K295" i="8" s="1"/>
  <c r="L295" i="8" s="1"/>
  <c r="I296" i="8"/>
  <c r="K296" i="8" s="1"/>
  <c r="I297" i="8"/>
  <c r="K297" i="8" s="1"/>
  <c r="I298" i="8"/>
  <c r="I299" i="8"/>
  <c r="K299" i="8" s="1"/>
  <c r="I300" i="8"/>
  <c r="K300" i="8" s="1"/>
  <c r="I301" i="8"/>
  <c r="K301" i="8" s="1"/>
  <c r="I302" i="8"/>
  <c r="K302" i="8" s="1"/>
  <c r="I303" i="8"/>
  <c r="K303" i="8" s="1"/>
  <c r="L303" i="8" s="1"/>
  <c r="I304" i="8"/>
  <c r="K304" i="8" s="1"/>
  <c r="I305" i="8"/>
  <c r="K305" i="8" s="1"/>
  <c r="I6" i="8"/>
  <c r="H7" i="8"/>
  <c r="H8" i="8"/>
  <c r="H9" i="8"/>
  <c r="L9" i="8" s="1"/>
  <c r="H10" i="8"/>
  <c r="L10" i="8" s="1"/>
  <c r="H11" i="8"/>
  <c r="L11" i="8" s="1"/>
  <c r="H12" i="8"/>
  <c r="H13" i="8"/>
  <c r="H14" i="8"/>
  <c r="H15" i="8"/>
  <c r="H16" i="8"/>
  <c r="H17" i="8"/>
  <c r="L17" i="8" s="1"/>
  <c r="H18" i="8"/>
  <c r="L18" i="8" s="1"/>
  <c r="H19" i="8"/>
  <c r="L19" i="8" s="1"/>
  <c r="H20" i="8"/>
  <c r="L20" i="8" s="1"/>
  <c r="H21" i="8"/>
  <c r="H22" i="8"/>
  <c r="H23" i="8"/>
  <c r="H24" i="8"/>
  <c r="H25" i="8"/>
  <c r="L25" i="8" s="1"/>
  <c r="H26" i="8"/>
  <c r="L26" i="8" s="1"/>
  <c r="H27" i="8"/>
  <c r="L27" i="8" s="1"/>
  <c r="H28" i="8"/>
  <c r="L28" i="8" s="1"/>
  <c r="H29" i="8"/>
  <c r="H30" i="8"/>
  <c r="H31" i="8"/>
  <c r="H32" i="8"/>
  <c r="H33" i="8"/>
  <c r="L33" i="8" s="1"/>
  <c r="H34" i="8"/>
  <c r="L34" i="8" s="1"/>
  <c r="H35" i="8"/>
  <c r="L35" i="8" s="1"/>
  <c r="H36" i="8"/>
  <c r="L36" i="8" s="1"/>
  <c r="H37" i="8"/>
  <c r="H38" i="8"/>
  <c r="H39" i="8"/>
  <c r="H40" i="8"/>
  <c r="H41" i="8"/>
  <c r="L41" i="8" s="1"/>
  <c r="H42" i="8"/>
  <c r="L42" i="8" s="1"/>
  <c r="H43" i="8"/>
  <c r="L43" i="8" s="1"/>
  <c r="H44" i="8"/>
  <c r="L44" i="8" s="1"/>
  <c r="H45" i="8"/>
  <c r="H46" i="8"/>
  <c r="H47" i="8"/>
  <c r="H48" i="8"/>
  <c r="H49" i="8"/>
  <c r="L49" i="8" s="1"/>
  <c r="H50" i="8"/>
  <c r="L50" i="8" s="1"/>
  <c r="H51" i="8"/>
  <c r="H52" i="8"/>
  <c r="L52" i="8" s="1"/>
  <c r="H53" i="8"/>
  <c r="H54" i="8"/>
  <c r="H55" i="8"/>
  <c r="H56" i="8"/>
  <c r="H57" i="8"/>
  <c r="L57" i="8" s="1"/>
  <c r="H58" i="8"/>
  <c r="L58" i="8" s="1"/>
  <c r="H59" i="8"/>
  <c r="L59" i="8" s="1"/>
  <c r="H60" i="8"/>
  <c r="L60" i="8" s="1"/>
  <c r="H61" i="8"/>
  <c r="H62" i="8"/>
  <c r="H63" i="8"/>
  <c r="H64" i="8"/>
  <c r="H65" i="8"/>
  <c r="H66" i="8"/>
  <c r="L66" i="8" s="1"/>
  <c r="H67" i="8"/>
  <c r="L67" i="8" s="1"/>
  <c r="H68" i="8"/>
  <c r="L68" i="8" s="1"/>
  <c r="H69" i="8"/>
  <c r="H70" i="8"/>
  <c r="H71" i="8"/>
  <c r="H72" i="8"/>
  <c r="L72" i="8" s="1"/>
  <c r="H73" i="8"/>
  <c r="L73" i="8" s="1"/>
  <c r="H74" i="8"/>
  <c r="L74" i="8" s="1"/>
  <c r="H75" i="8"/>
  <c r="H76" i="8"/>
  <c r="L76" i="8" s="1"/>
  <c r="H77" i="8"/>
  <c r="H78" i="8"/>
  <c r="H79" i="8"/>
  <c r="H80" i="8"/>
  <c r="L80" i="8" s="1"/>
  <c r="H81" i="8"/>
  <c r="L81" i="8" s="1"/>
  <c r="H82" i="8"/>
  <c r="L82" i="8" s="1"/>
  <c r="H83" i="8"/>
  <c r="L83" i="8" s="1"/>
  <c r="H84" i="8"/>
  <c r="L84" i="8" s="1"/>
  <c r="H85" i="8"/>
  <c r="H86" i="8"/>
  <c r="H87" i="8"/>
  <c r="H88" i="8"/>
  <c r="L88" i="8" s="1"/>
  <c r="H89" i="8"/>
  <c r="L89" i="8" s="1"/>
  <c r="H90" i="8"/>
  <c r="L90" i="8" s="1"/>
  <c r="H91" i="8"/>
  <c r="L91" i="8" s="1"/>
  <c r="H92" i="8"/>
  <c r="L92" i="8" s="1"/>
  <c r="H93" i="8"/>
  <c r="H94" i="8"/>
  <c r="H95" i="8"/>
  <c r="H96" i="8"/>
  <c r="L96" i="8" s="1"/>
  <c r="H97" i="8"/>
  <c r="H98" i="8"/>
  <c r="L98" i="8" s="1"/>
  <c r="H99" i="8"/>
  <c r="L99" i="8" s="1"/>
  <c r="H100" i="8"/>
  <c r="L100" i="8" s="1"/>
  <c r="H101" i="8"/>
  <c r="H102" i="8"/>
  <c r="H103" i="8"/>
  <c r="H104" i="8"/>
  <c r="L104" i="8" s="1"/>
  <c r="H105" i="8"/>
  <c r="L105" i="8" s="1"/>
  <c r="H106" i="8"/>
  <c r="L106" i="8" s="1"/>
  <c r="H107" i="8"/>
  <c r="H108" i="8"/>
  <c r="L108" i="8" s="1"/>
  <c r="H109" i="8"/>
  <c r="H110" i="8"/>
  <c r="H111" i="8"/>
  <c r="H112" i="8"/>
  <c r="L112" i="8" s="1"/>
  <c r="H113" i="8"/>
  <c r="L113" i="8" s="1"/>
  <c r="H114" i="8"/>
  <c r="L114" i="8" s="1"/>
  <c r="H115" i="8"/>
  <c r="L115" i="8" s="1"/>
  <c r="H116" i="8"/>
  <c r="L116" i="8" s="1"/>
  <c r="H117" i="8"/>
  <c r="H118" i="8"/>
  <c r="H119" i="8"/>
  <c r="H120" i="8"/>
  <c r="L120" i="8" s="1"/>
  <c r="H121" i="8"/>
  <c r="L121" i="8" s="1"/>
  <c r="H122" i="8"/>
  <c r="L122" i="8" s="1"/>
  <c r="H123" i="8"/>
  <c r="L123" i="8" s="1"/>
  <c r="H124" i="8"/>
  <c r="L124" i="8" s="1"/>
  <c r="H125" i="8"/>
  <c r="H126" i="8"/>
  <c r="H127" i="8"/>
  <c r="H128" i="8"/>
  <c r="L128" i="8" s="1"/>
  <c r="H129" i="8"/>
  <c r="H130" i="8"/>
  <c r="L130" i="8" s="1"/>
  <c r="H131" i="8"/>
  <c r="L131" i="8" s="1"/>
  <c r="H132" i="8"/>
  <c r="L132" i="8" s="1"/>
  <c r="H133" i="8"/>
  <c r="H134" i="8"/>
  <c r="H135" i="8"/>
  <c r="H136" i="8"/>
  <c r="L136" i="8" s="1"/>
  <c r="H137" i="8"/>
  <c r="L137" i="8" s="1"/>
  <c r="H138" i="8"/>
  <c r="L138" i="8" s="1"/>
  <c r="H139" i="8"/>
  <c r="H140" i="8"/>
  <c r="L140" i="8" s="1"/>
  <c r="H141" i="8"/>
  <c r="H142" i="8"/>
  <c r="H143" i="8"/>
  <c r="H144" i="8"/>
  <c r="L144" i="8" s="1"/>
  <c r="H145" i="8"/>
  <c r="L145" i="8" s="1"/>
  <c r="H146" i="8"/>
  <c r="L146" i="8" s="1"/>
  <c r="H147" i="8"/>
  <c r="L147" i="8" s="1"/>
  <c r="H148" i="8"/>
  <c r="L148" i="8" s="1"/>
  <c r="H149" i="8"/>
  <c r="H150" i="8"/>
  <c r="H151" i="8"/>
  <c r="H152" i="8"/>
  <c r="L152" i="8" s="1"/>
  <c r="H153" i="8"/>
  <c r="L153" i="8" s="1"/>
  <c r="H154" i="8"/>
  <c r="L154" i="8" s="1"/>
  <c r="H155" i="8"/>
  <c r="L155" i="8" s="1"/>
  <c r="H156" i="8"/>
  <c r="L156" i="8" s="1"/>
  <c r="H157" i="8"/>
  <c r="H158" i="8"/>
  <c r="H159" i="8"/>
  <c r="H160" i="8"/>
  <c r="L160" i="8" s="1"/>
  <c r="H161" i="8"/>
  <c r="H162" i="8"/>
  <c r="L162" i="8" s="1"/>
  <c r="H163" i="8"/>
  <c r="L163" i="8" s="1"/>
  <c r="H164" i="8"/>
  <c r="L164" i="8" s="1"/>
  <c r="H165" i="8"/>
  <c r="L165" i="8" s="1"/>
  <c r="H166" i="8"/>
  <c r="H167" i="8"/>
  <c r="H168" i="8"/>
  <c r="L168" i="8" s="1"/>
  <c r="H169" i="8"/>
  <c r="L169" i="8" s="1"/>
  <c r="H170" i="8"/>
  <c r="L170" i="8" s="1"/>
  <c r="H171" i="8"/>
  <c r="L171" i="8" s="1"/>
  <c r="H172" i="8"/>
  <c r="L172" i="8" s="1"/>
  <c r="H173" i="8"/>
  <c r="L173" i="8" s="1"/>
  <c r="M173" i="8" s="1"/>
  <c r="J173" i="4" s="1"/>
  <c r="H174" i="8"/>
  <c r="H175" i="8"/>
  <c r="H176" i="8"/>
  <c r="L176" i="8" s="1"/>
  <c r="H177" i="8"/>
  <c r="L177" i="8" s="1"/>
  <c r="H178" i="8"/>
  <c r="L178" i="8" s="1"/>
  <c r="H179" i="8"/>
  <c r="H180" i="8"/>
  <c r="L180" i="8" s="1"/>
  <c r="H181" i="8"/>
  <c r="L181" i="8" s="1"/>
  <c r="H182" i="8"/>
  <c r="H183" i="8"/>
  <c r="H184" i="8"/>
  <c r="L184" i="8" s="1"/>
  <c r="H185" i="8"/>
  <c r="L185" i="8" s="1"/>
  <c r="H186" i="8"/>
  <c r="L186" i="8" s="1"/>
  <c r="H187" i="8"/>
  <c r="L187" i="8" s="1"/>
  <c r="H188" i="8"/>
  <c r="H189" i="8"/>
  <c r="L189" i="8" s="1"/>
  <c r="H190" i="8"/>
  <c r="H191" i="8"/>
  <c r="H192" i="8"/>
  <c r="L192" i="8" s="1"/>
  <c r="H193" i="8"/>
  <c r="L193" i="8" s="1"/>
  <c r="H194" i="8"/>
  <c r="L194" i="8" s="1"/>
  <c r="H195" i="8"/>
  <c r="L195" i="8" s="1"/>
  <c r="H196" i="8"/>
  <c r="L196" i="8" s="1"/>
  <c r="H197" i="8"/>
  <c r="H198" i="8"/>
  <c r="H199" i="8"/>
  <c r="H200" i="8"/>
  <c r="L200" i="8" s="1"/>
  <c r="H201" i="8"/>
  <c r="L201" i="8" s="1"/>
  <c r="H202" i="8"/>
  <c r="L202" i="8" s="1"/>
  <c r="H203" i="8"/>
  <c r="L203" i="8" s="1"/>
  <c r="H204" i="8"/>
  <c r="L204" i="8" s="1"/>
  <c r="H205" i="8"/>
  <c r="L205" i="8" s="1"/>
  <c r="H206" i="8"/>
  <c r="H207" i="8"/>
  <c r="H208" i="8"/>
  <c r="L208" i="8" s="1"/>
  <c r="H209" i="8"/>
  <c r="L209" i="8" s="1"/>
  <c r="H210" i="8"/>
  <c r="L210" i="8" s="1"/>
  <c r="H211" i="8"/>
  <c r="L211" i="8" s="1"/>
  <c r="H212" i="8"/>
  <c r="L212" i="8" s="1"/>
  <c r="M212" i="8" s="1"/>
  <c r="J212" i="4" s="1"/>
  <c r="H213" i="8"/>
  <c r="L213" i="8" s="1"/>
  <c r="H214" i="8"/>
  <c r="H215" i="8"/>
  <c r="H216" i="8"/>
  <c r="L216" i="8" s="1"/>
  <c r="H217" i="8"/>
  <c r="L217" i="8" s="1"/>
  <c r="H218" i="8"/>
  <c r="L218" i="8" s="1"/>
  <c r="H219" i="8"/>
  <c r="L219" i="8" s="1"/>
  <c r="H220" i="8"/>
  <c r="L220" i="8" s="1"/>
  <c r="H221" i="8"/>
  <c r="L221" i="8" s="1"/>
  <c r="H222" i="8"/>
  <c r="H223" i="8"/>
  <c r="H224" i="8"/>
  <c r="L224" i="8" s="1"/>
  <c r="H225" i="8"/>
  <c r="L225" i="8" s="1"/>
  <c r="H226" i="8"/>
  <c r="L226" i="8" s="1"/>
  <c r="H227" i="8"/>
  <c r="L227" i="8" s="1"/>
  <c r="H228" i="8"/>
  <c r="L228" i="8" s="1"/>
  <c r="M228" i="8" s="1"/>
  <c r="J228" i="4" s="1"/>
  <c r="H229" i="8"/>
  <c r="L229" i="8" s="1"/>
  <c r="H230" i="8"/>
  <c r="H231" i="8"/>
  <c r="H232" i="8"/>
  <c r="L232" i="8" s="1"/>
  <c r="H233" i="8"/>
  <c r="L233" i="8" s="1"/>
  <c r="H234" i="8"/>
  <c r="L234" i="8" s="1"/>
  <c r="H235" i="8"/>
  <c r="L235" i="8" s="1"/>
  <c r="H236" i="8"/>
  <c r="L236" i="8" s="1"/>
  <c r="H237" i="8"/>
  <c r="L237" i="8" s="1"/>
  <c r="H238" i="8"/>
  <c r="H239" i="8"/>
  <c r="H240" i="8"/>
  <c r="L240" i="8" s="1"/>
  <c r="H241" i="8"/>
  <c r="L241" i="8" s="1"/>
  <c r="H242" i="8"/>
  <c r="L242" i="8" s="1"/>
  <c r="H243" i="8"/>
  <c r="L243" i="8" s="1"/>
  <c r="H244" i="8"/>
  <c r="L244" i="8" s="1"/>
  <c r="M244" i="8" s="1"/>
  <c r="J244" i="4" s="1"/>
  <c r="H245" i="8"/>
  <c r="L245" i="8" s="1"/>
  <c r="H246" i="8"/>
  <c r="H247" i="8"/>
  <c r="H248" i="8"/>
  <c r="L248" i="8" s="1"/>
  <c r="H249" i="8"/>
  <c r="L249" i="8" s="1"/>
  <c r="H250" i="8"/>
  <c r="L250" i="8" s="1"/>
  <c r="H251" i="8"/>
  <c r="L251" i="8" s="1"/>
  <c r="H252" i="8"/>
  <c r="L252" i="8" s="1"/>
  <c r="H253" i="8"/>
  <c r="L253" i="8" s="1"/>
  <c r="H254" i="8"/>
  <c r="H255" i="8"/>
  <c r="H256" i="8"/>
  <c r="L256" i="8" s="1"/>
  <c r="H257" i="8"/>
  <c r="L257" i="8" s="1"/>
  <c r="H258" i="8"/>
  <c r="L258" i="8" s="1"/>
  <c r="H259" i="8"/>
  <c r="L259" i="8" s="1"/>
  <c r="H260" i="8"/>
  <c r="L260" i="8" s="1"/>
  <c r="M260" i="8" s="1"/>
  <c r="J260" i="4" s="1"/>
  <c r="H261" i="8"/>
  <c r="L261" i="8" s="1"/>
  <c r="H262" i="8"/>
  <c r="H263" i="8"/>
  <c r="H264" i="8"/>
  <c r="L264" i="8" s="1"/>
  <c r="H265" i="8"/>
  <c r="L265" i="8" s="1"/>
  <c r="H266" i="8"/>
  <c r="L266" i="8" s="1"/>
  <c r="H267" i="8"/>
  <c r="L267" i="8" s="1"/>
  <c r="H268" i="8"/>
  <c r="L268" i="8" s="1"/>
  <c r="H269" i="8"/>
  <c r="L269" i="8" s="1"/>
  <c r="H270" i="8"/>
  <c r="H271" i="8"/>
  <c r="H272" i="8"/>
  <c r="L272" i="8" s="1"/>
  <c r="H273" i="8"/>
  <c r="L273" i="8" s="1"/>
  <c r="H274" i="8"/>
  <c r="L274" i="8" s="1"/>
  <c r="M274" i="8" s="1"/>
  <c r="J274" i="4" s="1"/>
  <c r="H275" i="8"/>
  <c r="L275" i="8" s="1"/>
  <c r="H276" i="8"/>
  <c r="L276" i="8" s="1"/>
  <c r="H277" i="8"/>
  <c r="L277" i="8" s="1"/>
  <c r="H278" i="8"/>
  <c r="H279" i="8"/>
  <c r="H280" i="8"/>
  <c r="L280" i="8" s="1"/>
  <c r="H281" i="8"/>
  <c r="L281" i="8" s="1"/>
  <c r="H282" i="8"/>
  <c r="L282" i="8" s="1"/>
  <c r="H283" i="8"/>
  <c r="L283" i="8" s="1"/>
  <c r="H284" i="8"/>
  <c r="L284" i="8" s="1"/>
  <c r="H285" i="8"/>
  <c r="L285" i="8" s="1"/>
  <c r="H286" i="8"/>
  <c r="H287" i="8"/>
  <c r="H288" i="8"/>
  <c r="L288" i="8" s="1"/>
  <c r="H289" i="8"/>
  <c r="L289" i="8" s="1"/>
  <c r="H290" i="8"/>
  <c r="L290" i="8" s="1"/>
  <c r="H291" i="8"/>
  <c r="L291" i="8" s="1"/>
  <c r="H292" i="8"/>
  <c r="L292" i="8" s="1"/>
  <c r="H293" i="8"/>
  <c r="L293" i="8" s="1"/>
  <c r="H294" i="8"/>
  <c r="H295" i="8"/>
  <c r="H296" i="8"/>
  <c r="L296" i="8" s="1"/>
  <c r="H297" i="8"/>
  <c r="L297" i="8" s="1"/>
  <c r="H298" i="8"/>
  <c r="L298" i="8" s="1"/>
  <c r="H299" i="8"/>
  <c r="L299" i="8" s="1"/>
  <c r="H300" i="8"/>
  <c r="L300" i="8" s="1"/>
  <c r="M300" i="8" s="1"/>
  <c r="J300" i="4" s="1"/>
  <c r="H301" i="8"/>
  <c r="L301" i="8" s="1"/>
  <c r="H302" i="8"/>
  <c r="H303" i="8"/>
  <c r="H304" i="8"/>
  <c r="L304" i="8" s="1"/>
  <c r="H305" i="8"/>
  <c r="L305" i="8" s="1"/>
  <c r="H6" i="8"/>
  <c r="L6" i="8" s="1"/>
  <c r="D7" i="8"/>
  <c r="D8" i="8"/>
  <c r="D9" i="8"/>
  <c r="D10" i="8"/>
  <c r="D11" i="8"/>
  <c r="D12" i="8"/>
  <c r="D13" i="8"/>
  <c r="D14" i="8"/>
  <c r="E14" i="8" s="1"/>
  <c r="F14" i="8" s="1"/>
  <c r="F14" i="4" s="1"/>
  <c r="D15" i="8"/>
  <c r="E15" i="8" s="1"/>
  <c r="F15" i="8" s="1"/>
  <c r="F15" i="4" s="1"/>
  <c r="D16" i="8"/>
  <c r="D17" i="8"/>
  <c r="D18" i="8"/>
  <c r="D19" i="8"/>
  <c r="D20" i="8"/>
  <c r="D21" i="8"/>
  <c r="D22" i="8"/>
  <c r="E22" i="8" s="1"/>
  <c r="F22" i="8" s="1"/>
  <c r="F22" i="4" s="1"/>
  <c r="D23" i="8"/>
  <c r="E23" i="8" s="1"/>
  <c r="F23" i="8" s="1"/>
  <c r="F23" i="4" s="1"/>
  <c r="D24" i="8"/>
  <c r="D25" i="8"/>
  <c r="D26" i="8"/>
  <c r="D27" i="8"/>
  <c r="D28" i="8"/>
  <c r="D29" i="8"/>
  <c r="D30" i="8"/>
  <c r="E30" i="8" s="1"/>
  <c r="F30" i="8" s="1"/>
  <c r="F30" i="4" s="1"/>
  <c r="D31" i="8"/>
  <c r="E31" i="8" s="1"/>
  <c r="F31" i="8" s="1"/>
  <c r="F31" i="4" s="1"/>
  <c r="D32" i="8"/>
  <c r="D33" i="8"/>
  <c r="D34" i="8"/>
  <c r="D35" i="8"/>
  <c r="D36" i="8"/>
  <c r="D37" i="8"/>
  <c r="D38" i="8"/>
  <c r="E38" i="8" s="1"/>
  <c r="F38" i="8" s="1"/>
  <c r="F38" i="4" s="1"/>
  <c r="D39" i="8"/>
  <c r="E39" i="8" s="1"/>
  <c r="F39" i="8" s="1"/>
  <c r="F39" i="4" s="1"/>
  <c r="D40" i="8"/>
  <c r="D41" i="8"/>
  <c r="D42" i="8"/>
  <c r="D43" i="8"/>
  <c r="D44" i="8"/>
  <c r="D45" i="8"/>
  <c r="D46" i="8"/>
  <c r="E46" i="8" s="1"/>
  <c r="F46" i="8" s="1"/>
  <c r="F46" i="4" s="1"/>
  <c r="D47" i="8"/>
  <c r="E47" i="8" s="1"/>
  <c r="F47" i="8" s="1"/>
  <c r="F47" i="4" s="1"/>
  <c r="D48" i="8"/>
  <c r="D49" i="8"/>
  <c r="D50" i="8"/>
  <c r="D51" i="8"/>
  <c r="D52" i="8"/>
  <c r="D53" i="8"/>
  <c r="D54" i="8"/>
  <c r="E54" i="8" s="1"/>
  <c r="F54" i="8" s="1"/>
  <c r="F54" i="4" s="1"/>
  <c r="D55" i="8"/>
  <c r="E55" i="8" s="1"/>
  <c r="F55" i="8" s="1"/>
  <c r="F55" i="4" s="1"/>
  <c r="D56" i="8"/>
  <c r="D57" i="8"/>
  <c r="D58" i="8"/>
  <c r="D59" i="8"/>
  <c r="D60" i="8"/>
  <c r="D61" i="8"/>
  <c r="D62" i="8"/>
  <c r="E62" i="8" s="1"/>
  <c r="F62" i="8" s="1"/>
  <c r="F62" i="4" s="1"/>
  <c r="D63" i="8"/>
  <c r="E63" i="8" s="1"/>
  <c r="F63" i="8" s="1"/>
  <c r="F63" i="4" s="1"/>
  <c r="D64" i="8"/>
  <c r="D65" i="8"/>
  <c r="D66" i="8"/>
  <c r="D67" i="8"/>
  <c r="D68" i="8"/>
  <c r="D69" i="8"/>
  <c r="D70" i="8"/>
  <c r="E70" i="8" s="1"/>
  <c r="F70" i="8" s="1"/>
  <c r="F70" i="4" s="1"/>
  <c r="D71" i="8"/>
  <c r="E71" i="8" s="1"/>
  <c r="F71" i="8" s="1"/>
  <c r="F71" i="4" s="1"/>
  <c r="D72" i="8"/>
  <c r="D73" i="8"/>
  <c r="D74" i="8"/>
  <c r="D75" i="8"/>
  <c r="D76" i="8"/>
  <c r="D77" i="8"/>
  <c r="D78" i="8"/>
  <c r="E78" i="8" s="1"/>
  <c r="F78" i="8" s="1"/>
  <c r="F78" i="4" s="1"/>
  <c r="D79" i="8"/>
  <c r="E79" i="8" s="1"/>
  <c r="F79" i="8" s="1"/>
  <c r="F79" i="4" s="1"/>
  <c r="D80" i="8"/>
  <c r="D81" i="8"/>
  <c r="D82" i="8"/>
  <c r="D83" i="8"/>
  <c r="D84" i="8"/>
  <c r="D85" i="8"/>
  <c r="D86" i="8"/>
  <c r="E86" i="8" s="1"/>
  <c r="F86" i="8" s="1"/>
  <c r="F86" i="4" s="1"/>
  <c r="D87" i="8"/>
  <c r="E87" i="8" s="1"/>
  <c r="F87" i="8" s="1"/>
  <c r="F87" i="4" s="1"/>
  <c r="D88" i="8"/>
  <c r="D89" i="8"/>
  <c r="D90" i="8"/>
  <c r="D91" i="8"/>
  <c r="D92" i="8"/>
  <c r="D93" i="8"/>
  <c r="D94" i="8"/>
  <c r="E94" i="8" s="1"/>
  <c r="F94" i="8" s="1"/>
  <c r="F94" i="4" s="1"/>
  <c r="D95" i="8"/>
  <c r="E95" i="8" s="1"/>
  <c r="F95" i="8" s="1"/>
  <c r="F95" i="4" s="1"/>
  <c r="D96" i="8"/>
  <c r="D97" i="8"/>
  <c r="D98" i="8"/>
  <c r="D99" i="8"/>
  <c r="D100" i="8"/>
  <c r="D101" i="8"/>
  <c r="D102" i="8"/>
  <c r="E102" i="8" s="1"/>
  <c r="F102" i="8" s="1"/>
  <c r="F102" i="4" s="1"/>
  <c r="D103" i="8"/>
  <c r="E103" i="8" s="1"/>
  <c r="F103" i="8" s="1"/>
  <c r="F103" i="4" s="1"/>
  <c r="D104" i="8"/>
  <c r="D105" i="8"/>
  <c r="D106" i="8"/>
  <c r="D107" i="8"/>
  <c r="D108" i="8"/>
  <c r="D109" i="8"/>
  <c r="D110" i="8"/>
  <c r="E110" i="8" s="1"/>
  <c r="F110" i="8" s="1"/>
  <c r="F110" i="4" s="1"/>
  <c r="D111" i="8"/>
  <c r="E111" i="8" s="1"/>
  <c r="F111" i="8" s="1"/>
  <c r="F111" i="4" s="1"/>
  <c r="D112" i="8"/>
  <c r="D113" i="8"/>
  <c r="D114" i="8"/>
  <c r="D115" i="8"/>
  <c r="D116" i="8"/>
  <c r="D117" i="8"/>
  <c r="D118" i="8"/>
  <c r="E118" i="8" s="1"/>
  <c r="F118" i="8" s="1"/>
  <c r="F118" i="4" s="1"/>
  <c r="D119" i="8"/>
  <c r="E119" i="8" s="1"/>
  <c r="F119" i="8" s="1"/>
  <c r="F119" i="4" s="1"/>
  <c r="D120" i="8"/>
  <c r="D121" i="8"/>
  <c r="D122" i="8"/>
  <c r="D123" i="8"/>
  <c r="D124" i="8"/>
  <c r="D125" i="8"/>
  <c r="D126" i="8"/>
  <c r="E126" i="8" s="1"/>
  <c r="F126" i="8" s="1"/>
  <c r="F126" i="4" s="1"/>
  <c r="D127" i="8"/>
  <c r="E127" i="8" s="1"/>
  <c r="F127" i="8" s="1"/>
  <c r="F127" i="4" s="1"/>
  <c r="D128" i="8"/>
  <c r="D129" i="8"/>
  <c r="D130" i="8"/>
  <c r="D131" i="8"/>
  <c r="D132" i="8"/>
  <c r="D133" i="8"/>
  <c r="D134" i="8"/>
  <c r="E134" i="8" s="1"/>
  <c r="F134" i="8" s="1"/>
  <c r="F134" i="4" s="1"/>
  <c r="D135" i="8"/>
  <c r="E135" i="8" s="1"/>
  <c r="F135" i="8" s="1"/>
  <c r="F135" i="4" s="1"/>
  <c r="D136" i="8"/>
  <c r="D137" i="8"/>
  <c r="D138" i="8"/>
  <c r="D139" i="8"/>
  <c r="D140" i="8"/>
  <c r="D141" i="8"/>
  <c r="E141" i="8" s="1"/>
  <c r="F141" i="8" s="1"/>
  <c r="F141" i="4" s="1"/>
  <c r="D142" i="8"/>
  <c r="E142" i="8" s="1"/>
  <c r="F142" i="8" s="1"/>
  <c r="F142" i="4" s="1"/>
  <c r="D143" i="8"/>
  <c r="E143" i="8" s="1"/>
  <c r="F143" i="8" s="1"/>
  <c r="F143" i="4" s="1"/>
  <c r="D144" i="8"/>
  <c r="D145" i="8"/>
  <c r="D146" i="8"/>
  <c r="D147" i="8"/>
  <c r="D148" i="8"/>
  <c r="D149" i="8"/>
  <c r="E149" i="8" s="1"/>
  <c r="F149" i="8" s="1"/>
  <c r="F149" i="4" s="1"/>
  <c r="D150" i="8"/>
  <c r="E150" i="8" s="1"/>
  <c r="F150" i="8" s="1"/>
  <c r="F150" i="4" s="1"/>
  <c r="D151" i="8"/>
  <c r="E151" i="8" s="1"/>
  <c r="F151" i="8" s="1"/>
  <c r="F151" i="4" s="1"/>
  <c r="D152" i="8"/>
  <c r="D153" i="8"/>
  <c r="D154" i="8"/>
  <c r="D155" i="8"/>
  <c r="D156" i="8"/>
  <c r="D157" i="8"/>
  <c r="E157" i="8" s="1"/>
  <c r="F157" i="8" s="1"/>
  <c r="F157" i="4" s="1"/>
  <c r="D158" i="8"/>
  <c r="E158" i="8" s="1"/>
  <c r="F158" i="8" s="1"/>
  <c r="F158" i="4" s="1"/>
  <c r="D159" i="8"/>
  <c r="E159" i="8" s="1"/>
  <c r="F159" i="8" s="1"/>
  <c r="F159" i="4" s="1"/>
  <c r="D160" i="8"/>
  <c r="D161" i="8"/>
  <c r="D162" i="8"/>
  <c r="D163" i="8"/>
  <c r="D164" i="8"/>
  <c r="D165" i="8"/>
  <c r="E165" i="8" s="1"/>
  <c r="F165" i="8" s="1"/>
  <c r="F165" i="4" s="1"/>
  <c r="D166" i="8"/>
  <c r="E166" i="8" s="1"/>
  <c r="F166" i="8" s="1"/>
  <c r="F166" i="4" s="1"/>
  <c r="D167" i="8"/>
  <c r="E167" i="8" s="1"/>
  <c r="F167" i="8" s="1"/>
  <c r="F167" i="4" s="1"/>
  <c r="D168" i="8"/>
  <c r="D169" i="8"/>
  <c r="D170" i="8"/>
  <c r="D171" i="8"/>
  <c r="D172" i="8"/>
  <c r="D173" i="8"/>
  <c r="E173" i="8" s="1"/>
  <c r="F173" i="8" s="1"/>
  <c r="F173" i="4" s="1"/>
  <c r="D174" i="8"/>
  <c r="E174" i="8" s="1"/>
  <c r="F174" i="8" s="1"/>
  <c r="F174" i="4" s="1"/>
  <c r="D175" i="8"/>
  <c r="E175" i="8" s="1"/>
  <c r="F175" i="8" s="1"/>
  <c r="F175" i="4" s="1"/>
  <c r="D176" i="8"/>
  <c r="D177" i="8"/>
  <c r="D178" i="8"/>
  <c r="D179" i="8"/>
  <c r="D180" i="8"/>
  <c r="D181" i="8"/>
  <c r="E181" i="8" s="1"/>
  <c r="F181" i="8" s="1"/>
  <c r="F181" i="4" s="1"/>
  <c r="D182" i="8"/>
  <c r="E182" i="8" s="1"/>
  <c r="F182" i="8" s="1"/>
  <c r="F182" i="4" s="1"/>
  <c r="D183" i="8"/>
  <c r="E183" i="8" s="1"/>
  <c r="F183" i="8" s="1"/>
  <c r="F183" i="4" s="1"/>
  <c r="D184" i="8"/>
  <c r="D185" i="8"/>
  <c r="D186" i="8"/>
  <c r="D187" i="8"/>
  <c r="D188" i="8"/>
  <c r="D189" i="8"/>
  <c r="E189" i="8" s="1"/>
  <c r="F189" i="8" s="1"/>
  <c r="F189" i="4" s="1"/>
  <c r="D190" i="8"/>
  <c r="E190" i="8" s="1"/>
  <c r="F190" i="8" s="1"/>
  <c r="F190" i="4" s="1"/>
  <c r="D191" i="8"/>
  <c r="E191" i="8" s="1"/>
  <c r="F191" i="8" s="1"/>
  <c r="F191" i="4" s="1"/>
  <c r="D192" i="8"/>
  <c r="D193" i="8"/>
  <c r="D194" i="8"/>
  <c r="D195" i="8"/>
  <c r="D196" i="8"/>
  <c r="D197" i="8"/>
  <c r="E197" i="8" s="1"/>
  <c r="F197" i="8" s="1"/>
  <c r="F197" i="4" s="1"/>
  <c r="D198" i="8"/>
  <c r="E198" i="8" s="1"/>
  <c r="F198" i="8" s="1"/>
  <c r="F198" i="4" s="1"/>
  <c r="D199" i="8"/>
  <c r="E199" i="8" s="1"/>
  <c r="F199" i="8" s="1"/>
  <c r="F199" i="4" s="1"/>
  <c r="D200" i="8"/>
  <c r="D201" i="8"/>
  <c r="D202" i="8"/>
  <c r="D203" i="8"/>
  <c r="D204" i="8"/>
  <c r="E204" i="8" s="1"/>
  <c r="F204" i="8" s="1"/>
  <c r="F204" i="4" s="1"/>
  <c r="D205" i="8"/>
  <c r="E205" i="8" s="1"/>
  <c r="F205" i="8" s="1"/>
  <c r="F205" i="4" s="1"/>
  <c r="D206" i="8"/>
  <c r="E206" i="8" s="1"/>
  <c r="F206" i="8" s="1"/>
  <c r="F206" i="4" s="1"/>
  <c r="D207" i="8"/>
  <c r="E207" i="8" s="1"/>
  <c r="F207" i="8" s="1"/>
  <c r="F207" i="4" s="1"/>
  <c r="D208" i="8"/>
  <c r="D209" i="8"/>
  <c r="D210" i="8"/>
  <c r="D211" i="8"/>
  <c r="D212" i="8"/>
  <c r="E212" i="8" s="1"/>
  <c r="F212" i="8" s="1"/>
  <c r="F212" i="4" s="1"/>
  <c r="D213" i="8"/>
  <c r="E213" i="8" s="1"/>
  <c r="F213" i="8" s="1"/>
  <c r="F213" i="4" s="1"/>
  <c r="D214" i="8"/>
  <c r="E214" i="8" s="1"/>
  <c r="F214" i="8" s="1"/>
  <c r="F214" i="4" s="1"/>
  <c r="D215" i="8"/>
  <c r="E215" i="8" s="1"/>
  <c r="F215" i="8" s="1"/>
  <c r="F215" i="4" s="1"/>
  <c r="D216" i="8"/>
  <c r="D217" i="8"/>
  <c r="D218" i="8"/>
  <c r="D219" i="8"/>
  <c r="D220" i="8"/>
  <c r="E220" i="8" s="1"/>
  <c r="F220" i="8" s="1"/>
  <c r="F220" i="4" s="1"/>
  <c r="D221" i="8"/>
  <c r="E221" i="8" s="1"/>
  <c r="F221" i="8" s="1"/>
  <c r="F221" i="4" s="1"/>
  <c r="D222" i="8"/>
  <c r="E222" i="8" s="1"/>
  <c r="F222" i="8" s="1"/>
  <c r="F222" i="4" s="1"/>
  <c r="D223" i="8"/>
  <c r="E223" i="8" s="1"/>
  <c r="F223" i="8" s="1"/>
  <c r="F223" i="4" s="1"/>
  <c r="D224" i="8"/>
  <c r="D225" i="8"/>
  <c r="D226" i="8"/>
  <c r="D227" i="8"/>
  <c r="D228" i="8"/>
  <c r="E228" i="8" s="1"/>
  <c r="F228" i="8" s="1"/>
  <c r="F228" i="4" s="1"/>
  <c r="D229" i="8"/>
  <c r="E229" i="8" s="1"/>
  <c r="F229" i="8" s="1"/>
  <c r="F229" i="4" s="1"/>
  <c r="D230" i="8"/>
  <c r="E230" i="8" s="1"/>
  <c r="F230" i="8" s="1"/>
  <c r="F230" i="4" s="1"/>
  <c r="D231" i="8"/>
  <c r="E231" i="8" s="1"/>
  <c r="F231" i="8" s="1"/>
  <c r="F231" i="4" s="1"/>
  <c r="D232" i="8"/>
  <c r="D233" i="8"/>
  <c r="D234" i="8"/>
  <c r="D235" i="8"/>
  <c r="D236" i="8"/>
  <c r="E236" i="8" s="1"/>
  <c r="F236" i="8" s="1"/>
  <c r="F236" i="4" s="1"/>
  <c r="D237" i="8"/>
  <c r="E237" i="8" s="1"/>
  <c r="F237" i="8" s="1"/>
  <c r="F237" i="4" s="1"/>
  <c r="D238" i="8"/>
  <c r="E238" i="8" s="1"/>
  <c r="F238" i="8" s="1"/>
  <c r="F238" i="4" s="1"/>
  <c r="D239" i="8"/>
  <c r="E239" i="8" s="1"/>
  <c r="F239" i="8" s="1"/>
  <c r="F239" i="4" s="1"/>
  <c r="D240" i="8"/>
  <c r="D241" i="8"/>
  <c r="D242" i="8"/>
  <c r="D243" i="8"/>
  <c r="D244" i="8"/>
  <c r="E244" i="8" s="1"/>
  <c r="F244" i="8" s="1"/>
  <c r="F244" i="4" s="1"/>
  <c r="D245" i="8"/>
  <c r="E245" i="8" s="1"/>
  <c r="F245" i="8" s="1"/>
  <c r="F245" i="4" s="1"/>
  <c r="D246" i="8"/>
  <c r="E246" i="8" s="1"/>
  <c r="F246" i="8" s="1"/>
  <c r="F246" i="4" s="1"/>
  <c r="D247" i="8"/>
  <c r="E247" i="8" s="1"/>
  <c r="F247" i="8" s="1"/>
  <c r="F247" i="4" s="1"/>
  <c r="D248" i="8"/>
  <c r="D249" i="8"/>
  <c r="D250" i="8"/>
  <c r="D251" i="8"/>
  <c r="D252" i="8"/>
  <c r="E252" i="8" s="1"/>
  <c r="F252" i="8" s="1"/>
  <c r="F252" i="4" s="1"/>
  <c r="D253" i="8"/>
  <c r="E253" i="8" s="1"/>
  <c r="F253" i="8" s="1"/>
  <c r="F253" i="4" s="1"/>
  <c r="D254" i="8"/>
  <c r="E254" i="8" s="1"/>
  <c r="F254" i="8" s="1"/>
  <c r="F254" i="4" s="1"/>
  <c r="D255" i="8"/>
  <c r="E255" i="8" s="1"/>
  <c r="F255" i="8" s="1"/>
  <c r="F255" i="4" s="1"/>
  <c r="D256" i="8"/>
  <c r="D257" i="8"/>
  <c r="D258" i="8"/>
  <c r="D259" i="8"/>
  <c r="D260" i="8"/>
  <c r="E260" i="8" s="1"/>
  <c r="F260" i="8" s="1"/>
  <c r="F260" i="4" s="1"/>
  <c r="D261" i="8"/>
  <c r="E261" i="8" s="1"/>
  <c r="F261" i="8" s="1"/>
  <c r="F261" i="4" s="1"/>
  <c r="D262" i="8"/>
  <c r="E262" i="8" s="1"/>
  <c r="F262" i="8" s="1"/>
  <c r="F262" i="4" s="1"/>
  <c r="D263" i="8"/>
  <c r="E263" i="8" s="1"/>
  <c r="F263" i="8" s="1"/>
  <c r="F263" i="4" s="1"/>
  <c r="D264" i="8"/>
  <c r="D265" i="8"/>
  <c r="D266" i="8"/>
  <c r="D267" i="8"/>
  <c r="D268" i="8"/>
  <c r="E268" i="8" s="1"/>
  <c r="F268" i="8" s="1"/>
  <c r="F268" i="4" s="1"/>
  <c r="D269" i="8"/>
  <c r="E269" i="8" s="1"/>
  <c r="F269" i="8" s="1"/>
  <c r="F269" i="4" s="1"/>
  <c r="D270" i="8"/>
  <c r="E270" i="8" s="1"/>
  <c r="F270" i="8" s="1"/>
  <c r="F270" i="4" s="1"/>
  <c r="D271" i="8"/>
  <c r="E271" i="8" s="1"/>
  <c r="F271" i="8" s="1"/>
  <c r="F271" i="4" s="1"/>
  <c r="D272" i="8"/>
  <c r="D273" i="8"/>
  <c r="D274" i="8"/>
  <c r="E274" i="8" s="1"/>
  <c r="F274" i="8" s="1"/>
  <c r="F274" i="4" s="1"/>
  <c r="D275" i="8"/>
  <c r="D276" i="8"/>
  <c r="E276" i="8" s="1"/>
  <c r="F276" i="8" s="1"/>
  <c r="F276" i="4" s="1"/>
  <c r="D277" i="8"/>
  <c r="E277" i="8" s="1"/>
  <c r="F277" i="8" s="1"/>
  <c r="F277" i="4" s="1"/>
  <c r="D278" i="8"/>
  <c r="E278" i="8" s="1"/>
  <c r="F278" i="8" s="1"/>
  <c r="F278" i="4" s="1"/>
  <c r="D279" i="8"/>
  <c r="E279" i="8" s="1"/>
  <c r="F279" i="8" s="1"/>
  <c r="F279" i="4" s="1"/>
  <c r="D280" i="8"/>
  <c r="D281" i="8"/>
  <c r="D282" i="8"/>
  <c r="E282" i="8" s="1"/>
  <c r="F282" i="8" s="1"/>
  <c r="F282" i="4" s="1"/>
  <c r="D283" i="8"/>
  <c r="D284" i="8"/>
  <c r="E284" i="8" s="1"/>
  <c r="F284" i="8" s="1"/>
  <c r="F284" i="4" s="1"/>
  <c r="D285" i="8"/>
  <c r="E285" i="8" s="1"/>
  <c r="F285" i="8" s="1"/>
  <c r="F285" i="4" s="1"/>
  <c r="D286" i="8"/>
  <c r="E286" i="8" s="1"/>
  <c r="F286" i="8" s="1"/>
  <c r="F286" i="4" s="1"/>
  <c r="D287" i="8"/>
  <c r="E287" i="8" s="1"/>
  <c r="F287" i="8" s="1"/>
  <c r="F287" i="4" s="1"/>
  <c r="D288" i="8"/>
  <c r="D289" i="8"/>
  <c r="D290" i="8"/>
  <c r="E290" i="8" s="1"/>
  <c r="F290" i="8" s="1"/>
  <c r="F290" i="4" s="1"/>
  <c r="D291" i="8"/>
  <c r="D292" i="8"/>
  <c r="E292" i="8" s="1"/>
  <c r="F292" i="8" s="1"/>
  <c r="F292" i="4" s="1"/>
  <c r="D293" i="8"/>
  <c r="E293" i="8" s="1"/>
  <c r="F293" i="8" s="1"/>
  <c r="F293" i="4" s="1"/>
  <c r="D294" i="8"/>
  <c r="E294" i="8" s="1"/>
  <c r="F294" i="8" s="1"/>
  <c r="F294" i="4" s="1"/>
  <c r="D295" i="8"/>
  <c r="E295" i="8" s="1"/>
  <c r="F295" i="8" s="1"/>
  <c r="F295" i="4" s="1"/>
  <c r="D296" i="8"/>
  <c r="D297" i="8"/>
  <c r="D298" i="8"/>
  <c r="E298" i="8" s="1"/>
  <c r="F298" i="8" s="1"/>
  <c r="F298" i="4" s="1"/>
  <c r="D299" i="8"/>
  <c r="D300" i="8"/>
  <c r="E300" i="8" s="1"/>
  <c r="F300" i="8" s="1"/>
  <c r="F300" i="4" s="1"/>
  <c r="D301" i="8"/>
  <c r="E301" i="8" s="1"/>
  <c r="F301" i="8" s="1"/>
  <c r="F301" i="4" s="1"/>
  <c r="D302" i="8"/>
  <c r="E302" i="8" s="1"/>
  <c r="F302" i="8" s="1"/>
  <c r="F302" i="4" s="1"/>
  <c r="D303" i="8"/>
  <c r="E303" i="8" s="1"/>
  <c r="F303" i="8" s="1"/>
  <c r="F303" i="4" s="1"/>
  <c r="D304" i="8"/>
  <c r="D305" i="8"/>
  <c r="D6" i="8"/>
  <c r="E6" i="8" s="1"/>
  <c r="F6" i="8" s="1"/>
  <c r="F6" i="4" s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6" i="8"/>
  <c r="E7" i="7"/>
  <c r="J7" i="7" s="1"/>
  <c r="F7" i="7"/>
  <c r="K7" i="7" s="1"/>
  <c r="E8" i="7"/>
  <c r="J8" i="7" s="1"/>
  <c r="F8" i="7"/>
  <c r="K8" i="7" s="1"/>
  <c r="E9" i="7"/>
  <c r="J9" i="7" s="1"/>
  <c r="F9" i="7"/>
  <c r="K9" i="7" s="1"/>
  <c r="E10" i="7"/>
  <c r="J10" i="7" s="1"/>
  <c r="F10" i="7"/>
  <c r="K10" i="7" s="1"/>
  <c r="E11" i="7"/>
  <c r="J11" i="7" s="1"/>
  <c r="F11" i="7"/>
  <c r="K11" i="7" s="1"/>
  <c r="E12" i="7"/>
  <c r="J12" i="7" s="1"/>
  <c r="F12" i="7"/>
  <c r="K12" i="7" s="1"/>
  <c r="E13" i="7"/>
  <c r="J13" i="7" s="1"/>
  <c r="F13" i="7"/>
  <c r="K13" i="7" s="1"/>
  <c r="E14" i="7"/>
  <c r="J14" i="7" s="1"/>
  <c r="F14" i="7"/>
  <c r="K14" i="7" s="1"/>
  <c r="E15" i="7"/>
  <c r="J15" i="7" s="1"/>
  <c r="F15" i="7"/>
  <c r="K15" i="7" s="1"/>
  <c r="E16" i="7"/>
  <c r="J16" i="7" s="1"/>
  <c r="F16" i="7"/>
  <c r="K16" i="7" s="1"/>
  <c r="E17" i="7"/>
  <c r="J17" i="7" s="1"/>
  <c r="F17" i="7"/>
  <c r="K17" i="7" s="1"/>
  <c r="E18" i="7"/>
  <c r="J18" i="7" s="1"/>
  <c r="F18" i="7"/>
  <c r="K18" i="7" s="1"/>
  <c r="E19" i="7"/>
  <c r="J19" i="7" s="1"/>
  <c r="F19" i="7"/>
  <c r="K19" i="7" s="1"/>
  <c r="E20" i="7"/>
  <c r="J20" i="7" s="1"/>
  <c r="F20" i="7"/>
  <c r="K20" i="7" s="1"/>
  <c r="E21" i="7"/>
  <c r="J21" i="7" s="1"/>
  <c r="F21" i="7"/>
  <c r="K21" i="7" s="1"/>
  <c r="E22" i="7"/>
  <c r="J22" i="7" s="1"/>
  <c r="F22" i="7"/>
  <c r="K22" i="7" s="1"/>
  <c r="E23" i="7"/>
  <c r="J23" i="7" s="1"/>
  <c r="F23" i="7"/>
  <c r="K23" i="7" s="1"/>
  <c r="E24" i="7"/>
  <c r="J24" i="7" s="1"/>
  <c r="F24" i="7"/>
  <c r="K24" i="7" s="1"/>
  <c r="E25" i="7"/>
  <c r="J25" i="7" s="1"/>
  <c r="F25" i="7"/>
  <c r="K25" i="7" s="1"/>
  <c r="E26" i="7"/>
  <c r="J26" i="7" s="1"/>
  <c r="F26" i="7"/>
  <c r="K26" i="7" s="1"/>
  <c r="E27" i="7"/>
  <c r="J27" i="7" s="1"/>
  <c r="F27" i="7"/>
  <c r="K27" i="7" s="1"/>
  <c r="E28" i="7"/>
  <c r="J28" i="7" s="1"/>
  <c r="F28" i="7"/>
  <c r="K28" i="7" s="1"/>
  <c r="E29" i="7"/>
  <c r="J29" i="7" s="1"/>
  <c r="F29" i="7"/>
  <c r="K29" i="7" s="1"/>
  <c r="E30" i="7"/>
  <c r="J30" i="7" s="1"/>
  <c r="F30" i="7"/>
  <c r="K30" i="7" s="1"/>
  <c r="E31" i="7"/>
  <c r="J31" i="7" s="1"/>
  <c r="F31" i="7"/>
  <c r="K31" i="7" s="1"/>
  <c r="E32" i="7"/>
  <c r="J32" i="7" s="1"/>
  <c r="F32" i="7"/>
  <c r="K32" i="7" s="1"/>
  <c r="E33" i="7"/>
  <c r="J33" i="7" s="1"/>
  <c r="F33" i="7"/>
  <c r="K33" i="7" s="1"/>
  <c r="E34" i="7"/>
  <c r="J34" i="7" s="1"/>
  <c r="F34" i="7"/>
  <c r="K34" i="7" s="1"/>
  <c r="E35" i="7"/>
  <c r="J35" i="7" s="1"/>
  <c r="F35" i="7"/>
  <c r="K35" i="7" s="1"/>
  <c r="E36" i="7"/>
  <c r="J36" i="7" s="1"/>
  <c r="F36" i="7"/>
  <c r="K36" i="7" s="1"/>
  <c r="E37" i="7"/>
  <c r="J37" i="7" s="1"/>
  <c r="F37" i="7"/>
  <c r="K37" i="7" s="1"/>
  <c r="E38" i="7"/>
  <c r="J38" i="7" s="1"/>
  <c r="F38" i="7"/>
  <c r="K38" i="7" s="1"/>
  <c r="E39" i="7"/>
  <c r="J39" i="7" s="1"/>
  <c r="F39" i="7"/>
  <c r="K39" i="7" s="1"/>
  <c r="E40" i="7"/>
  <c r="J40" i="7" s="1"/>
  <c r="F40" i="7"/>
  <c r="K40" i="7" s="1"/>
  <c r="E41" i="7"/>
  <c r="J41" i="7" s="1"/>
  <c r="F41" i="7"/>
  <c r="K41" i="7" s="1"/>
  <c r="E42" i="7"/>
  <c r="J42" i="7" s="1"/>
  <c r="F42" i="7"/>
  <c r="K42" i="7" s="1"/>
  <c r="E43" i="7"/>
  <c r="J43" i="7" s="1"/>
  <c r="F43" i="7"/>
  <c r="K43" i="7" s="1"/>
  <c r="E44" i="7"/>
  <c r="J44" i="7" s="1"/>
  <c r="F44" i="7"/>
  <c r="K44" i="7" s="1"/>
  <c r="E45" i="7"/>
  <c r="J45" i="7" s="1"/>
  <c r="F45" i="7"/>
  <c r="K45" i="7" s="1"/>
  <c r="E46" i="7"/>
  <c r="J46" i="7" s="1"/>
  <c r="F46" i="7"/>
  <c r="K46" i="7" s="1"/>
  <c r="E47" i="7"/>
  <c r="J47" i="7" s="1"/>
  <c r="F47" i="7"/>
  <c r="K47" i="7" s="1"/>
  <c r="E48" i="7"/>
  <c r="J48" i="7" s="1"/>
  <c r="F48" i="7"/>
  <c r="K48" i="7" s="1"/>
  <c r="E49" i="7"/>
  <c r="J49" i="7" s="1"/>
  <c r="F49" i="7"/>
  <c r="K49" i="7" s="1"/>
  <c r="E50" i="7"/>
  <c r="J50" i="7" s="1"/>
  <c r="F50" i="7"/>
  <c r="K50" i="7" s="1"/>
  <c r="E51" i="7"/>
  <c r="J51" i="7" s="1"/>
  <c r="F51" i="7"/>
  <c r="K51" i="7" s="1"/>
  <c r="E52" i="7"/>
  <c r="J52" i="7" s="1"/>
  <c r="F52" i="7"/>
  <c r="K52" i="7" s="1"/>
  <c r="E53" i="7"/>
  <c r="J53" i="7" s="1"/>
  <c r="F53" i="7"/>
  <c r="K53" i="7" s="1"/>
  <c r="E54" i="7"/>
  <c r="J54" i="7" s="1"/>
  <c r="F54" i="7"/>
  <c r="K54" i="7" s="1"/>
  <c r="E55" i="7"/>
  <c r="J55" i="7" s="1"/>
  <c r="F55" i="7"/>
  <c r="K55" i="7" s="1"/>
  <c r="E56" i="7"/>
  <c r="J56" i="7" s="1"/>
  <c r="F56" i="7"/>
  <c r="K56" i="7" s="1"/>
  <c r="E57" i="7"/>
  <c r="J57" i="7" s="1"/>
  <c r="F57" i="7"/>
  <c r="K57" i="7" s="1"/>
  <c r="E58" i="7"/>
  <c r="J58" i="7" s="1"/>
  <c r="F58" i="7"/>
  <c r="K58" i="7" s="1"/>
  <c r="E59" i="7"/>
  <c r="J59" i="7" s="1"/>
  <c r="F59" i="7"/>
  <c r="K59" i="7" s="1"/>
  <c r="E60" i="7"/>
  <c r="J60" i="7" s="1"/>
  <c r="F60" i="7"/>
  <c r="K60" i="7" s="1"/>
  <c r="E61" i="7"/>
  <c r="J61" i="7" s="1"/>
  <c r="F61" i="7"/>
  <c r="K61" i="7" s="1"/>
  <c r="E62" i="7"/>
  <c r="J62" i="7" s="1"/>
  <c r="F62" i="7"/>
  <c r="K62" i="7" s="1"/>
  <c r="E63" i="7"/>
  <c r="J63" i="7" s="1"/>
  <c r="F63" i="7"/>
  <c r="K63" i="7" s="1"/>
  <c r="E64" i="7"/>
  <c r="J64" i="7" s="1"/>
  <c r="F64" i="7"/>
  <c r="K64" i="7" s="1"/>
  <c r="E65" i="7"/>
  <c r="J65" i="7" s="1"/>
  <c r="F65" i="7"/>
  <c r="K65" i="7" s="1"/>
  <c r="E66" i="7"/>
  <c r="J66" i="7" s="1"/>
  <c r="F66" i="7"/>
  <c r="K66" i="7" s="1"/>
  <c r="E67" i="7"/>
  <c r="J67" i="7" s="1"/>
  <c r="F67" i="7"/>
  <c r="K67" i="7" s="1"/>
  <c r="E68" i="7"/>
  <c r="J68" i="7" s="1"/>
  <c r="F68" i="7"/>
  <c r="K68" i="7" s="1"/>
  <c r="E69" i="7"/>
  <c r="J69" i="7" s="1"/>
  <c r="F69" i="7"/>
  <c r="K69" i="7" s="1"/>
  <c r="E70" i="7"/>
  <c r="J70" i="7" s="1"/>
  <c r="F70" i="7"/>
  <c r="K70" i="7" s="1"/>
  <c r="E71" i="7"/>
  <c r="J71" i="7" s="1"/>
  <c r="F71" i="7"/>
  <c r="K71" i="7" s="1"/>
  <c r="E72" i="7"/>
  <c r="J72" i="7" s="1"/>
  <c r="F72" i="7"/>
  <c r="K72" i="7" s="1"/>
  <c r="E73" i="7"/>
  <c r="J73" i="7" s="1"/>
  <c r="F73" i="7"/>
  <c r="K73" i="7" s="1"/>
  <c r="E74" i="7"/>
  <c r="J74" i="7" s="1"/>
  <c r="F74" i="7"/>
  <c r="K74" i="7" s="1"/>
  <c r="E75" i="7"/>
  <c r="J75" i="7" s="1"/>
  <c r="F75" i="7"/>
  <c r="K75" i="7" s="1"/>
  <c r="E76" i="7"/>
  <c r="J76" i="7" s="1"/>
  <c r="F76" i="7"/>
  <c r="K76" i="7" s="1"/>
  <c r="E77" i="7"/>
  <c r="J77" i="7" s="1"/>
  <c r="F77" i="7"/>
  <c r="K77" i="7" s="1"/>
  <c r="E78" i="7"/>
  <c r="J78" i="7" s="1"/>
  <c r="F78" i="7"/>
  <c r="K78" i="7" s="1"/>
  <c r="E79" i="7"/>
  <c r="J79" i="7" s="1"/>
  <c r="F79" i="7"/>
  <c r="K79" i="7" s="1"/>
  <c r="E80" i="7"/>
  <c r="J80" i="7" s="1"/>
  <c r="F80" i="7"/>
  <c r="K80" i="7" s="1"/>
  <c r="E81" i="7"/>
  <c r="J81" i="7" s="1"/>
  <c r="F81" i="7"/>
  <c r="K81" i="7" s="1"/>
  <c r="E82" i="7"/>
  <c r="J82" i="7" s="1"/>
  <c r="F82" i="7"/>
  <c r="K82" i="7" s="1"/>
  <c r="E83" i="7"/>
  <c r="J83" i="7" s="1"/>
  <c r="F83" i="7"/>
  <c r="K83" i="7" s="1"/>
  <c r="E84" i="7"/>
  <c r="J84" i="7" s="1"/>
  <c r="F84" i="7"/>
  <c r="K84" i="7" s="1"/>
  <c r="E85" i="7"/>
  <c r="J85" i="7" s="1"/>
  <c r="F85" i="7"/>
  <c r="K85" i="7" s="1"/>
  <c r="E86" i="7"/>
  <c r="J86" i="7" s="1"/>
  <c r="F86" i="7"/>
  <c r="K86" i="7" s="1"/>
  <c r="E87" i="7"/>
  <c r="J87" i="7" s="1"/>
  <c r="F87" i="7"/>
  <c r="K87" i="7" s="1"/>
  <c r="E88" i="7"/>
  <c r="J88" i="7" s="1"/>
  <c r="F88" i="7"/>
  <c r="K88" i="7" s="1"/>
  <c r="E89" i="7"/>
  <c r="J89" i="7" s="1"/>
  <c r="F89" i="7"/>
  <c r="K89" i="7" s="1"/>
  <c r="E90" i="7"/>
  <c r="J90" i="7" s="1"/>
  <c r="F90" i="7"/>
  <c r="K90" i="7" s="1"/>
  <c r="E91" i="7"/>
  <c r="J91" i="7" s="1"/>
  <c r="F91" i="7"/>
  <c r="K91" i="7" s="1"/>
  <c r="E92" i="7"/>
  <c r="J92" i="7" s="1"/>
  <c r="F92" i="7"/>
  <c r="K92" i="7" s="1"/>
  <c r="E93" i="7"/>
  <c r="J93" i="7" s="1"/>
  <c r="F93" i="7"/>
  <c r="K93" i="7" s="1"/>
  <c r="E94" i="7"/>
  <c r="J94" i="7" s="1"/>
  <c r="F94" i="7"/>
  <c r="K94" i="7" s="1"/>
  <c r="E95" i="7"/>
  <c r="J95" i="7" s="1"/>
  <c r="F95" i="7"/>
  <c r="K95" i="7" s="1"/>
  <c r="E96" i="7"/>
  <c r="J96" i="7" s="1"/>
  <c r="F96" i="7"/>
  <c r="K96" i="7" s="1"/>
  <c r="E97" i="7"/>
  <c r="J97" i="7" s="1"/>
  <c r="F97" i="7"/>
  <c r="K97" i="7" s="1"/>
  <c r="E98" i="7"/>
  <c r="J98" i="7" s="1"/>
  <c r="F98" i="7"/>
  <c r="K98" i="7" s="1"/>
  <c r="E99" i="7"/>
  <c r="J99" i="7" s="1"/>
  <c r="F99" i="7"/>
  <c r="K99" i="7" s="1"/>
  <c r="E100" i="7"/>
  <c r="J100" i="7" s="1"/>
  <c r="F100" i="7"/>
  <c r="K100" i="7" s="1"/>
  <c r="E101" i="7"/>
  <c r="J101" i="7" s="1"/>
  <c r="F101" i="7"/>
  <c r="K101" i="7" s="1"/>
  <c r="E102" i="7"/>
  <c r="J102" i="7" s="1"/>
  <c r="F102" i="7"/>
  <c r="K102" i="7" s="1"/>
  <c r="E103" i="7"/>
  <c r="J103" i="7" s="1"/>
  <c r="F103" i="7"/>
  <c r="K103" i="7" s="1"/>
  <c r="E104" i="7"/>
  <c r="J104" i="7" s="1"/>
  <c r="F104" i="7"/>
  <c r="K104" i="7" s="1"/>
  <c r="E105" i="7"/>
  <c r="J105" i="7" s="1"/>
  <c r="F105" i="7"/>
  <c r="K105" i="7" s="1"/>
  <c r="E106" i="7"/>
  <c r="J106" i="7" s="1"/>
  <c r="F106" i="7"/>
  <c r="K106" i="7" s="1"/>
  <c r="E107" i="7"/>
  <c r="J107" i="7" s="1"/>
  <c r="F107" i="7"/>
  <c r="K107" i="7" s="1"/>
  <c r="E108" i="7"/>
  <c r="J108" i="7" s="1"/>
  <c r="F108" i="7"/>
  <c r="K108" i="7" s="1"/>
  <c r="E109" i="7"/>
  <c r="J109" i="7" s="1"/>
  <c r="F109" i="7"/>
  <c r="K109" i="7" s="1"/>
  <c r="E110" i="7"/>
  <c r="J110" i="7" s="1"/>
  <c r="F110" i="7"/>
  <c r="K110" i="7" s="1"/>
  <c r="E111" i="7"/>
  <c r="J111" i="7" s="1"/>
  <c r="F111" i="7"/>
  <c r="K111" i="7" s="1"/>
  <c r="E112" i="7"/>
  <c r="J112" i="7" s="1"/>
  <c r="F112" i="7"/>
  <c r="K112" i="7" s="1"/>
  <c r="E113" i="7"/>
  <c r="J113" i="7" s="1"/>
  <c r="F113" i="7"/>
  <c r="K113" i="7" s="1"/>
  <c r="E114" i="7"/>
  <c r="J114" i="7" s="1"/>
  <c r="F114" i="7"/>
  <c r="K114" i="7" s="1"/>
  <c r="E115" i="7"/>
  <c r="J115" i="7" s="1"/>
  <c r="F115" i="7"/>
  <c r="K115" i="7" s="1"/>
  <c r="E116" i="7"/>
  <c r="J116" i="7" s="1"/>
  <c r="F116" i="7"/>
  <c r="K116" i="7" s="1"/>
  <c r="E117" i="7"/>
  <c r="J117" i="7" s="1"/>
  <c r="F117" i="7"/>
  <c r="K117" i="7" s="1"/>
  <c r="E118" i="7"/>
  <c r="J118" i="7" s="1"/>
  <c r="F118" i="7"/>
  <c r="K118" i="7" s="1"/>
  <c r="E119" i="7"/>
  <c r="J119" i="7" s="1"/>
  <c r="F119" i="7"/>
  <c r="K119" i="7" s="1"/>
  <c r="E120" i="7"/>
  <c r="J120" i="7" s="1"/>
  <c r="F120" i="7"/>
  <c r="K120" i="7" s="1"/>
  <c r="E121" i="7"/>
  <c r="J121" i="7" s="1"/>
  <c r="F121" i="7"/>
  <c r="K121" i="7" s="1"/>
  <c r="E122" i="7"/>
  <c r="J122" i="7" s="1"/>
  <c r="F122" i="7"/>
  <c r="K122" i="7" s="1"/>
  <c r="E123" i="7"/>
  <c r="J123" i="7" s="1"/>
  <c r="F123" i="7"/>
  <c r="K123" i="7" s="1"/>
  <c r="E124" i="7"/>
  <c r="J124" i="7" s="1"/>
  <c r="F124" i="7"/>
  <c r="K124" i="7" s="1"/>
  <c r="E125" i="7"/>
  <c r="J125" i="7" s="1"/>
  <c r="F125" i="7"/>
  <c r="K125" i="7" s="1"/>
  <c r="E126" i="7"/>
  <c r="J126" i="7" s="1"/>
  <c r="F126" i="7"/>
  <c r="K126" i="7" s="1"/>
  <c r="E127" i="7"/>
  <c r="J127" i="7" s="1"/>
  <c r="F127" i="7"/>
  <c r="K127" i="7" s="1"/>
  <c r="E128" i="7"/>
  <c r="J128" i="7" s="1"/>
  <c r="F128" i="7"/>
  <c r="K128" i="7" s="1"/>
  <c r="E129" i="7"/>
  <c r="J129" i="7" s="1"/>
  <c r="F129" i="7"/>
  <c r="K129" i="7" s="1"/>
  <c r="E130" i="7"/>
  <c r="J130" i="7" s="1"/>
  <c r="F130" i="7"/>
  <c r="K130" i="7" s="1"/>
  <c r="E131" i="7"/>
  <c r="J131" i="7" s="1"/>
  <c r="F131" i="7"/>
  <c r="K131" i="7" s="1"/>
  <c r="E132" i="7"/>
  <c r="J132" i="7" s="1"/>
  <c r="F132" i="7"/>
  <c r="K132" i="7" s="1"/>
  <c r="E133" i="7"/>
  <c r="J133" i="7" s="1"/>
  <c r="F133" i="7"/>
  <c r="K133" i="7" s="1"/>
  <c r="E134" i="7"/>
  <c r="J134" i="7" s="1"/>
  <c r="F134" i="7"/>
  <c r="K134" i="7" s="1"/>
  <c r="E135" i="7"/>
  <c r="J135" i="7" s="1"/>
  <c r="F135" i="7"/>
  <c r="K135" i="7" s="1"/>
  <c r="E136" i="7"/>
  <c r="J136" i="7" s="1"/>
  <c r="F136" i="7"/>
  <c r="K136" i="7" s="1"/>
  <c r="E137" i="7"/>
  <c r="J137" i="7" s="1"/>
  <c r="F137" i="7"/>
  <c r="K137" i="7" s="1"/>
  <c r="E138" i="7"/>
  <c r="J138" i="7" s="1"/>
  <c r="F138" i="7"/>
  <c r="K138" i="7" s="1"/>
  <c r="E139" i="7"/>
  <c r="J139" i="7" s="1"/>
  <c r="F139" i="7"/>
  <c r="K139" i="7" s="1"/>
  <c r="E140" i="7"/>
  <c r="J140" i="7" s="1"/>
  <c r="F140" i="7"/>
  <c r="K140" i="7" s="1"/>
  <c r="E141" i="7"/>
  <c r="J141" i="7" s="1"/>
  <c r="F141" i="7"/>
  <c r="K141" i="7" s="1"/>
  <c r="E142" i="7"/>
  <c r="J142" i="7" s="1"/>
  <c r="F142" i="7"/>
  <c r="K142" i="7" s="1"/>
  <c r="E143" i="7"/>
  <c r="J143" i="7" s="1"/>
  <c r="F143" i="7"/>
  <c r="K143" i="7" s="1"/>
  <c r="E144" i="7"/>
  <c r="J144" i="7" s="1"/>
  <c r="F144" i="7"/>
  <c r="K144" i="7" s="1"/>
  <c r="E145" i="7"/>
  <c r="J145" i="7" s="1"/>
  <c r="F145" i="7"/>
  <c r="K145" i="7" s="1"/>
  <c r="E146" i="7"/>
  <c r="J146" i="7" s="1"/>
  <c r="F146" i="7"/>
  <c r="K146" i="7" s="1"/>
  <c r="E147" i="7"/>
  <c r="J147" i="7" s="1"/>
  <c r="F147" i="7"/>
  <c r="K147" i="7" s="1"/>
  <c r="E148" i="7"/>
  <c r="J148" i="7" s="1"/>
  <c r="F148" i="7"/>
  <c r="K148" i="7" s="1"/>
  <c r="E149" i="7"/>
  <c r="J149" i="7" s="1"/>
  <c r="F149" i="7"/>
  <c r="K149" i="7" s="1"/>
  <c r="E150" i="7"/>
  <c r="J150" i="7" s="1"/>
  <c r="F150" i="7"/>
  <c r="K150" i="7" s="1"/>
  <c r="E151" i="7"/>
  <c r="J151" i="7" s="1"/>
  <c r="F151" i="7"/>
  <c r="K151" i="7" s="1"/>
  <c r="E152" i="7"/>
  <c r="J152" i="7" s="1"/>
  <c r="F152" i="7"/>
  <c r="K152" i="7" s="1"/>
  <c r="E153" i="7"/>
  <c r="J153" i="7" s="1"/>
  <c r="F153" i="7"/>
  <c r="K153" i="7" s="1"/>
  <c r="E154" i="7"/>
  <c r="J154" i="7" s="1"/>
  <c r="F154" i="7"/>
  <c r="K154" i="7" s="1"/>
  <c r="E155" i="7"/>
  <c r="J155" i="7" s="1"/>
  <c r="F155" i="7"/>
  <c r="K155" i="7" s="1"/>
  <c r="E156" i="7"/>
  <c r="J156" i="7" s="1"/>
  <c r="F156" i="7"/>
  <c r="K156" i="7" s="1"/>
  <c r="E157" i="7"/>
  <c r="J157" i="7" s="1"/>
  <c r="F157" i="7"/>
  <c r="K157" i="7" s="1"/>
  <c r="E158" i="7"/>
  <c r="J158" i="7" s="1"/>
  <c r="F158" i="7"/>
  <c r="K158" i="7" s="1"/>
  <c r="E159" i="7"/>
  <c r="J159" i="7" s="1"/>
  <c r="F159" i="7"/>
  <c r="K159" i="7" s="1"/>
  <c r="E160" i="7"/>
  <c r="J160" i="7" s="1"/>
  <c r="F160" i="7"/>
  <c r="K160" i="7" s="1"/>
  <c r="E161" i="7"/>
  <c r="J161" i="7" s="1"/>
  <c r="F161" i="7"/>
  <c r="K161" i="7" s="1"/>
  <c r="E162" i="7"/>
  <c r="J162" i="7" s="1"/>
  <c r="F162" i="7"/>
  <c r="K162" i="7" s="1"/>
  <c r="E163" i="7"/>
  <c r="J163" i="7" s="1"/>
  <c r="F163" i="7"/>
  <c r="K163" i="7" s="1"/>
  <c r="E164" i="7"/>
  <c r="J164" i="7" s="1"/>
  <c r="F164" i="7"/>
  <c r="K164" i="7" s="1"/>
  <c r="E165" i="7"/>
  <c r="J165" i="7" s="1"/>
  <c r="F165" i="7"/>
  <c r="K165" i="7" s="1"/>
  <c r="E166" i="7"/>
  <c r="J166" i="7" s="1"/>
  <c r="F166" i="7"/>
  <c r="K166" i="7" s="1"/>
  <c r="E167" i="7"/>
  <c r="J167" i="7" s="1"/>
  <c r="F167" i="7"/>
  <c r="K167" i="7" s="1"/>
  <c r="E168" i="7"/>
  <c r="J168" i="7" s="1"/>
  <c r="F168" i="7"/>
  <c r="K168" i="7" s="1"/>
  <c r="E169" i="7"/>
  <c r="J169" i="7" s="1"/>
  <c r="F169" i="7"/>
  <c r="K169" i="7" s="1"/>
  <c r="E170" i="7"/>
  <c r="J170" i="7" s="1"/>
  <c r="F170" i="7"/>
  <c r="K170" i="7" s="1"/>
  <c r="E171" i="7"/>
  <c r="J171" i="7" s="1"/>
  <c r="F171" i="7"/>
  <c r="K171" i="7" s="1"/>
  <c r="E172" i="7"/>
  <c r="J172" i="7" s="1"/>
  <c r="F172" i="7"/>
  <c r="K172" i="7" s="1"/>
  <c r="E173" i="7"/>
  <c r="J173" i="7" s="1"/>
  <c r="F173" i="7"/>
  <c r="K173" i="7" s="1"/>
  <c r="E174" i="7"/>
  <c r="J174" i="7" s="1"/>
  <c r="F174" i="7"/>
  <c r="K174" i="7" s="1"/>
  <c r="E175" i="7"/>
  <c r="J175" i="7" s="1"/>
  <c r="F175" i="7"/>
  <c r="K175" i="7" s="1"/>
  <c r="E176" i="7"/>
  <c r="J176" i="7" s="1"/>
  <c r="F176" i="7"/>
  <c r="K176" i="7" s="1"/>
  <c r="E177" i="7"/>
  <c r="J177" i="7" s="1"/>
  <c r="F177" i="7"/>
  <c r="K177" i="7" s="1"/>
  <c r="E178" i="7"/>
  <c r="J178" i="7" s="1"/>
  <c r="F178" i="7"/>
  <c r="K178" i="7" s="1"/>
  <c r="E179" i="7"/>
  <c r="J179" i="7" s="1"/>
  <c r="F179" i="7"/>
  <c r="K179" i="7" s="1"/>
  <c r="E180" i="7"/>
  <c r="J180" i="7" s="1"/>
  <c r="F180" i="7"/>
  <c r="K180" i="7" s="1"/>
  <c r="E181" i="7"/>
  <c r="J181" i="7" s="1"/>
  <c r="F181" i="7"/>
  <c r="K181" i="7" s="1"/>
  <c r="E182" i="7"/>
  <c r="J182" i="7" s="1"/>
  <c r="F182" i="7"/>
  <c r="K182" i="7" s="1"/>
  <c r="E183" i="7"/>
  <c r="J183" i="7" s="1"/>
  <c r="F183" i="7"/>
  <c r="K183" i="7" s="1"/>
  <c r="E184" i="7"/>
  <c r="J184" i="7" s="1"/>
  <c r="F184" i="7"/>
  <c r="K184" i="7" s="1"/>
  <c r="E185" i="7"/>
  <c r="J185" i="7" s="1"/>
  <c r="F185" i="7"/>
  <c r="K185" i="7" s="1"/>
  <c r="E186" i="7"/>
  <c r="J186" i="7" s="1"/>
  <c r="F186" i="7"/>
  <c r="K186" i="7" s="1"/>
  <c r="E187" i="7"/>
  <c r="J187" i="7" s="1"/>
  <c r="F187" i="7"/>
  <c r="K187" i="7" s="1"/>
  <c r="E188" i="7"/>
  <c r="J188" i="7" s="1"/>
  <c r="F188" i="7"/>
  <c r="K188" i="7" s="1"/>
  <c r="E189" i="7"/>
  <c r="J189" i="7" s="1"/>
  <c r="F189" i="7"/>
  <c r="K189" i="7" s="1"/>
  <c r="E190" i="7"/>
  <c r="J190" i="7" s="1"/>
  <c r="F190" i="7"/>
  <c r="K190" i="7" s="1"/>
  <c r="E191" i="7"/>
  <c r="J191" i="7" s="1"/>
  <c r="F191" i="7"/>
  <c r="K191" i="7" s="1"/>
  <c r="E192" i="7"/>
  <c r="J192" i="7" s="1"/>
  <c r="F192" i="7"/>
  <c r="K192" i="7" s="1"/>
  <c r="E193" i="7"/>
  <c r="J193" i="7" s="1"/>
  <c r="F193" i="7"/>
  <c r="K193" i="7" s="1"/>
  <c r="E194" i="7"/>
  <c r="J194" i="7" s="1"/>
  <c r="F194" i="7"/>
  <c r="K194" i="7" s="1"/>
  <c r="E195" i="7"/>
  <c r="J195" i="7" s="1"/>
  <c r="F195" i="7"/>
  <c r="K195" i="7" s="1"/>
  <c r="E196" i="7"/>
  <c r="J196" i="7" s="1"/>
  <c r="F196" i="7"/>
  <c r="K196" i="7" s="1"/>
  <c r="E197" i="7"/>
  <c r="J197" i="7" s="1"/>
  <c r="F197" i="7"/>
  <c r="K197" i="7" s="1"/>
  <c r="E198" i="7"/>
  <c r="J198" i="7" s="1"/>
  <c r="F198" i="7"/>
  <c r="K198" i="7" s="1"/>
  <c r="E199" i="7"/>
  <c r="J199" i="7" s="1"/>
  <c r="F199" i="7"/>
  <c r="K199" i="7" s="1"/>
  <c r="E200" i="7"/>
  <c r="J200" i="7" s="1"/>
  <c r="F200" i="7"/>
  <c r="K200" i="7" s="1"/>
  <c r="E201" i="7"/>
  <c r="J201" i="7" s="1"/>
  <c r="F201" i="7"/>
  <c r="K201" i="7" s="1"/>
  <c r="E202" i="7"/>
  <c r="J202" i="7" s="1"/>
  <c r="F202" i="7"/>
  <c r="K202" i="7" s="1"/>
  <c r="E203" i="7"/>
  <c r="J203" i="7" s="1"/>
  <c r="F203" i="7"/>
  <c r="K203" i="7" s="1"/>
  <c r="E204" i="7"/>
  <c r="J204" i="7" s="1"/>
  <c r="F204" i="7"/>
  <c r="K204" i="7" s="1"/>
  <c r="E205" i="7"/>
  <c r="J205" i="7" s="1"/>
  <c r="F205" i="7"/>
  <c r="K205" i="7" s="1"/>
  <c r="E206" i="7"/>
  <c r="J206" i="7" s="1"/>
  <c r="F206" i="7"/>
  <c r="K206" i="7" s="1"/>
  <c r="E207" i="7"/>
  <c r="J207" i="7" s="1"/>
  <c r="F207" i="7"/>
  <c r="K207" i="7" s="1"/>
  <c r="E208" i="7"/>
  <c r="J208" i="7" s="1"/>
  <c r="F208" i="7"/>
  <c r="K208" i="7" s="1"/>
  <c r="E209" i="7"/>
  <c r="J209" i="7" s="1"/>
  <c r="F209" i="7"/>
  <c r="K209" i="7" s="1"/>
  <c r="E210" i="7"/>
  <c r="J210" i="7" s="1"/>
  <c r="F210" i="7"/>
  <c r="K210" i="7" s="1"/>
  <c r="E211" i="7"/>
  <c r="J211" i="7" s="1"/>
  <c r="F211" i="7"/>
  <c r="K211" i="7" s="1"/>
  <c r="E212" i="7"/>
  <c r="J212" i="7" s="1"/>
  <c r="F212" i="7"/>
  <c r="K212" i="7" s="1"/>
  <c r="E213" i="7"/>
  <c r="J213" i="7" s="1"/>
  <c r="F213" i="7"/>
  <c r="K213" i="7" s="1"/>
  <c r="E214" i="7"/>
  <c r="J214" i="7" s="1"/>
  <c r="F214" i="7"/>
  <c r="K214" i="7" s="1"/>
  <c r="E215" i="7"/>
  <c r="J215" i="7" s="1"/>
  <c r="F215" i="7"/>
  <c r="K215" i="7" s="1"/>
  <c r="E216" i="7"/>
  <c r="J216" i="7" s="1"/>
  <c r="F216" i="7"/>
  <c r="K216" i="7" s="1"/>
  <c r="E217" i="7"/>
  <c r="J217" i="7" s="1"/>
  <c r="F217" i="7"/>
  <c r="K217" i="7" s="1"/>
  <c r="E218" i="7"/>
  <c r="J218" i="7" s="1"/>
  <c r="F218" i="7"/>
  <c r="K218" i="7" s="1"/>
  <c r="E219" i="7"/>
  <c r="J219" i="7" s="1"/>
  <c r="F219" i="7"/>
  <c r="K219" i="7" s="1"/>
  <c r="E220" i="7"/>
  <c r="J220" i="7" s="1"/>
  <c r="F220" i="7"/>
  <c r="K220" i="7" s="1"/>
  <c r="E221" i="7"/>
  <c r="J221" i="7" s="1"/>
  <c r="F221" i="7"/>
  <c r="K221" i="7" s="1"/>
  <c r="E222" i="7"/>
  <c r="J222" i="7" s="1"/>
  <c r="F222" i="7"/>
  <c r="K222" i="7" s="1"/>
  <c r="E223" i="7"/>
  <c r="J223" i="7" s="1"/>
  <c r="F223" i="7"/>
  <c r="K223" i="7" s="1"/>
  <c r="E224" i="7"/>
  <c r="J224" i="7" s="1"/>
  <c r="F224" i="7"/>
  <c r="K224" i="7" s="1"/>
  <c r="E225" i="7"/>
  <c r="J225" i="7" s="1"/>
  <c r="F225" i="7"/>
  <c r="K225" i="7" s="1"/>
  <c r="E226" i="7"/>
  <c r="J226" i="7" s="1"/>
  <c r="F226" i="7"/>
  <c r="K226" i="7" s="1"/>
  <c r="E227" i="7"/>
  <c r="J227" i="7" s="1"/>
  <c r="F227" i="7"/>
  <c r="K227" i="7" s="1"/>
  <c r="E228" i="7"/>
  <c r="J228" i="7" s="1"/>
  <c r="F228" i="7"/>
  <c r="K228" i="7" s="1"/>
  <c r="E229" i="7"/>
  <c r="J229" i="7" s="1"/>
  <c r="F229" i="7"/>
  <c r="K229" i="7" s="1"/>
  <c r="E230" i="7"/>
  <c r="J230" i="7" s="1"/>
  <c r="F230" i="7"/>
  <c r="K230" i="7" s="1"/>
  <c r="E231" i="7"/>
  <c r="J231" i="7" s="1"/>
  <c r="F231" i="7"/>
  <c r="K231" i="7" s="1"/>
  <c r="E232" i="7"/>
  <c r="J232" i="7" s="1"/>
  <c r="F232" i="7"/>
  <c r="K232" i="7" s="1"/>
  <c r="E233" i="7"/>
  <c r="J233" i="7" s="1"/>
  <c r="F233" i="7"/>
  <c r="K233" i="7" s="1"/>
  <c r="E234" i="7"/>
  <c r="J234" i="7" s="1"/>
  <c r="F234" i="7"/>
  <c r="K234" i="7" s="1"/>
  <c r="E235" i="7"/>
  <c r="J235" i="7" s="1"/>
  <c r="F235" i="7"/>
  <c r="K235" i="7" s="1"/>
  <c r="E236" i="7"/>
  <c r="J236" i="7" s="1"/>
  <c r="F236" i="7"/>
  <c r="K236" i="7" s="1"/>
  <c r="E237" i="7"/>
  <c r="J237" i="7" s="1"/>
  <c r="F237" i="7"/>
  <c r="K237" i="7" s="1"/>
  <c r="E238" i="7"/>
  <c r="J238" i="7" s="1"/>
  <c r="F238" i="7"/>
  <c r="K238" i="7" s="1"/>
  <c r="E239" i="7"/>
  <c r="J239" i="7" s="1"/>
  <c r="F239" i="7"/>
  <c r="K239" i="7" s="1"/>
  <c r="E240" i="7"/>
  <c r="J240" i="7" s="1"/>
  <c r="F240" i="7"/>
  <c r="K240" i="7" s="1"/>
  <c r="E241" i="7"/>
  <c r="J241" i="7" s="1"/>
  <c r="F241" i="7"/>
  <c r="K241" i="7" s="1"/>
  <c r="E242" i="7"/>
  <c r="J242" i="7" s="1"/>
  <c r="F242" i="7"/>
  <c r="K242" i="7" s="1"/>
  <c r="E243" i="7"/>
  <c r="J243" i="7" s="1"/>
  <c r="F243" i="7"/>
  <c r="K243" i="7" s="1"/>
  <c r="E244" i="7"/>
  <c r="J244" i="7" s="1"/>
  <c r="F244" i="7"/>
  <c r="K244" i="7" s="1"/>
  <c r="E245" i="7"/>
  <c r="J245" i="7" s="1"/>
  <c r="F245" i="7"/>
  <c r="K245" i="7" s="1"/>
  <c r="E246" i="7"/>
  <c r="J246" i="7" s="1"/>
  <c r="F246" i="7"/>
  <c r="K246" i="7" s="1"/>
  <c r="E247" i="7"/>
  <c r="J247" i="7" s="1"/>
  <c r="F247" i="7"/>
  <c r="K247" i="7" s="1"/>
  <c r="E248" i="7"/>
  <c r="J248" i="7" s="1"/>
  <c r="F248" i="7"/>
  <c r="K248" i="7" s="1"/>
  <c r="E249" i="7"/>
  <c r="J249" i="7" s="1"/>
  <c r="F249" i="7"/>
  <c r="K249" i="7" s="1"/>
  <c r="E250" i="7"/>
  <c r="J250" i="7" s="1"/>
  <c r="F250" i="7"/>
  <c r="K250" i="7" s="1"/>
  <c r="E251" i="7"/>
  <c r="J251" i="7" s="1"/>
  <c r="F251" i="7"/>
  <c r="K251" i="7" s="1"/>
  <c r="E252" i="7"/>
  <c r="J252" i="7" s="1"/>
  <c r="F252" i="7"/>
  <c r="K252" i="7" s="1"/>
  <c r="E253" i="7"/>
  <c r="J253" i="7" s="1"/>
  <c r="F253" i="7"/>
  <c r="K253" i="7" s="1"/>
  <c r="E254" i="7"/>
  <c r="J254" i="7" s="1"/>
  <c r="F254" i="7"/>
  <c r="K254" i="7" s="1"/>
  <c r="E255" i="7"/>
  <c r="J255" i="7" s="1"/>
  <c r="F255" i="7"/>
  <c r="K255" i="7" s="1"/>
  <c r="E256" i="7"/>
  <c r="J256" i="7" s="1"/>
  <c r="F256" i="7"/>
  <c r="K256" i="7" s="1"/>
  <c r="E257" i="7"/>
  <c r="J257" i="7" s="1"/>
  <c r="F257" i="7"/>
  <c r="K257" i="7" s="1"/>
  <c r="E258" i="7"/>
  <c r="J258" i="7" s="1"/>
  <c r="F258" i="7"/>
  <c r="K258" i="7" s="1"/>
  <c r="E259" i="7"/>
  <c r="J259" i="7" s="1"/>
  <c r="F259" i="7"/>
  <c r="K259" i="7" s="1"/>
  <c r="E260" i="7"/>
  <c r="J260" i="7" s="1"/>
  <c r="F260" i="7"/>
  <c r="K260" i="7" s="1"/>
  <c r="E261" i="7"/>
  <c r="J261" i="7" s="1"/>
  <c r="F261" i="7"/>
  <c r="K261" i="7" s="1"/>
  <c r="E262" i="7"/>
  <c r="J262" i="7" s="1"/>
  <c r="F262" i="7"/>
  <c r="K262" i="7" s="1"/>
  <c r="E263" i="7"/>
  <c r="J263" i="7" s="1"/>
  <c r="F263" i="7"/>
  <c r="K263" i="7" s="1"/>
  <c r="E264" i="7"/>
  <c r="J264" i="7" s="1"/>
  <c r="F264" i="7"/>
  <c r="K264" i="7" s="1"/>
  <c r="E265" i="7"/>
  <c r="J265" i="7" s="1"/>
  <c r="F265" i="7"/>
  <c r="K265" i="7" s="1"/>
  <c r="E266" i="7"/>
  <c r="J266" i="7" s="1"/>
  <c r="F266" i="7"/>
  <c r="K266" i="7" s="1"/>
  <c r="E267" i="7"/>
  <c r="J267" i="7" s="1"/>
  <c r="F267" i="7"/>
  <c r="K267" i="7" s="1"/>
  <c r="E268" i="7"/>
  <c r="J268" i="7" s="1"/>
  <c r="F268" i="7"/>
  <c r="K268" i="7" s="1"/>
  <c r="E269" i="7"/>
  <c r="J269" i="7" s="1"/>
  <c r="F269" i="7"/>
  <c r="K269" i="7" s="1"/>
  <c r="E270" i="7"/>
  <c r="J270" i="7" s="1"/>
  <c r="F270" i="7"/>
  <c r="K270" i="7" s="1"/>
  <c r="E271" i="7"/>
  <c r="J271" i="7" s="1"/>
  <c r="F271" i="7"/>
  <c r="K271" i="7" s="1"/>
  <c r="E272" i="7"/>
  <c r="J272" i="7" s="1"/>
  <c r="F272" i="7"/>
  <c r="K272" i="7" s="1"/>
  <c r="E273" i="7"/>
  <c r="J273" i="7" s="1"/>
  <c r="F273" i="7"/>
  <c r="K273" i="7" s="1"/>
  <c r="E274" i="7"/>
  <c r="J274" i="7" s="1"/>
  <c r="F274" i="7"/>
  <c r="K274" i="7" s="1"/>
  <c r="E275" i="7"/>
  <c r="J275" i="7" s="1"/>
  <c r="F275" i="7"/>
  <c r="K275" i="7" s="1"/>
  <c r="E276" i="7"/>
  <c r="J276" i="7" s="1"/>
  <c r="F276" i="7"/>
  <c r="K276" i="7" s="1"/>
  <c r="E277" i="7"/>
  <c r="J277" i="7" s="1"/>
  <c r="F277" i="7"/>
  <c r="K277" i="7" s="1"/>
  <c r="E278" i="7"/>
  <c r="J278" i="7" s="1"/>
  <c r="F278" i="7"/>
  <c r="K278" i="7" s="1"/>
  <c r="E279" i="7"/>
  <c r="J279" i="7" s="1"/>
  <c r="F279" i="7"/>
  <c r="K279" i="7" s="1"/>
  <c r="E280" i="7"/>
  <c r="J280" i="7" s="1"/>
  <c r="F280" i="7"/>
  <c r="K280" i="7" s="1"/>
  <c r="E281" i="7"/>
  <c r="J281" i="7" s="1"/>
  <c r="F281" i="7"/>
  <c r="K281" i="7" s="1"/>
  <c r="E282" i="7"/>
  <c r="J282" i="7" s="1"/>
  <c r="F282" i="7"/>
  <c r="K282" i="7" s="1"/>
  <c r="E283" i="7"/>
  <c r="J283" i="7" s="1"/>
  <c r="F283" i="7"/>
  <c r="K283" i="7" s="1"/>
  <c r="E284" i="7"/>
  <c r="J284" i="7" s="1"/>
  <c r="F284" i="7"/>
  <c r="K284" i="7" s="1"/>
  <c r="E285" i="7"/>
  <c r="J285" i="7" s="1"/>
  <c r="F285" i="7"/>
  <c r="K285" i="7" s="1"/>
  <c r="E286" i="7"/>
  <c r="J286" i="7" s="1"/>
  <c r="F286" i="7"/>
  <c r="K286" i="7" s="1"/>
  <c r="E287" i="7"/>
  <c r="J287" i="7" s="1"/>
  <c r="F287" i="7"/>
  <c r="K287" i="7" s="1"/>
  <c r="E288" i="7"/>
  <c r="J288" i="7" s="1"/>
  <c r="F288" i="7"/>
  <c r="K288" i="7" s="1"/>
  <c r="E289" i="7"/>
  <c r="J289" i="7" s="1"/>
  <c r="F289" i="7"/>
  <c r="K289" i="7" s="1"/>
  <c r="E290" i="7"/>
  <c r="J290" i="7" s="1"/>
  <c r="F290" i="7"/>
  <c r="K290" i="7" s="1"/>
  <c r="E291" i="7"/>
  <c r="J291" i="7" s="1"/>
  <c r="F291" i="7"/>
  <c r="K291" i="7" s="1"/>
  <c r="E292" i="7"/>
  <c r="J292" i="7" s="1"/>
  <c r="F292" i="7"/>
  <c r="K292" i="7" s="1"/>
  <c r="E293" i="7"/>
  <c r="J293" i="7" s="1"/>
  <c r="F293" i="7"/>
  <c r="K293" i="7" s="1"/>
  <c r="E294" i="7"/>
  <c r="J294" i="7" s="1"/>
  <c r="F294" i="7"/>
  <c r="K294" i="7" s="1"/>
  <c r="E295" i="7"/>
  <c r="J295" i="7" s="1"/>
  <c r="F295" i="7"/>
  <c r="K295" i="7" s="1"/>
  <c r="E296" i="7"/>
  <c r="J296" i="7" s="1"/>
  <c r="F296" i="7"/>
  <c r="K296" i="7" s="1"/>
  <c r="E297" i="7"/>
  <c r="J297" i="7" s="1"/>
  <c r="F297" i="7"/>
  <c r="K297" i="7" s="1"/>
  <c r="E298" i="7"/>
  <c r="J298" i="7" s="1"/>
  <c r="F298" i="7"/>
  <c r="K298" i="7" s="1"/>
  <c r="E299" i="7"/>
  <c r="J299" i="7" s="1"/>
  <c r="F299" i="7"/>
  <c r="K299" i="7" s="1"/>
  <c r="E300" i="7"/>
  <c r="J300" i="7" s="1"/>
  <c r="F300" i="7"/>
  <c r="K300" i="7" s="1"/>
  <c r="E301" i="7"/>
  <c r="J301" i="7" s="1"/>
  <c r="F301" i="7"/>
  <c r="K301" i="7" s="1"/>
  <c r="E302" i="7"/>
  <c r="J302" i="7" s="1"/>
  <c r="F302" i="7"/>
  <c r="K302" i="7" s="1"/>
  <c r="E303" i="7"/>
  <c r="J303" i="7" s="1"/>
  <c r="F303" i="7"/>
  <c r="K303" i="7" s="1"/>
  <c r="E304" i="7"/>
  <c r="J304" i="7" s="1"/>
  <c r="F304" i="7"/>
  <c r="K304" i="7" s="1"/>
  <c r="E305" i="7"/>
  <c r="J305" i="7" s="1"/>
  <c r="F305" i="7"/>
  <c r="K305" i="7" s="1"/>
  <c r="E6" i="7"/>
  <c r="J6" i="7" s="1"/>
  <c r="F6" i="7"/>
  <c r="K6" i="7" s="1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6" i="7"/>
  <c r="E305" i="8" l="1"/>
  <c r="F305" i="8" s="1"/>
  <c r="F305" i="4" s="1"/>
  <c r="M305" i="8"/>
  <c r="J305" i="4" s="1"/>
  <c r="E297" i="8"/>
  <c r="F297" i="8" s="1"/>
  <c r="F297" i="4" s="1"/>
  <c r="M297" i="8"/>
  <c r="J297" i="4" s="1"/>
  <c r="E289" i="8"/>
  <c r="F289" i="8" s="1"/>
  <c r="F289" i="4" s="1"/>
  <c r="M289" i="8"/>
  <c r="J289" i="4" s="1"/>
  <c r="E281" i="8"/>
  <c r="F281" i="8" s="1"/>
  <c r="F281" i="4" s="1"/>
  <c r="M281" i="8"/>
  <c r="J281" i="4" s="1"/>
  <c r="E273" i="8"/>
  <c r="F273" i="8" s="1"/>
  <c r="F273" i="4" s="1"/>
  <c r="M273" i="8"/>
  <c r="J273" i="4" s="1"/>
  <c r="E265" i="8"/>
  <c r="F265" i="8" s="1"/>
  <c r="F265" i="4" s="1"/>
  <c r="M265" i="8"/>
  <c r="J265" i="4" s="1"/>
  <c r="E257" i="8"/>
  <c r="F257" i="8" s="1"/>
  <c r="F257" i="4" s="1"/>
  <c r="M257" i="8"/>
  <c r="J257" i="4" s="1"/>
  <c r="E249" i="8"/>
  <c r="F249" i="8" s="1"/>
  <c r="F249" i="4" s="1"/>
  <c r="M249" i="8"/>
  <c r="J249" i="4" s="1"/>
  <c r="E241" i="8"/>
  <c r="F241" i="8" s="1"/>
  <c r="F241" i="4" s="1"/>
  <c r="M241" i="8"/>
  <c r="J241" i="4" s="1"/>
  <c r="E233" i="8"/>
  <c r="F233" i="8" s="1"/>
  <c r="F233" i="4" s="1"/>
  <c r="M233" i="8"/>
  <c r="J233" i="4" s="1"/>
  <c r="E225" i="8"/>
  <c r="F225" i="8" s="1"/>
  <c r="F225" i="4" s="1"/>
  <c r="M225" i="8"/>
  <c r="J225" i="4" s="1"/>
  <c r="E217" i="8"/>
  <c r="F217" i="8" s="1"/>
  <c r="F217" i="4" s="1"/>
  <c r="M217" i="8"/>
  <c r="J217" i="4" s="1"/>
  <c r="E209" i="8"/>
  <c r="F209" i="8" s="1"/>
  <c r="F209" i="4" s="1"/>
  <c r="M209" i="8"/>
  <c r="J209" i="4" s="1"/>
  <c r="E201" i="8"/>
  <c r="F201" i="8" s="1"/>
  <c r="F201" i="4" s="1"/>
  <c r="M201" i="8"/>
  <c r="J201" i="4" s="1"/>
  <c r="E193" i="8"/>
  <c r="F193" i="8" s="1"/>
  <c r="F193" i="4" s="1"/>
  <c r="M193" i="8"/>
  <c r="J193" i="4" s="1"/>
  <c r="E185" i="8"/>
  <c r="F185" i="8" s="1"/>
  <c r="F185" i="4" s="1"/>
  <c r="M185" i="8"/>
  <c r="J185" i="4" s="1"/>
  <c r="E177" i="8"/>
  <c r="F177" i="8" s="1"/>
  <c r="F177" i="4" s="1"/>
  <c r="M177" i="8"/>
  <c r="J177" i="4" s="1"/>
  <c r="E169" i="8"/>
  <c r="F169" i="8" s="1"/>
  <c r="F169" i="4" s="1"/>
  <c r="M169" i="8"/>
  <c r="J169" i="4" s="1"/>
  <c r="E161" i="8"/>
  <c r="F161" i="8" s="1"/>
  <c r="F161" i="4" s="1"/>
  <c r="M161" i="8"/>
  <c r="J161" i="4" s="1"/>
  <c r="E153" i="8"/>
  <c r="F153" i="8" s="1"/>
  <c r="F153" i="4" s="1"/>
  <c r="M153" i="8"/>
  <c r="J153" i="4" s="1"/>
  <c r="E145" i="8"/>
  <c r="F145" i="8" s="1"/>
  <c r="F145" i="4" s="1"/>
  <c r="M145" i="8"/>
  <c r="J145" i="4" s="1"/>
  <c r="E137" i="8"/>
  <c r="F137" i="8" s="1"/>
  <c r="F137" i="4" s="1"/>
  <c r="M137" i="8"/>
  <c r="J137" i="4" s="1"/>
  <c r="E129" i="8"/>
  <c r="F129" i="8" s="1"/>
  <c r="F129" i="4" s="1"/>
  <c r="M129" i="8"/>
  <c r="J129" i="4" s="1"/>
  <c r="E121" i="8"/>
  <c r="F121" i="8" s="1"/>
  <c r="F121" i="4" s="1"/>
  <c r="M121" i="8"/>
  <c r="J121" i="4" s="1"/>
  <c r="E113" i="8"/>
  <c r="F113" i="8" s="1"/>
  <c r="F113" i="4" s="1"/>
  <c r="M113" i="8"/>
  <c r="J113" i="4" s="1"/>
  <c r="E105" i="8"/>
  <c r="F105" i="8" s="1"/>
  <c r="F105" i="4" s="1"/>
  <c r="M105" i="8"/>
  <c r="J105" i="4" s="1"/>
  <c r="E97" i="8"/>
  <c r="F97" i="8" s="1"/>
  <c r="F97" i="4" s="1"/>
  <c r="M97" i="8"/>
  <c r="J97" i="4" s="1"/>
  <c r="E89" i="8"/>
  <c r="F89" i="8" s="1"/>
  <c r="F89" i="4" s="1"/>
  <c r="M89" i="8"/>
  <c r="J89" i="4" s="1"/>
  <c r="E81" i="8"/>
  <c r="F81" i="8" s="1"/>
  <c r="F81" i="4" s="1"/>
  <c r="M81" i="8"/>
  <c r="J81" i="4" s="1"/>
  <c r="E73" i="8"/>
  <c r="F73" i="8" s="1"/>
  <c r="F73" i="4" s="1"/>
  <c r="M73" i="8"/>
  <c r="J73" i="4" s="1"/>
  <c r="L199" i="8"/>
  <c r="L191" i="8"/>
  <c r="M191" i="8" s="1"/>
  <c r="J191" i="4" s="1"/>
  <c r="L183" i="8"/>
  <c r="L175" i="8"/>
  <c r="L167" i="8"/>
  <c r="L159" i="8"/>
  <c r="L143" i="8"/>
  <c r="L135" i="8"/>
  <c r="L127" i="8"/>
  <c r="L111" i="8"/>
  <c r="L103" i="8"/>
  <c r="L95" i="8"/>
  <c r="L79" i="8"/>
  <c r="L71" i="8"/>
  <c r="L63" i="8"/>
  <c r="L55" i="8"/>
  <c r="L47" i="8"/>
  <c r="L31" i="8"/>
  <c r="L23" i="8"/>
  <c r="L15" i="8"/>
  <c r="M15" i="8" s="1"/>
  <c r="J15" i="4" s="1"/>
  <c r="L7" i="8"/>
  <c r="L302" i="8"/>
  <c r="L294" i="8"/>
  <c r="L286" i="8"/>
  <c r="M286" i="8" s="1"/>
  <c r="J286" i="4" s="1"/>
  <c r="L278" i="8"/>
  <c r="L270" i="8"/>
  <c r="L262" i="8"/>
  <c r="L254" i="8"/>
  <c r="M254" i="8" s="1"/>
  <c r="J254" i="4" s="1"/>
  <c r="L246" i="8"/>
  <c r="L238" i="8"/>
  <c r="L230" i="8"/>
  <c r="L222" i="8"/>
  <c r="L214" i="8"/>
  <c r="E33" i="8"/>
  <c r="F33" i="8" s="1"/>
  <c r="F33" i="4" s="1"/>
  <c r="M33" i="8"/>
  <c r="J33" i="4" s="1"/>
  <c r="E304" i="8"/>
  <c r="F304" i="8" s="1"/>
  <c r="F304" i="4" s="1"/>
  <c r="M304" i="8"/>
  <c r="J304" i="4" s="1"/>
  <c r="E296" i="8"/>
  <c r="F296" i="8" s="1"/>
  <c r="F296" i="4" s="1"/>
  <c r="M296" i="8"/>
  <c r="J296" i="4" s="1"/>
  <c r="E288" i="8"/>
  <c r="F288" i="8" s="1"/>
  <c r="F288" i="4" s="1"/>
  <c r="M288" i="8"/>
  <c r="J288" i="4" s="1"/>
  <c r="E280" i="8"/>
  <c r="F280" i="8" s="1"/>
  <c r="F280" i="4" s="1"/>
  <c r="M280" i="8"/>
  <c r="J280" i="4" s="1"/>
  <c r="E272" i="8"/>
  <c r="F272" i="8" s="1"/>
  <c r="F272" i="4" s="1"/>
  <c r="M272" i="8"/>
  <c r="J272" i="4" s="1"/>
  <c r="E264" i="8"/>
  <c r="F264" i="8" s="1"/>
  <c r="F264" i="4" s="1"/>
  <c r="M264" i="8"/>
  <c r="J264" i="4" s="1"/>
  <c r="E256" i="8"/>
  <c r="F256" i="8" s="1"/>
  <c r="F256" i="4" s="1"/>
  <c r="M256" i="8"/>
  <c r="J256" i="4" s="1"/>
  <c r="E248" i="8"/>
  <c r="F248" i="8" s="1"/>
  <c r="F248" i="4" s="1"/>
  <c r="M248" i="8"/>
  <c r="J248" i="4" s="1"/>
  <c r="E240" i="8"/>
  <c r="F240" i="8" s="1"/>
  <c r="F240" i="4" s="1"/>
  <c r="M240" i="8"/>
  <c r="J240" i="4" s="1"/>
  <c r="E232" i="8"/>
  <c r="F232" i="8" s="1"/>
  <c r="F232" i="4" s="1"/>
  <c r="M232" i="8"/>
  <c r="J232" i="4" s="1"/>
  <c r="E224" i="8"/>
  <c r="F224" i="8" s="1"/>
  <c r="F224" i="4" s="1"/>
  <c r="M224" i="8"/>
  <c r="J224" i="4" s="1"/>
  <c r="E216" i="8"/>
  <c r="F216" i="8" s="1"/>
  <c r="F216" i="4" s="1"/>
  <c r="M216" i="8"/>
  <c r="J216" i="4" s="1"/>
  <c r="E208" i="8"/>
  <c r="F208" i="8" s="1"/>
  <c r="F208" i="4" s="1"/>
  <c r="M208" i="8"/>
  <c r="J208" i="4" s="1"/>
  <c r="E200" i="8"/>
  <c r="F200" i="8" s="1"/>
  <c r="F200" i="4" s="1"/>
  <c r="M200" i="8"/>
  <c r="J200" i="4" s="1"/>
  <c r="E192" i="8"/>
  <c r="F192" i="8" s="1"/>
  <c r="F192" i="4" s="1"/>
  <c r="M192" i="8"/>
  <c r="J192" i="4" s="1"/>
  <c r="E184" i="8"/>
  <c r="F184" i="8" s="1"/>
  <c r="F184" i="4" s="1"/>
  <c r="M184" i="8"/>
  <c r="J184" i="4" s="1"/>
  <c r="E176" i="8"/>
  <c r="F176" i="8" s="1"/>
  <c r="F176" i="4" s="1"/>
  <c r="M176" i="8"/>
  <c r="J176" i="4" s="1"/>
  <c r="E168" i="8"/>
  <c r="F168" i="8" s="1"/>
  <c r="F168" i="4" s="1"/>
  <c r="M168" i="8"/>
  <c r="J168" i="4" s="1"/>
  <c r="E160" i="8"/>
  <c r="F160" i="8" s="1"/>
  <c r="F160" i="4" s="1"/>
  <c r="M160" i="8"/>
  <c r="J160" i="4" s="1"/>
  <c r="E152" i="8"/>
  <c r="F152" i="8" s="1"/>
  <c r="F152" i="4" s="1"/>
  <c r="M152" i="8"/>
  <c r="J152" i="4" s="1"/>
  <c r="E144" i="8"/>
  <c r="F144" i="8" s="1"/>
  <c r="F144" i="4" s="1"/>
  <c r="M144" i="8"/>
  <c r="J144" i="4" s="1"/>
  <c r="E136" i="8"/>
  <c r="F136" i="8" s="1"/>
  <c r="F136" i="4" s="1"/>
  <c r="M136" i="8"/>
  <c r="J136" i="4" s="1"/>
  <c r="E128" i="8"/>
  <c r="F128" i="8" s="1"/>
  <c r="F128" i="4" s="1"/>
  <c r="M128" i="8"/>
  <c r="J128" i="4" s="1"/>
  <c r="E120" i="8"/>
  <c r="F120" i="8" s="1"/>
  <c r="F120" i="4" s="1"/>
  <c r="M120" i="8"/>
  <c r="J120" i="4" s="1"/>
  <c r="E112" i="8"/>
  <c r="F112" i="8" s="1"/>
  <c r="F112" i="4" s="1"/>
  <c r="M112" i="8"/>
  <c r="J112" i="4" s="1"/>
  <c r="E104" i="8"/>
  <c r="F104" i="8" s="1"/>
  <c r="F104" i="4" s="1"/>
  <c r="M104" i="8"/>
  <c r="J104" i="4" s="1"/>
  <c r="E96" i="8"/>
  <c r="F96" i="8" s="1"/>
  <c r="F96" i="4" s="1"/>
  <c r="M96" i="8"/>
  <c r="J96" i="4" s="1"/>
  <c r="E88" i="8"/>
  <c r="F88" i="8" s="1"/>
  <c r="F88" i="4" s="1"/>
  <c r="M88" i="8"/>
  <c r="J88" i="4" s="1"/>
  <c r="E80" i="8"/>
  <c r="F80" i="8" s="1"/>
  <c r="F80" i="4" s="1"/>
  <c r="M80" i="8"/>
  <c r="J80" i="4" s="1"/>
  <c r="E72" i="8"/>
  <c r="F72" i="8" s="1"/>
  <c r="F72" i="4" s="1"/>
  <c r="M72" i="8"/>
  <c r="J72" i="4" s="1"/>
  <c r="E64" i="8"/>
  <c r="F64" i="8" s="1"/>
  <c r="F64" i="4" s="1"/>
  <c r="E56" i="8"/>
  <c r="F56" i="8" s="1"/>
  <c r="F56" i="4" s="1"/>
  <c r="E48" i="8"/>
  <c r="F48" i="8" s="1"/>
  <c r="F48" i="4" s="1"/>
  <c r="E40" i="8"/>
  <c r="F40" i="8" s="1"/>
  <c r="F40" i="4" s="1"/>
  <c r="E32" i="8"/>
  <c r="F32" i="8" s="1"/>
  <c r="F32" i="4" s="1"/>
  <c r="E24" i="8"/>
  <c r="F24" i="8" s="1"/>
  <c r="F24" i="4" s="1"/>
  <c r="M24" i="8"/>
  <c r="J24" i="4" s="1"/>
  <c r="E16" i="8"/>
  <c r="F16" i="8" s="1"/>
  <c r="F16" i="4" s="1"/>
  <c r="M16" i="8"/>
  <c r="J16" i="4" s="1"/>
  <c r="E8" i="8"/>
  <c r="F8" i="8" s="1"/>
  <c r="F8" i="4" s="1"/>
  <c r="M8" i="8"/>
  <c r="J8" i="4" s="1"/>
  <c r="M298" i="8"/>
  <c r="J298" i="4" s="1"/>
  <c r="M285" i="8"/>
  <c r="J285" i="4" s="1"/>
  <c r="M271" i="8"/>
  <c r="J271" i="4" s="1"/>
  <c r="M255" i="8"/>
  <c r="J255" i="4" s="1"/>
  <c r="M239" i="8"/>
  <c r="J239" i="4" s="1"/>
  <c r="M223" i="8"/>
  <c r="J223" i="4" s="1"/>
  <c r="M207" i="8"/>
  <c r="J207" i="4" s="1"/>
  <c r="M167" i="8"/>
  <c r="J167" i="4" s="1"/>
  <c r="M119" i="8"/>
  <c r="J119" i="4" s="1"/>
  <c r="M87" i="8"/>
  <c r="J87" i="4" s="1"/>
  <c r="M55" i="8"/>
  <c r="J55" i="4" s="1"/>
  <c r="M23" i="8"/>
  <c r="J23" i="4" s="1"/>
  <c r="E41" i="8"/>
  <c r="F41" i="8" s="1"/>
  <c r="F41" i="4" s="1"/>
  <c r="M41" i="8"/>
  <c r="J41" i="4" s="1"/>
  <c r="E7" i="8"/>
  <c r="F7" i="8" s="1"/>
  <c r="F7" i="4" s="1"/>
  <c r="M7" i="8"/>
  <c r="J7" i="4" s="1"/>
  <c r="L64" i="8"/>
  <c r="M64" i="8" s="1"/>
  <c r="J64" i="4" s="1"/>
  <c r="L56" i="8"/>
  <c r="M56" i="8" s="1"/>
  <c r="J56" i="4" s="1"/>
  <c r="L48" i="8"/>
  <c r="M48" i="8" s="1"/>
  <c r="J48" i="4" s="1"/>
  <c r="L40" i="8"/>
  <c r="M40" i="8" s="1"/>
  <c r="J40" i="4" s="1"/>
  <c r="L32" i="8"/>
  <c r="M32" i="8" s="1"/>
  <c r="J32" i="4" s="1"/>
  <c r="L24" i="8"/>
  <c r="L16" i="8"/>
  <c r="L8" i="8"/>
  <c r="M295" i="8"/>
  <c r="J295" i="4" s="1"/>
  <c r="M284" i="8"/>
  <c r="J284" i="4" s="1"/>
  <c r="M270" i="8"/>
  <c r="J270" i="4" s="1"/>
  <c r="M238" i="8"/>
  <c r="J238" i="4" s="1"/>
  <c r="M222" i="8"/>
  <c r="J222" i="4" s="1"/>
  <c r="M189" i="8"/>
  <c r="J189" i="4" s="1"/>
  <c r="M166" i="8"/>
  <c r="J166" i="4" s="1"/>
  <c r="M143" i="8"/>
  <c r="J143" i="4" s="1"/>
  <c r="M118" i="8"/>
  <c r="J118" i="4" s="1"/>
  <c r="E65" i="8"/>
  <c r="F65" i="8" s="1"/>
  <c r="F65" i="4" s="1"/>
  <c r="M65" i="8"/>
  <c r="J65" i="4" s="1"/>
  <c r="E17" i="8"/>
  <c r="F17" i="8" s="1"/>
  <c r="F17" i="4" s="1"/>
  <c r="M17" i="8"/>
  <c r="J17" i="4" s="1"/>
  <c r="M294" i="8"/>
  <c r="J294" i="4" s="1"/>
  <c r="M282" i="8"/>
  <c r="J282" i="4" s="1"/>
  <c r="M269" i="8"/>
  <c r="J269" i="4" s="1"/>
  <c r="M253" i="8"/>
  <c r="J253" i="4" s="1"/>
  <c r="M237" i="8"/>
  <c r="J237" i="4" s="1"/>
  <c r="M221" i="8"/>
  <c r="J221" i="4" s="1"/>
  <c r="M205" i="8"/>
  <c r="J205" i="4" s="1"/>
  <c r="M183" i="8"/>
  <c r="J183" i="4" s="1"/>
  <c r="M165" i="8"/>
  <c r="J165" i="4" s="1"/>
  <c r="M111" i="8"/>
  <c r="J111" i="4" s="1"/>
  <c r="M79" i="8"/>
  <c r="J79" i="4" s="1"/>
  <c r="M47" i="8"/>
  <c r="J47" i="4" s="1"/>
  <c r="E49" i="8"/>
  <c r="F49" i="8" s="1"/>
  <c r="F49" i="4" s="1"/>
  <c r="M49" i="8"/>
  <c r="J49" i="4" s="1"/>
  <c r="E133" i="8"/>
  <c r="F133" i="8" s="1"/>
  <c r="F133" i="4" s="1"/>
  <c r="M133" i="8"/>
  <c r="J133" i="4" s="1"/>
  <c r="E125" i="8"/>
  <c r="F125" i="8" s="1"/>
  <c r="F125" i="4" s="1"/>
  <c r="M125" i="8"/>
  <c r="J125" i="4" s="1"/>
  <c r="E117" i="8"/>
  <c r="F117" i="8" s="1"/>
  <c r="F117" i="4" s="1"/>
  <c r="E109" i="8"/>
  <c r="F109" i="8" s="1"/>
  <c r="F109" i="4" s="1"/>
  <c r="E101" i="8"/>
  <c r="F101" i="8" s="1"/>
  <c r="F101" i="4" s="1"/>
  <c r="E93" i="8"/>
  <c r="F93" i="8" s="1"/>
  <c r="F93" i="4" s="1"/>
  <c r="E85" i="8"/>
  <c r="F85" i="8" s="1"/>
  <c r="F85" i="4" s="1"/>
  <c r="E77" i="8"/>
  <c r="F77" i="8" s="1"/>
  <c r="F77" i="4" s="1"/>
  <c r="M77" i="8"/>
  <c r="J77" i="4" s="1"/>
  <c r="E69" i="8"/>
  <c r="F69" i="8" s="1"/>
  <c r="F69" i="4" s="1"/>
  <c r="M69" i="8"/>
  <c r="J69" i="4" s="1"/>
  <c r="E61" i="8"/>
  <c r="F61" i="8" s="1"/>
  <c r="F61" i="4" s="1"/>
  <c r="M61" i="8"/>
  <c r="J61" i="4" s="1"/>
  <c r="E53" i="8"/>
  <c r="F53" i="8" s="1"/>
  <c r="F53" i="4" s="1"/>
  <c r="E45" i="8"/>
  <c r="F45" i="8" s="1"/>
  <c r="F45" i="4" s="1"/>
  <c r="E37" i="8"/>
  <c r="F37" i="8" s="1"/>
  <c r="F37" i="4" s="1"/>
  <c r="E29" i="8"/>
  <c r="F29" i="8" s="1"/>
  <c r="F29" i="4" s="1"/>
  <c r="E21" i="8"/>
  <c r="F21" i="8" s="1"/>
  <c r="F21" i="4" s="1"/>
  <c r="E13" i="8"/>
  <c r="F13" i="8" s="1"/>
  <c r="F13" i="4" s="1"/>
  <c r="M13" i="8"/>
  <c r="J13" i="4" s="1"/>
  <c r="L206" i="8"/>
  <c r="M206" i="8" s="1"/>
  <c r="J206" i="4" s="1"/>
  <c r="L198" i="8"/>
  <c r="L190" i="8"/>
  <c r="M190" i="8" s="1"/>
  <c r="J190" i="4" s="1"/>
  <c r="L182" i="8"/>
  <c r="L174" i="8"/>
  <c r="L166" i="8"/>
  <c r="L158" i="8"/>
  <c r="L150" i="8"/>
  <c r="M150" i="8" s="1"/>
  <c r="J150" i="4" s="1"/>
  <c r="L142" i="8"/>
  <c r="M142" i="8" s="1"/>
  <c r="J142" i="4" s="1"/>
  <c r="L134" i="8"/>
  <c r="L126" i="8"/>
  <c r="M126" i="8" s="1"/>
  <c r="J126" i="4" s="1"/>
  <c r="L118" i="8"/>
  <c r="L110" i="8"/>
  <c r="L102" i="8"/>
  <c r="L94" i="8"/>
  <c r="M94" i="8" s="1"/>
  <c r="J94" i="4" s="1"/>
  <c r="L86" i="8"/>
  <c r="M86" i="8" s="1"/>
  <c r="J86" i="4" s="1"/>
  <c r="L78" i="8"/>
  <c r="M78" i="8" s="1"/>
  <c r="J78" i="4" s="1"/>
  <c r="L70" i="8"/>
  <c r="L62" i="8"/>
  <c r="M62" i="8" s="1"/>
  <c r="J62" i="4" s="1"/>
  <c r="L54" i="8"/>
  <c r="M54" i="8" s="1"/>
  <c r="J54" i="4" s="1"/>
  <c r="L46" i="8"/>
  <c r="M46" i="8" s="1"/>
  <c r="J46" i="4" s="1"/>
  <c r="L38" i="8"/>
  <c r="L30" i="8"/>
  <c r="M30" i="8" s="1"/>
  <c r="J30" i="4" s="1"/>
  <c r="L22" i="8"/>
  <c r="M22" i="8" s="1"/>
  <c r="J22" i="4" s="1"/>
  <c r="L14" i="8"/>
  <c r="M14" i="8" s="1"/>
  <c r="J14" i="4" s="1"/>
  <c r="M293" i="8"/>
  <c r="J293" i="4" s="1"/>
  <c r="M279" i="8"/>
  <c r="J279" i="4" s="1"/>
  <c r="M268" i="8"/>
  <c r="J268" i="4" s="1"/>
  <c r="M252" i="8"/>
  <c r="J252" i="4" s="1"/>
  <c r="M236" i="8"/>
  <c r="J236" i="4" s="1"/>
  <c r="M220" i="8"/>
  <c r="J220" i="4" s="1"/>
  <c r="M204" i="8"/>
  <c r="J204" i="4" s="1"/>
  <c r="M182" i="8"/>
  <c r="J182" i="4" s="1"/>
  <c r="M159" i="8"/>
  <c r="J159" i="4" s="1"/>
  <c r="M110" i="8"/>
  <c r="J110" i="4" s="1"/>
  <c r="E57" i="8"/>
  <c r="F57" i="8" s="1"/>
  <c r="F57" i="4" s="1"/>
  <c r="M57" i="8"/>
  <c r="J57" i="4" s="1"/>
  <c r="E196" i="8"/>
  <c r="F196" i="8" s="1"/>
  <c r="F196" i="4" s="1"/>
  <c r="M196" i="8"/>
  <c r="J196" i="4" s="1"/>
  <c r="E188" i="8"/>
  <c r="F188" i="8" s="1"/>
  <c r="F188" i="4" s="1"/>
  <c r="M188" i="8"/>
  <c r="J188" i="4" s="1"/>
  <c r="E180" i="8"/>
  <c r="F180" i="8" s="1"/>
  <c r="F180" i="4" s="1"/>
  <c r="M180" i="8"/>
  <c r="J180" i="4" s="1"/>
  <c r="E172" i="8"/>
  <c r="F172" i="8" s="1"/>
  <c r="F172" i="4" s="1"/>
  <c r="M172" i="8"/>
  <c r="J172" i="4" s="1"/>
  <c r="E164" i="8"/>
  <c r="F164" i="8" s="1"/>
  <c r="F164" i="4" s="1"/>
  <c r="M164" i="8"/>
  <c r="J164" i="4" s="1"/>
  <c r="E156" i="8"/>
  <c r="F156" i="8" s="1"/>
  <c r="F156" i="4" s="1"/>
  <c r="M156" i="8"/>
  <c r="J156" i="4" s="1"/>
  <c r="E148" i="8"/>
  <c r="F148" i="8" s="1"/>
  <c r="F148" i="4" s="1"/>
  <c r="M148" i="8"/>
  <c r="J148" i="4" s="1"/>
  <c r="E140" i="8"/>
  <c r="F140" i="8" s="1"/>
  <c r="F140" i="4" s="1"/>
  <c r="M140" i="8"/>
  <c r="J140" i="4" s="1"/>
  <c r="E132" i="8"/>
  <c r="F132" i="8" s="1"/>
  <c r="F132" i="4" s="1"/>
  <c r="M132" i="8"/>
  <c r="J132" i="4" s="1"/>
  <c r="E124" i="8"/>
  <c r="F124" i="8" s="1"/>
  <c r="F124" i="4" s="1"/>
  <c r="M124" i="8"/>
  <c r="J124" i="4" s="1"/>
  <c r="E116" i="8"/>
  <c r="F116" i="8" s="1"/>
  <c r="F116" i="4" s="1"/>
  <c r="M116" i="8"/>
  <c r="J116" i="4" s="1"/>
  <c r="E108" i="8"/>
  <c r="F108" i="8" s="1"/>
  <c r="F108" i="4" s="1"/>
  <c r="M108" i="8"/>
  <c r="J108" i="4" s="1"/>
  <c r="E100" i="8"/>
  <c r="F100" i="8" s="1"/>
  <c r="F100" i="4" s="1"/>
  <c r="M100" i="8"/>
  <c r="J100" i="4" s="1"/>
  <c r="E92" i="8"/>
  <c r="F92" i="8" s="1"/>
  <c r="F92" i="4" s="1"/>
  <c r="M92" i="8"/>
  <c r="J92" i="4" s="1"/>
  <c r="E84" i="8"/>
  <c r="F84" i="8" s="1"/>
  <c r="F84" i="4" s="1"/>
  <c r="M84" i="8"/>
  <c r="J84" i="4" s="1"/>
  <c r="E76" i="8"/>
  <c r="F76" i="8" s="1"/>
  <c r="F76" i="4" s="1"/>
  <c r="M76" i="8"/>
  <c r="J76" i="4" s="1"/>
  <c r="E68" i="8"/>
  <c r="F68" i="8" s="1"/>
  <c r="F68" i="4" s="1"/>
  <c r="M68" i="8"/>
  <c r="J68" i="4" s="1"/>
  <c r="E60" i="8"/>
  <c r="F60" i="8" s="1"/>
  <c r="F60" i="4" s="1"/>
  <c r="M60" i="8"/>
  <c r="J60" i="4" s="1"/>
  <c r="E52" i="8"/>
  <c r="F52" i="8" s="1"/>
  <c r="F52" i="4" s="1"/>
  <c r="M52" i="8"/>
  <c r="J52" i="4" s="1"/>
  <c r="E44" i="8"/>
  <c r="F44" i="8" s="1"/>
  <c r="F44" i="4" s="1"/>
  <c r="M44" i="8"/>
  <c r="J44" i="4" s="1"/>
  <c r="E36" i="8"/>
  <c r="F36" i="8" s="1"/>
  <c r="F36" i="4" s="1"/>
  <c r="M36" i="8"/>
  <c r="J36" i="4" s="1"/>
  <c r="E28" i="8"/>
  <c r="F28" i="8" s="1"/>
  <c r="F28" i="4" s="1"/>
  <c r="M28" i="8"/>
  <c r="J28" i="4" s="1"/>
  <c r="E20" i="8"/>
  <c r="F20" i="8" s="1"/>
  <c r="F20" i="4" s="1"/>
  <c r="M20" i="8"/>
  <c r="J20" i="4" s="1"/>
  <c r="E12" i="8"/>
  <c r="F12" i="8" s="1"/>
  <c r="F12" i="4" s="1"/>
  <c r="M12" i="8"/>
  <c r="J12" i="4" s="1"/>
  <c r="L157" i="8"/>
  <c r="L149" i="8"/>
  <c r="M149" i="8" s="1"/>
  <c r="J149" i="4" s="1"/>
  <c r="L141" i="8"/>
  <c r="M141" i="8" s="1"/>
  <c r="J141" i="4" s="1"/>
  <c r="L133" i="8"/>
  <c r="L125" i="8"/>
  <c r="L117" i="8"/>
  <c r="M117" i="8" s="1"/>
  <c r="J117" i="4" s="1"/>
  <c r="L109" i="8"/>
  <c r="M109" i="8" s="1"/>
  <c r="J109" i="4" s="1"/>
  <c r="L101" i="8"/>
  <c r="M101" i="8" s="1"/>
  <c r="J101" i="4" s="1"/>
  <c r="L93" i="8"/>
  <c r="M93" i="8" s="1"/>
  <c r="J93" i="4" s="1"/>
  <c r="L85" i="8"/>
  <c r="M85" i="8" s="1"/>
  <c r="J85" i="4" s="1"/>
  <c r="L77" i="8"/>
  <c r="L69" i="8"/>
  <c r="L61" i="8"/>
  <c r="L53" i="8"/>
  <c r="M53" i="8" s="1"/>
  <c r="J53" i="4" s="1"/>
  <c r="L45" i="8"/>
  <c r="M45" i="8" s="1"/>
  <c r="J45" i="4" s="1"/>
  <c r="L37" i="8"/>
  <c r="M37" i="8" s="1"/>
  <c r="J37" i="4" s="1"/>
  <c r="L29" i="8"/>
  <c r="M29" i="8" s="1"/>
  <c r="J29" i="4" s="1"/>
  <c r="L21" i="8"/>
  <c r="M21" i="8" s="1"/>
  <c r="J21" i="4" s="1"/>
  <c r="L13" i="8"/>
  <c r="M6" i="8"/>
  <c r="J6" i="4" s="1"/>
  <c r="M303" i="8"/>
  <c r="J303" i="4" s="1"/>
  <c r="M292" i="8"/>
  <c r="J292" i="4" s="1"/>
  <c r="M278" i="8"/>
  <c r="J278" i="4" s="1"/>
  <c r="M263" i="8"/>
  <c r="J263" i="4" s="1"/>
  <c r="M247" i="8"/>
  <c r="J247" i="4" s="1"/>
  <c r="M231" i="8"/>
  <c r="J231" i="4" s="1"/>
  <c r="M215" i="8"/>
  <c r="J215" i="4" s="1"/>
  <c r="M199" i="8"/>
  <c r="J199" i="4" s="1"/>
  <c r="M181" i="8"/>
  <c r="J181" i="4" s="1"/>
  <c r="M158" i="8"/>
  <c r="J158" i="4" s="1"/>
  <c r="M135" i="8"/>
  <c r="J135" i="4" s="1"/>
  <c r="M103" i="8"/>
  <c r="J103" i="4" s="1"/>
  <c r="M71" i="8"/>
  <c r="J71" i="4" s="1"/>
  <c r="M39" i="8"/>
  <c r="J39" i="4" s="1"/>
  <c r="E25" i="8"/>
  <c r="F25" i="8" s="1"/>
  <c r="F25" i="4" s="1"/>
  <c r="M25" i="8"/>
  <c r="J25" i="4" s="1"/>
  <c r="E299" i="8"/>
  <c r="F299" i="8" s="1"/>
  <c r="F299" i="4" s="1"/>
  <c r="M299" i="8"/>
  <c r="J299" i="4" s="1"/>
  <c r="E291" i="8"/>
  <c r="F291" i="8" s="1"/>
  <c r="F291" i="4" s="1"/>
  <c r="M291" i="8"/>
  <c r="J291" i="4" s="1"/>
  <c r="E283" i="8"/>
  <c r="F283" i="8" s="1"/>
  <c r="F283" i="4" s="1"/>
  <c r="M283" i="8"/>
  <c r="J283" i="4" s="1"/>
  <c r="E275" i="8"/>
  <c r="F275" i="8" s="1"/>
  <c r="F275" i="4" s="1"/>
  <c r="M275" i="8"/>
  <c r="J275" i="4" s="1"/>
  <c r="E267" i="8"/>
  <c r="F267" i="8" s="1"/>
  <c r="F267" i="4" s="1"/>
  <c r="M267" i="8"/>
  <c r="J267" i="4" s="1"/>
  <c r="E259" i="8"/>
  <c r="F259" i="8" s="1"/>
  <c r="F259" i="4" s="1"/>
  <c r="M259" i="8"/>
  <c r="J259" i="4" s="1"/>
  <c r="E251" i="8"/>
  <c r="F251" i="8" s="1"/>
  <c r="F251" i="4" s="1"/>
  <c r="M251" i="8"/>
  <c r="J251" i="4" s="1"/>
  <c r="E243" i="8"/>
  <c r="F243" i="8" s="1"/>
  <c r="F243" i="4" s="1"/>
  <c r="M243" i="8"/>
  <c r="J243" i="4" s="1"/>
  <c r="E235" i="8"/>
  <c r="F235" i="8" s="1"/>
  <c r="F235" i="4" s="1"/>
  <c r="M235" i="8"/>
  <c r="J235" i="4" s="1"/>
  <c r="E227" i="8"/>
  <c r="F227" i="8" s="1"/>
  <c r="F227" i="4" s="1"/>
  <c r="M227" i="8"/>
  <c r="J227" i="4" s="1"/>
  <c r="E219" i="8"/>
  <c r="F219" i="8" s="1"/>
  <c r="F219" i="4" s="1"/>
  <c r="M219" i="8"/>
  <c r="J219" i="4" s="1"/>
  <c r="E211" i="8"/>
  <c r="F211" i="8" s="1"/>
  <c r="F211" i="4" s="1"/>
  <c r="M211" i="8"/>
  <c r="J211" i="4" s="1"/>
  <c r="E203" i="8"/>
  <c r="F203" i="8" s="1"/>
  <c r="F203" i="4" s="1"/>
  <c r="M203" i="8"/>
  <c r="J203" i="4" s="1"/>
  <c r="E195" i="8"/>
  <c r="F195" i="8" s="1"/>
  <c r="F195" i="4" s="1"/>
  <c r="M195" i="8"/>
  <c r="J195" i="4" s="1"/>
  <c r="E187" i="8"/>
  <c r="F187" i="8" s="1"/>
  <c r="F187" i="4" s="1"/>
  <c r="M187" i="8"/>
  <c r="J187" i="4" s="1"/>
  <c r="E179" i="8"/>
  <c r="F179" i="8" s="1"/>
  <c r="F179" i="4" s="1"/>
  <c r="M179" i="8"/>
  <c r="J179" i="4" s="1"/>
  <c r="E171" i="8"/>
  <c r="F171" i="8" s="1"/>
  <c r="F171" i="4" s="1"/>
  <c r="M171" i="8"/>
  <c r="J171" i="4" s="1"/>
  <c r="E163" i="8"/>
  <c r="F163" i="8" s="1"/>
  <c r="F163" i="4" s="1"/>
  <c r="M163" i="8"/>
  <c r="J163" i="4" s="1"/>
  <c r="E155" i="8"/>
  <c r="F155" i="8" s="1"/>
  <c r="F155" i="4" s="1"/>
  <c r="M155" i="8"/>
  <c r="J155" i="4" s="1"/>
  <c r="E147" i="8"/>
  <c r="F147" i="8" s="1"/>
  <c r="F147" i="4" s="1"/>
  <c r="M147" i="8"/>
  <c r="J147" i="4" s="1"/>
  <c r="E139" i="8"/>
  <c r="F139" i="8" s="1"/>
  <c r="F139" i="4" s="1"/>
  <c r="M139" i="8"/>
  <c r="J139" i="4" s="1"/>
  <c r="E131" i="8"/>
  <c r="F131" i="8" s="1"/>
  <c r="F131" i="4" s="1"/>
  <c r="M131" i="8"/>
  <c r="J131" i="4" s="1"/>
  <c r="E123" i="8"/>
  <c r="F123" i="8" s="1"/>
  <c r="F123" i="4" s="1"/>
  <c r="M123" i="8"/>
  <c r="J123" i="4" s="1"/>
  <c r="E115" i="8"/>
  <c r="F115" i="8" s="1"/>
  <c r="F115" i="4" s="1"/>
  <c r="M115" i="8"/>
  <c r="J115" i="4" s="1"/>
  <c r="E107" i="8"/>
  <c r="F107" i="8" s="1"/>
  <c r="F107" i="4" s="1"/>
  <c r="M107" i="8"/>
  <c r="J107" i="4" s="1"/>
  <c r="E99" i="8"/>
  <c r="F99" i="8" s="1"/>
  <c r="F99" i="4" s="1"/>
  <c r="M99" i="8"/>
  <c r="J99" i="4" s="1"/>
  <c r="E91" i="8"/>
  <c r="F91" i="8" s="1"/>
  <c r="F91" i="4" s="1"/>
  <c r="M91" i="8"/>
  <c r="J91" i="4" s="1"/>
  <c r="E83" i="8"/>
  <c r="F83" i="8" s="1"/>
  <c r="F83" i="4" s="1"/>
  <c r="M83" i="8"/>
  <c r="J83" i="4" s="1"/>
  <c r="E75" i="8"/>
  <c r="F75" i="8" s="1"/>
  <c r="F75" i="4" s="1"/>
  <c r="M75" i="8"/>
  <c r="J75" i="4" s="1"/>
  <c r="E67" i="8"/>
  <c r="F67" i="8" s="1"/>
  <c r="F67" i="4" s="1"/>
  <c r="M67" i="8"/>
  <c r="J67" i="4" s="1"/>
  <c r="E59" i="8"/>
  <c r="F59" i="8" s="1"/>
  <c r="F59" i="4" s="1"/>
  <c r="M59" i="8"/>
  <c r="J59" i="4" s="1"/>
  <c r="E51" i="8"/>
  <c r="F51" i="8" s="1"/>
  <c r="F51" i="4" s="1"/>
  <c r="M51" i="8"/>
  <c r="J51" i="4" s="1"/>
  <c r="E43" i="8"/>
  <c r="F43" i="8" s="1"/>
  <c r="F43" i="4" s="1"/>
  <c r="M43" i="8"/>
  <c r="J43" i="4" s="1"/>
  <c r="E35" i="8"/>
  <c r="F35" i="8" s="1"/>
  <c r="F35" i="4" s="1"/>
  <c r="M35" i="8"/>
  <c r="J35" i="4" s="1"/>
  <c r="E27" i="8"/>
  <c r="F27" i="8" s="1"/>
  <c r="F27" i="4" s="1"/>
  <c r="M27" i="8"/>
  <c r="J27" i="4" s="1"/>
  <c r="E19" i="8"/>
  <c r="F19" i="8" s="1"/>
  <c r="F19" i="4" s="1"/>
  <c r="M19" i="8"/>
  <c r="J19" i="4" s="1"/>
  <c r="E11" i="8"/>
  <c r="F11" i="8" s="1"/>
  <c r="F11" i="4" s="1"/>
  <c r="M11" i="8"/>
  <c r="J11" i="4" s="1"/>
  <c r="M302" i="8"/>
  <c r="J302" i="4" s="1"/>
  <c r="M290" i="8"/>
  <c r="J290" i="4" s="1"/>
  <c r="M277" i="8"/>
  <c r="J277" i="4" s="1"/>
  <c r="M262" i="8"/>
  <c r="J262" i="4" s="1"/>
  <c r="M246" i="8"/>
  <c r="J246" i="4" s="1"/>
  <c r="M230" i="8"/>
  <c r="J230" i="4" s="1"/>
  <c r="M214" i="8"/>
  <c r="J214" i="4" s="1"/>
  <c r="M198" i="8"/>
  <c r="J198" i="4" s="1"/>
  <c r="M175" i="8"/>
  <c r="J175" i="4" s="1"/>
  <c r="M157" i="8"/>
  <c r="J157" i="4" s="1"/>
  <c r="M134" i="8"/>
  <c r="J134" i="4" s="1"/>
  <c r="M102" i="8"/>
  <c r="J102" i="4" s="1"/>
  <c r="M70" i="8"/>
  <c r="J70" i="4" s="1"/>
  <c r="M38" i="8"/>
  <c r="J38" i="4" s="1"/>
  <c r="L301" i="7"/>
  <c r="E301" i="4" s="1"/>
  <c r="H301" i="4" s="1"/>
  <c r="L293" i="7"/>
  <c r="E293" i="4" s="1"/>
  <c r="K293" i="4" s="1"/>
  <c r="L285" i="7"/>
  <c r="E285" i="4" s="1"/>
  <c r="K285" i="4" s="1"/>
  <c r="L277" i="7"/>
  <c r="E277" i="4" s="1"/>
  <c r="K277" i="4" s="1"/>
  <c r="L269" i="7"/>
  <c r="E269" i="4" s="1"/>
  <c r="K269" i="4" s="1"/>
  <c r="L261" i="7"/>
  <c r="E261" i="4" s="1"/>
  <c r="H261" i="4" s="1"/>
  <c r="L253" i="7"/>
  <c r="E253" i="4" s="1"/>
  <c r="K253" i="4" s="1"/>
  <c r="L245" i="7"/>
  <c r="E245" i="4" s="1"/>
  <c r="H245" i="4" s="1"/>
  <c r="L237" i="7"/>
  <c r="E237" i="4" s="1"/>
  <c r="K237" i="4" s="1"/>
  <c r="L229" i="7"/>
  <c r="E229" i="4" s="1"/>
  <c r="H229" i="4" s="1"/>
  <c r="L221" i="7"/>
  <c r="E221" i="4" s="1"/>
  <c r="K221" i="4" s="1"/>
  <c r="L213" i="7"/>
  <c r="E213" i="4" s="1"/>
  <c r="K213" i="4" s="1"/>
  <c r="L205" i="7"/>
  <c r="E205" i="4" s="1"/>
  <c r="K205" i="4" s="1"/>
  <c r="L197" i="7"/>
  <c r="E197" i="4" s="1"/>
  <c r="H197" i="4" s="1"/>
  <c r="L189" i="7"/>
  <c r="E189" i="4" s="1"/>
  <c r="K189" i="4" s="1"/>
  <c r="L181" i="7"/>
  <c r="E181" i="4" s="1"/>
  <c r="K181" i="4" s="1"/>
  <c r="L173" i="7"/>
  <c r="E173" i="4" s="1"/>
  <c r="K173" i="4" s="1"/>
  <c r="L165" i="7"/>
  <c r="E165" i="4" s="1"/>
  <c r="H165" i="4" s="1"/>
  <c r="L157" i="7"/>
  <c r="E157" i="4" s="1"/>
  <c r="L149" i="7"/>
  <c r="E149" i="4" s="1"/>
  <c r="L141" i="7"/>
  <c r="E141" i="4" s="1"/>
  <c r="H141" i="4" s="1"/>
  <c r="L133" i="7"/>
  <c r="E133" i="4" s="1"/>
  <c r="K133" i="4" s="1"/>
  <c r="L125" i="7"/>
  <c r="E125" i="4" s="1"/>
  <c r="K125" i="4" s="1"/>
  <c r="L117" i="7"/>
  <c r="E117" i="4" s="1"/>
  <c r="H117" i="4" s="1"/>
  <c r="L109" i="7"/>
  <c r="E109" i="4" s="1"/>
  <c r="H109" i="4" s="1"/>
  <c r="L101" i="7"/>
  <c r="E101" i="4" s="1"/>
  <c r="L93" i="7"/>
  <c r="E93" i="4" s="1"/>
  <c r="L85" i="7"/>
  <c r="E85" i="4" s="1"/>
  <c r="L77" i="7"/>
  <c r="E77" i="4" s="1"/>
  <c r="K77" i="4" s="1"/>
  <c r="L69" i="7"/>
  <c r="E69" i="4" s="1"/>
  <c r="K69" i="4" s="1"/>
  <c r="L61" i="7"/>
  <c r="E61" i="4" s="1"/>
  <c r="K61" i="4" s="1"/>
  <c r="L53" i="7"/>
  <c r="E53" i="4" s="1"/>
  <c r="H53" i="4" s="1"/>
  <c r="L45" i="7"/>
  <c r="E45" i="4" s="1"/>
  <c r="H45" i="4" s="1"/>
  <c r="L37" i="7"/>
  <c r="E37" i="4" s="1"/>
  <c r="H37" i="4" s="1"/>
  <c r="L29" i="7"/>
  <c r="E29" i="4" s="1"/>
  <c r="E9" i="8"/>
  <c r="F9" i="8" s="1"/>
  <c r="F9" i="4" s="1"/>
  <c r="M9" i="8"/>
  <c r="J9" i="4" s="1"/>
  <c r="E266" i="8"/>
  <c r="F266" i="8" s="1"/>
  <c r="F266" i="4" s="1"/>
  <c r="M266" i="8"/>
  <c r="J266" i="4" s="1"/>
  <c r="E258" i="8"/>
  <c r="F258" i="8" s="1"/>
  <c r="F258" i="4" s="1"/>
  <c r="M258" i="8"/>
  <c r="J258" i="4" s="1"/>
  <c r="E250" i="8"/>
  <c r="F250" i="8" s="1"/>
  <c r="F250" i="4" s="1"/>
  <c r="M250" i="8"/>
  <c r="J250" i="4" s="1"/>
  <c r="E242" i="8"/>
  <c r="F242" i="8" s="1"/>
  <c r="F242" i="4" s="1"/>
  <c r="M242" i="8"/>
  <c r="J242" i="4" s="1"/>
  <c r="E234" i="8"/>
  <c r="F234" i="8" s="1"/>
  <c r="F234" i="4" s="1"/>
  <c r="M234" i="8"/>
  <c r="J234" i="4" s="1"/>
  <c r="E226" i="8"/>
  <c r="F226" i="8" s="1"/>
  <c r="F226" i="4" s="1"/>
  <c r="M226" i="8"/>
  <c r="J226" i="4" s="1"/>
  <c r="E218" i="8"/>
  <c r="F218" i="8" s="1"/>
  <c r="F218" i="4" s="1"/>
  <c r="M218" i="8"/>
  <c r="J218" i="4" s="1"/>
  <c r="E210" i="8"/>
  <c r="F210" i="8" s="1"/>
  <c r="F210" i="4" s="1"/>
  <c r="M210" i="8"/>
  <c r="J210" i="4" s="1"/>
  <c r="E202" i="8"/>
  <c r="F202" i="8" s="1"/>
  <c r="F202" i="4" s="1"/>
  <c r="M202" i="8"/>
  <c r="J202" i="4" s="1"/>
  <c r="E194" i="8"/>
  <c r="F194" i="8" s="1"/>
  <c r="F194" i="4" s="1"/>
  <c r="M194" i="8"/>
  <c r="J194" i="4" s="1"/>
  <c r="E186" i="8"/>
  <c r="F186" i="8" s="1"/>
  <c r="F186" i="4" s="1"/>
  <c r="M186" i="8"/>
  <c r="J186" i="4" s="1"/>
  <c r="E178" i="8"/>
  <c r="F178" i="8" s="1"/>
  <c r="F178" i="4" s="1"/>
  <c r="M178" i="8"/>
  <c r="J178" i="4" s="1"/>
  <c r="E170" i="8"/>
  <c r="F170" i="8" s="1"/>
  <c r="F170" i="4" s="1"/>
  <c r="M170" i="8"/>
  <c r="J170" i="4" s="1"/>
  <c r="E162" i="8"/>
  <c r="F162" i="8" s="1"/>
  <c r="F162" i="4" s="1"/>
  <c r="M162" i="8"/>
  <c r="J162" i="4" s="1"/>
  <c r="E154" i="8"/>
  <c r="F154" i="8" s="1"/>
  <c r="F154" i="4" s="1"/>
  <c r="M154" i="8"/>
  <c r="J154" i="4" s="1"/>
  <c r="E146" i="8"/>
  <c r="F146" i="8" s="1"/>
  <c r="F146" i="4" s="1"/>
  <c r="M146" i="8"/>
  <c r="J146" i="4" s="1"/>
  <c r="E138" i="8"/>
  <c r="F138" i="8" s="1"/>
  <c r="F138" i="4" s="1"/>
  <c r="M138" i="8"/>
  <c r="J138" i="4" s="1"/>
  <c r="E130" i="8"/>
  <c r="F130" i="8" s="1"/>
  <c r="F130" i="4" s="1"/>
  <c r="M130" i="8"/>
  <c r="J130" i="4" s="1"/>
  <c r="E122" i="8"/>
  <c r="F122" i="8" s="1"/>
  <c r="F122" i="4" s="1"/>
  <c r="M122" i="8"/>
  <c r="J122" i="4" s="1"/>
  <c r="E114" i="8"/>
  <c r="F114" i="8" s="1"/>
  <c r="F114" i="4" s="1"/>
  <c r="M114" i="8"/>
  <c r="J114" i="4" s="1"/>
  <c r="E106" i="8"/>
  <c r="F106" i="8" s="1"/>
  <c r="F106" i="4" s="1"/>
  <c r="M106" i="8"/>
  <c r="J106" i="4" s="1"/>
  <c r="E98" i="8"/>
  <c r="F98" i="8" s="1"/>
  <c r="F98" i="4" s="1"/>
  <c r="M98" i="8"/>
  <c r="J98" i="4" s="1"/>
  <c r="E90" i="8"/>
  <c r="F90" i="8" s="1"/>
  <c r="F90" i="4" s="1"/>
  <c r="M90" i="8"/>
  <c r="J90" i="4" s="1"/>
  <c r="E82" i="8"/>
  <c r="F82" i="8" s="1"/>
  <c r="F82" i="4" s="1"/>
  <c r="M82" i="8"/>
  <c r="J82" i="4" s="1"/>
  <c r="E74" i="8"/>
  <c r="F74" i="8" s="1"/>
  <c r="F74" i="4" s="1"/>
  <c r="M74" i="8"/>
  <c r="J74" i="4" s="1"/>
  <c r="E66" i="8"/>
  <c r="F66" i="8" s="1"/>
  <c r="F66" i="4" s="1"/>
  <c r="M66" i="8"/>
  <c r="J66" i="4" s="1"/>
  <c r="E58" i="8"/>
  <c r="F58" i="8" s="1"/>
  <c r="F58" i="4" s="1"/>
  <c r="M58" i="8"/>
  <c r="J58" i="4" s="1"/>
  <c r="E50" i="8"/>
  <c r="F50" i="8" s="1"/>
  <c r="F50" i="4" s="1"/>
  <c r="M50" i="8"/>
  <c r="J50" i="4" s="1"/>
  <c r="E42" i="8"/>
  <c r="F42" i="8" s="1"/>
  <c r="F42" i="4" s="1"/>
  <c r="M42" i="8"/>
  <c r="J42" i="4" s="1"/>
  <c r="E34" i="8"/>
  <c r="F34" i="8" s="1"/>
  <c r="F34" i="4" s="1"/>
  <c r="M34" i="8"/>
  <c r="J34" i="4" s="1"/>
  <c r="E26" i="8"/>
  <c r="F26" i="8" s="1"/>
  <c r="F26" i="4" s="1"/>
  <c r="M26" i="8"/>
  <c r="J26" i="4" s="1"/>
  <c r="E18" i="8"/>
  <c r="F18" i="8" s="1"/>
  <c r="F18" i="4" s="1"/>
  <c r="M18" i="8"/>
  <c r="J18" i="4" s="1"/>
  <c r="E10" i="8"/>
  <c r="F10" i="8" s="1"/>
  <c r="F10" i="4" s="1"/>
  <c r="M10" i="8"/>
  <c r="J10" i="4" s="1"/>
  <c r="M301" i="8"/>
  <c r="J301" i="4" s="1"/>
  <c r="M287" i="8"/>
  <c r="J287" i="4" s="1"/>
  <c r="M276" i="8"/>
  <c r="J276" i="4" s="1"/>
  <c r="M261" i="8"/>
  <c r="J261" i="4" s="1"/>
  <c r="M245" i="8"/>
  <c r="J245" i="4" s="1"/>
  <c r="M229" i="8"/>
  <c r="J229" i="4" s="1"/>
  <c r="M213" i="8"/>
  <c r="J213" i="4" s="1"/>
  <c r="M197" i="8"/>
  <c r="J197" i="4" s="1"/>
  <c r="M174" i="8"/>
  <c r="J174" i="4" s="1"/>
  <c r="M151" i="8"/>
  <c r="J151" i="4" s="1"/>
  <c r="M127" i="8"/>
  <c r="J127" i="4" s="1"/>
  <c r="M95" i="8"/>
  <c r="J95" i="4" s="1"/>
  <c r="M63" i="8"/>
  <c r="J63" i="4" s="1"/>
  <c r="M31" i="8"/>
  <c r="J31" i="4" s="1"/>
  <c r="L303" i="7"/>
  <c r="E303" i="4" s="1"/>
  <c r="L295" i="7"/>
  <c r="E295" i="4" s="1"/>
  <c r="L287" i="7"/>
  <c r="E287" i="4" s="1"/>
  <c r="L279" i="7"/>
  <c r="E279" i="4" s="1"/>
  <c r="L271" i="7"/>
  <c r="E271" i="4" s="1"/>
  <c r="L263" i="7"/>
  <c r="E263" i="4" s="1"/>
  <c r="L255" i="7"/>
  <c r="E255" i="4" s="1"/>
  <c r="L247" i="7"/>
  <c r="E247" i="4" s="1"/>
  <c r="L239" i="7"/>
  <c r="E239" i="4" s="1"/>
  <c r="L231" i="7"/>
  <c r="E231" i="4" s="1"/>
  <c r="L223" i="7"/>
  <c r="E223" i="4" s="1"/>
  <c r="L215" i="7"/>
  <c r="E215" i="4" s="1"/>
  <c r="L207" i="7"/>
  <c r="E207" i="4" s="1"/>
  <c r="L199" i="7"/>
  <c r="E199" i="4" s="1"/>
  <c r="L191" i="7"/>
  <c r="E191" i="4" s="1"/>
  <c r="L183" i="7"/>
  <c r="E183" i="4" s="1"/>
  <c r="L175" i="7"/>
  <c r="E175" i="4" s="1"/>
  <c r="L167" i="7"/>
  <c r="E167" i="4" s="1"/>
  <c r="L159" i="7"/>
  <c r="E159" i="4" s="1"/>
  <c r="L151" i="7"/>
  <c r="E151" i="4" s="1"/>
  <c r="L143" i="7"/>
  <c r="E143" i="4" s="1"/>
  <c r="L135" i="7"/>
  <c r="E135" i="4" s="1"/>
  <c r="L127" i="7"/>
  <c r="E127" i="4" s="1"/>
  <c r="L119" i="7"/>
  <c r="E119" i="4" s="1"/>
  <c r="L111" i="7"/>
  <c r="E111" i="4" s="1"/>
  <c r="L103" i="7"/>
  <c r="E103" i="4" s="1"/>
  <c r="L95" i="7"/>
  <c r="E95" i="4" s="1"/>
  <c r="L87" i="7"/>
  <c r="E87" i="4" s="1"/>
  <c r="L79" i="7"/>
  <c r="E79" i="4" s="1"/>
  <c r="L71" i="7"/>
  <c r="E71" i="4" s="1"/>
  <c r="L63" i="7"/>
  <c r="E63" i="4" s="1"/>
  <c r="L55" i="7"/>
  <c r="E55" i="4" s="1"/>
  <c r="L47" i="7"/>
  <c r="E47" i="4" s="1"/>
  <c r="L39" i="7"/>
  <c r="E39" i="4" s="1"/>
  <c r="L31" i="7"/>
  <c r="E31" i="4" s="1"/>
  <c r="L23" i="7"/>
  <c r="E23" i="4" s="1"/>
  <c r="L15" i="7"/>
  <c r="E15" i="4" s="1"/>
  <c r="L7" i="7"/>
  <c r="E7" i="4" s="1"/>
  <c r="L299" i="7"/>
  <c r="E299" i="4" s="1"/>
  <c r="L291" i="7"/>
  <c r="E291" i="4" s="1"/>
  <c r="L283" i="7"/>
  <c r="E283" i="4" s="1"/>
  <c r="L275" i="7"/>
  <c r="E275" i="4" s="1"/>
  <c r="L267" i="7"/>
  <c r="E267" i="4" s="1"/>
  <c r="L259" i="7"/>
  <c r="E259" i="4" s="1"/>
  <c r="L251" i="7"/>
  <c r="E251" i="4" s="1"/>
  <c r="L243" i="7"/>
  <c r="E243" i="4" s="1"/>
  <c r="L235" i="7"/>
  <c r="E235" i="4" s="1"/>
  <c r="L227" i="7"/>
  <c r="E227" i="4" s="1"/>
  <c r="L219" i="7"/>
  <c r="E219" i="4" s="1"/>
  <c r="L211" i="7"/>
  <c r="E211" i="4" s="1"/>
  <c r="L203" i="7"/>
  <c r="E203" i="4" s="1"/>
  <c r="L195" i="7"/>
  <c r="E195" i="4" s="1"/>
  <c r="L187" i="7"/>
  <c r="E187" i="4" s="1"/>
  <c r="L179" i="7"/>
  <c r="E179" i="4" s="1"/>
  <c r="L171" i="7"/>
  <c r="E171" i="4" s="1"/>
  <c r="L163" i="7"/>
  <c r="E163" i="4" s="1"/>
  <c r="L155" i="7"/>
  <c r="E155" i="4" s="1"/>
  <c r="L147" i="7"/>
  <c r="E147" i="4" s="1"/>
  <c r="L139" i="7"/>
  <c r="E139" i="4" s="1"/>
  <c r="L131" i="7"/>
  <c r="E131" i="4" s="1"/>
  <c r="L6" i="7"/>
  <c r="E6" i="4" s="1"/>
  <c r="L298" i="7"/>
  <c r="E298" i="4" s="1"/>
  <c r="L290" i="7"/>
  <c r="E290" i="4" s="1"/>
  <c r="L282" i="7"/>
  <c r="E282" i="4" s="1"/>
  <c r="L274" i="7"/>
  <c r="E274" i="4" s="1"/>
  <c r="L266" i="7"/>
  <c r="E266" i="4" s="1"/>
  <c r="L258" i="7"/>
  <c r="E258" i="4" s="1"/>
  <c r="L250" i="7"/>
  <c r="E250" i="4" s="1"/>
  <c r="L242" i="7"/>
  <c r="E242" i="4" s="1"/>
  <c r="L234" i="7"/>
  <c r="E234" i="4" s="1"/>
  <c r="L226" i="7"/>
  <c r="E226" i="4" s="1"/>
  <c r="L218" i="7"/>
  <c r="E218" i="4" s="1"/>
  <c r="L210" i="7"/>
  <c r="E210" i="4" s="1"/>
  <c r="L202" i="7"/>
  <c r="E202" i="4" s="1"/>
  <c r="L194" i="7"/>
  <c r="E194" i="4" s="1"/>
  <c r="L186" i="7"/>
  <c r="E186" i="4" s="1"/>
  <c r="L178" i="7"/>
  <c r="E178" i="4" s="1"/>
  <c r="L170" i="7"/>
  <c r="E170" i="4" s="1"/>
  <c r="L162" i="7"/>
  <c r="E162" i="4" s="1"/>
  <c r="L154" i="7"/>
  <c r="E154" i="4" s="1"/>
  <c r="L146" i="7"/>
  <c r="E146" i="4" s="1"/>
  <c r="L138" i="7"/>
  <c r="E138" i="4" s="1"/>
  <c r="L130" i="7"/>
  <c r="E130" i="4" s="1"/>
  <c r="L122" i="7"/>
  <c r="E122" i="4" s="1"/>
  <c r="L305" i="7"/>
  <c r="E305" i="4" s="1"/>
  <c r="L297" i="7"/>
  <c r="E297" i="4" s="1"/>
  <c r="L289" i="7"/>
  <c r="E289" i="4" s="1"/>
  <c r="L281" i="7"/>
  <c r="E281" i="4" s="1"/>
  <c r="L273" i="7"/>
  <c r="E273" i="4" s="1"/>
  <c r="L265" i="7"/>
  <c r="E265" i="4" s="1"/>
  <c r="L257" i="7"/>
  <c r="E257" i="4" s="1"/>
  <c r="L249" i="7"/>
  <c r="E249" i="4" s="1"/>
  <c r="L241" i="7"/>
  <c r="E241" i="4" s="1"/>
  <c r="L233" i="7"/>
  <c r="E233" i="4" s="1"/>
  <c r="L225" i="7"/>
  <c r="E225" i="4" s="1"/>
  <c r="L217" i="7"/>
  <c r="E217" i="4" s="1"/>
  <c r="L209" i="7"/>
  <c r="E209" i="4" s="1"/>
  <c r="L201" i="7"/>
  <c r="E201" i="4" s="1"/>
  <c r="L193" i="7"/>
  <c r="E193" i="4" s="1"/>
  <c r="L185" i="7"/>
  <c r="E185" i="4" s="1"/>
  <c r="L177" i="7"/>
  <c r="E177" i="4" s="1"/>
  <c r="L169" i="7"/>
  <c r="E169" i="4" s="1"/>
  <c r="L161" i="7"/>
  <c r="E161" i="4" s="1"/>
  <c r="L153" i="7"/>
  <c r="E153" i="4" s="1"/>
  <c r="L145" i="7"/>
  <c r="E145" i="4" s="1"/>
  <c r="L137" i="7"/>
  <c r="E137" i="4" s="1"/>
  <c r="L129" i="7"/>
  <c r="E129" i="4" s="1"/>
  <c r="L121" i="7"/>
  <c r="E121" i="4" s="1"/>
  <c r="L300" i="7"/>
  <c r="E300" i="4" s="1"/>
  <c r="L292" i="7"/>
  <c r="E292" i="4" s="1"/>
  <c r="L284" i="7"/>
  <c r="E284" i="4" s="1"/>
  <c r="L276" i="7"/>
  <c r="E276" i="4" s="1"/>
  <c r="L268" i="7"/>
  <c r="E268" i="4" s="1"/>
  <c r="L260" i="7"/>
  <c r="E260" i="4" s="1"/>
  <c r="L252" i="7"/>
  <c r="E252" i="4" s="1"/>
  <c r="L244" i="7"/>
  <c r="E244" i="4" s="1"/>
  <c r="L236" i="7"/>
  <c r="E236" i="4" s="1"/>
  <c r="L228" i="7"/>
  <c r="E228" i="4" s="1"/>
  <c r="L220" i="7"/>
  <c r="E220" i="4" s="1"/>
  <c r="L212" i="7"/>
  <c r="E212" i="4" s="1"/>
  <c r="L204" i="7"/>
  <c r="E204" i="4" s="1"/>
  <c r="L196" i="7"/>
  <c r="E196" i="4" s="1"/>
  <c r="L188" i="7"/>
  <c r="E188" i="4" s="1"/>
  <c r="L180" i="7"/>
  <c r="E180" i="4" s="1"/>
  <c r="L172" i="7"/>
  <c r="E172" i="4" s="1"/>
  <c r="L164" i="7"/>
  <c r="E164" i="4" s="1"/>
  <c r="L156" i="7"/>
  <c r="E156" i="4" s="1"/>
  <c r="L148" i="7"/>
  <c r="E148" i="4" s="1"/>
  <c r="L140" i="7"/>
  <c r="E140" i="4" s="1"/>
  <c r="L132" i="7"/>
  <c r="E132" i="4" s="1"/>
  <c r="L124" i="7"/>
  <c r="E124" i="4" s="1"/>
  <c r="L116" i="7"/>
  <c r="E116" i="4" s="1"/>
  <c r="L108" i="7"/>
  <c r="E108" i="4" s="1"/>
  <c r="L100" i="7"/>
  <c r="E100" i="4" s="1"/>
  <c r="L92" i="7"/>
  <c r="E92" i="4" s="1"/>
  <c r="L84" i="7"/>
  <c r="E84" i="4" s="1"/>
  <c r="L76" i="7"/>
  <c r="E76" i="4" s="1"/>
  <c r="L68" i="7"/>
  <c r="E68" i="4" s="1"/>
  <c r="L60" i="7"/>
  <c r="E60" i="4" s="1"/>
  <c r="L52" i="7"/>
  <c r="E52" i="4" s="1"/>
  <c r="L44" i="7"/>
  <c r="E44" i="4" s="1"/>
  <c r="L36" i="7"/>
  <c r="E36" i="4" s="1"/>
  <c r="L28" i="7"/>
  <c r="E28" i="4" s="1"/>
  <c r="L20" i="7"/>
  <c r="E20" i="4" s="1"/>
  <c r="L12" i="7"/>
  <c r="E12" i="4" s="1"/>
  <c r="L304" i="7"/>
  <c r="E304" i="4" s="1"/>
  <c r="L296" i="7"/>
  <c r="E296" i="4" s="1"/>
  <c r="L288" i="7"/>
  <c r="E288" i="4" s="1"/>
  <c r="L280" i="7"/>
  <c r="E280" i="4" s="1"/>
  <c r="L272" i="7"/>
  <c r="E272" i="4" s="1"/>
  <c r="L264" i="7"/>
  <c r="E264" i="4" s="1"/>
  <c r="L256" i="7"/>
  <c r="E256" i="4" s="1"/>
  <c r="L248" i="7"/>
  <c r="E248" i="4" s="1"/>
  <c r="L240" i="7"/>
  <c r="E240" i="4" s="1"/>
  <c r="L232" i="7"/>
  <c r="E232" i="4" s="1"/>
  <c r="L224" i="7"/>
  <c r="E224" i="4" s="1"/>
  <c r="L216" i="7"/>
  <c r="E216" i="4" s="1"/>
  <c r="L208" i="7"/>
  <c r="E208" i="4" s="1"/>
  <c r="L200" i="7"/>
  <c r="E200" i="4" s="1"/>
  <c r="L192" i="7"/>
  <c r="E192" i="4" s="1"/>
  <c r="L184" i="7"/>
  <c r="E184" i="4" s="1"/>
  <c r="L176" i="7"/>
  <c r="E176" i="4" s="1"/>
  <c r="L168" i="7"/>
  <c r="E168" i="4" s="1"/>
  <c r="L160" i="7"/>
  <c r="E160" i="4" s="1"/>
  <c r="L152" i="7"/>
  <c r="E152" i="4" s="1"/>
  <c r="L144" i="7"/>
  <c r="E144" i="4" s="1"/>
  <c r="L136" i="7"/>
  <c r="E136" i="4" s="1"/>
  <c r="L128" i="7"/>
  <c r="E128" i="4" s="1"/>
  <c r="L120" i="7"/>
  <c r="E120" i="4" s="1"/>
  <c r="L302" i="7"/>
  <c r="E302" i="4" s="1"/>
  <c r="L294" i="7"/>
  <c r="E294" i="4" s="1"/>
  <c r="L286" i="7"/>
  <c r="E286" i="4" s="1"/>
  <c r="L278" i="7"/>
  <c r="E278" i="4" s="1"/>
  <c r="L270" i="7"/>
  <c r="E270" i="4" s="1"/>
  <c r="L262" i="7"/>
  <c r="E262" i="4" s="1"/>
  <c r="L254" i="7"/>
  <c r="E254" i="4" s="1"/>
  <c r="L246" i="7"/>
  <c r="E246" i="4" s="1"/>
  <c r="L238" i="7"/>
  <c r="E238" i="4" s="1"/>
  <c r="L230" i="7"/>
  <c r="E230" i="4" s="1"/>
  <c r="L222" i="7"/>
  <c r="E222" i="4" s="1"/>
  <c r="L214" i="7"/>
  <c r="E214" i="4" s="1"/>
  <c r="L206" i="7"/>
  <c r="E206" i="4" s="1"/>
  <c r="L198" i="7"/>
  <c r="E198" i="4" s="1"/>
  <c r="L190" i="7"/>
  <c r="E190" i="4" s="1"/>
  <c r="L182" i="7"/>
  <c r="E182" i="4" s="1"/>
  <c r="L174" i="7"/>
  <c r="E174" i="4" s="1"/>
  <c r="L166" i="7"/>
  <c r="E166" i="4" s="1"/>
  <c r="L158" i="7"/>
  <c r="E158" i="4" s="1"/>
  <c r="L150" i="7"/>
  <c r="E150" i="4" s="1"/>
  <c r="L142" i="7"/>
  <c r="E142" i="4" s="1"/>
  <c r="L134" i="7"/>
  <c r="E134" i="4" s="1"/>
  <c r="L126" i="7"/>
  <c r="E126" i="4" s="1"/>
  <c r="L118" i="7"/>
  <c r="E118" i="4" s="1"/>
  <c r="L21" i="7"/>
  <c r="E21" i="4" s="1"/>
  <c r="H21" i="4" s="1"/>
  <c r="L13" i="7"/>
  <c r="E13" i="4" s="1"/>
  <c r="K13" i="4" s="1"/>
  <c r="L123" i="7"/>
  <c r="E123" i="4" s="1"/>
  <c r="L115" i="7"/>
  <c r="E115" i="4" s="1"/>
  <c r="L107" i="7"/>
  <c r="E107" i="4" s="1"/>
  <c r="L99" i="7"/>
  <c r="E99" i="4" s="1"/>
  <c r="L91" i="7"/>
  <c r="E91" i="4" s="1"/>
  <c r="L83" i="7"/>
  <c r="E83" i="4" s="1"/>
  <c r="L75" i="7"/>
  <c r="E75" i="4" s="1"/>
  <c r="L67" i="7"/>
  <c r="E67" i="4" s="1"/>
  <c r="L59" i="7"/>
  <c r="E59" i="4" s="1"/>
  <c r="L51" i="7"/>
  <c r="E51" i="4" s="1"/>
  <c r="L43" i="7"/>
  <c r="E43" i="4" s="1"/>
  <c r="L35" i="7"/>
  <c r="E35" i="4" s="1"/>
  <c r="L27" i="7"/>
  <c r="E27" i="4" s="1"/>
  <c r="L19" i="7"/>
  <c r="E19" i="4" s="1"/>
  <c r="L11" i="7"/>
  <c r="E11" i="4" s="1"/>
  <c r="L114" i="7"/>
  <c r="E114" i="4" s="1"/>
  <c r="L106" i="7"/>
  <c r="E106" i="4" s="1"/>
  <c r="L98" i="7"/>
  <c r="E98" i="4" s="1"/>
  <c r="L90" i="7"/>
  <c r="E90" i="4" s="1"/>
  <c r="L82" i="7"/>
  <c r="E82" i="4" s="1"/>
  <c r="L74" i="7"/>
  <c r="E74" i="4" s="1"/>
  <c r="L66" i="7"/>
  <c r="E66" i="4" s="1"/>
  <c r="L58" i="7"/>
  <c r="E58" i="4" s="1"/>
  <c r="L50" i="7"/>
  <c r="E50" i="4" s="1"/>
  <c r="L42" i="7"/>
  <c r="E42" i="4" s="1"/>
  <c r="L34" i="7"/>
  <c r="E34" i="4" s="1"/>
  <c r="L26" i="7"/>
  <c r="E26" i="4" s="1"/>
  <c r="L18" i="7"/>
  <c r="E18" i="4" s="1"/>
  <c r="L10" i="7"/>
  <c r="E10" i="4" s="1"/>
  <c r="L113" i="7"/>
  <c r="E113" i="4" s="1"/>
  <c r="L105" i="7"/>
  <c r="E105" i="4" s="1"/>
  <c r="L97" i="7"/>
  <c r="E97" i="4" s="1"/>
  <c r="L89" i="7"/>
  <c r="E89" i="4" s="1"/>
  <c r="L81" i="7"/>
  <c r="E81" i="4" s="1"/>
  <c r="L73" i="7"/>
  <c r="E73" i="4" s="1"/>
  <c r="L65" i="7"/>
  <c r="E65" i="4" s="1"/>
  <c r="L57" i="7"/>
  <c r="E57" i="4" s="1"/>
  <c r="L49" i="7"/>
  <c r="E49" i="4" s="1"/>
  <c r="L41" i="7"/>
  <c r="E41" i="4" s="1"/>
  <c r="L33" i="7"/>
  <c r="E33" i="4" s="1"/>
  <c r="L25" i="7"/>
  <c r="E25" i="4" s="1"/>
  <c r="E17" i="4"/>
  <c r="L9" i="7"/>
  <c r="E9" i="4" s="1"/>
  <c r="L112" i="7"/>
  <c r="E112" i="4" s="1"/>
  <c r="L104" i="7"/>
  <c r="E104" i="4" s="1"/>
  <c r="L96" i="7"/>
  <c r="E96" i="4" s="1"/>
  <c r="L88" i="7"/>
  <c r="E88" i="4" s="1"/>
  <c r="L80" i="7"/>
  <c r="E80" i="4" s="1"/>
  <c r="L72" i="7"/>
  <c r="E72" i="4" s="1"/>
  <c r="L64" i="7"/>
  <c r="E64" i="4" s="1"/>
  <c r="L56" i="7"/>
  <c r="E56" i="4" s="1"/>
  <c r="L48" i="7"/>
  <c r="E48" i="4" s="1"/>
  <c r="L40" i="7"/>
  <c r="E40" i="4" s="1"/>
  <c r="L32" i="7"/>
  <c r="E32" i="4" s="1"/>
  <c r="L24" i="7"/>
  <c r="E24" i="4" s="1"/>
  <c r="L16" i="7"/>
  <c r="E16" i="4" s="1"/>
  <c r="L8" i="7"/>
  <c r="E8" i="4" s="1"/>
  <c r="L110" i="7"/>
  <c r="E110" i="4" s="1"/>
  <c r="L102" i="7"/>
  <c r="E102" i="4" s="1"/>
  <c r="L94" i="7"/>
  <c r="E94" i="4" s="1"/>
  <c r="L86" i="7"/>
  <c r="E86" i="4" s="1"/>
  <c r="L78" i="7"/>
  <c r="E78" i="4" s="1"/>
  <c r="L70" i="7"/>
  <c r="E70" i="4" s="1"/>
  <c r="L62" i="7"/>
  <c r="E62" i="4" s="1"/>
  <c r="L54" i="7"/>
  <c r="E54" i="4" s="1"/>
  <c r="L46" i="7"/>
  <c r="E46" i="4" s="1"/>
  <c r="L38" i="7"/>
  <c r="E38" i="4" s="1"/>
  <c r="L30" i="7"/>
  <c r="E30" i="4" s="1"/>
  <c r="L22" i="7"/>
  <c r="E22" i="4" s="1"/>
  <c r="L14" i="7"/>
  <c r="E14" i="4" s="1"/>
  <c r="H285" i="4"/>
  <c r="H269" i="4"/>
  <c r="H221" i="4"/>
  <c r="H205" i="4"/>
  <c r="H157" i="4"/>
  <c r="H133" i="4"/>
  <c r="H101" i="4"/>
  <c r="H93" i="4"/>
  <c r="H77" i="4"/>
  <c r="H69" i="4"/>
  <c r="H29" i="4"/>
  <c r="H125" i="4" l="1"/>
  <c r="H189" i="4"/>
  <c r="H61" i="4"/>
  <c r="H253" i="4"/>
  <c r="H293" i="4"/>
  <c r="H13" i="4"/>
  <c r="H173" i="4"/>
  <c r="H181" i="4"/>
  <c r="H237" i="4"/>
  <c r="C11" i="5"/>
  <c r="H49" i="4"/>
  <c r="K49" i="4"/>
  <c r="H290" i="4"/>
  <c r="K290" i="4"/>
  <c r="K149" i="4"/>
  <c r="H14" i="4"/>
  <c r="K14" i="4"/>
  <c r="H32" i="4"/>
  <c r="K32" i="4"/>
  <c r="H66" i="4"/>
  <c r="K66" i="4"/>
  <c r="H83" i="4"/>
  <c r="K83" i="4"/>
  <c r="K120" i="4"/>
  <c r="H120" i="4"/>
  <c r="H12" i="4"/>
  <c r="K12" i="4"/>
  <c r="H94" i="4"/>
  <c r="K94" i="4"/>
  <c r="H112" i="4"/>
  <c r="K112" i="4"/>
  <c r="H82" i="4"/>
  <c r="K82" i="4"/>
  <c r="H198" i="4"/>
  <c r="K198" i="4"/>
  <c r="K136" i="4"/>
  <c r="H136" i="4"/>
  <c r="K264" i="4"/>
  <c r="H264" i="4"/>
  <c r="H220" i="4"/>
  <c r="K220" i="4"/>
  <c r="H161" i="4"/>
  <c r="K161" i="4"/>
  <c r="H225" i="4"/>
  <c r="K225" i="4"/>
  <c r="H226" i="4"/>
  <c r="K226" i="4"/>
  <c r="H299" i="4"/>
  <c r="K299" i="4"/>
  <c r="H191" i="4"/>
  <c r="K191" i="4"/>
  <c r="H38" i="4"/>
  <c r="K38" i="4"/>
  <c r="K56" i="4"/>
  <c r="H56" i="4"/>
  <c r="H26" i="4"/>
  <c r="K26" i="4"/>
  <c r="H43" i="4"/>
  <c r="K43" i="4"/>
  <c r="H142" i="4"/>
  <c r="K142" i="4"/>
  <c r="H270" i="4"/>
  <c r="K270" i="4"/>
  <c r="K272" i="4"/>
  <c r="H272" i="4"/>
  <c r="H36" i="4"/>
  <c r="K36" i="4"/>
  <c r="H100" i="4"/>
  <c r="K100" i="4"/>
  <c r="H164" i="4"/>
  <c r="K164" i="4"/>
  <c r="H228" i="4"/>
  <c r="K228" i="4"/>
  <c r="H292" i="4"/>
  <c r="K292" i="4"/>
  <c r="H169" i="4"/>
  <c r="K169" i="4"/>
  <c r="H233" i="4"/>
  <c r="K233" i="4"/>
  <c r="H297" i="4"/>
  <c r="K297" i="4"/>
  <c r="H170" i="4"/>
  <c r="K170" i="4"/>
  <c r="H234" i="4"/>
  <c r="K234" i="4"/>
  <c r="H298" i="4"/>
  <c r="K298" i="4"/>
  <c r="H179" i="4"/>
  <c r="K179" i="4"/>
  <c r="H243" i="4"/>
  <c r="K243" i="4"/>
  <c r="H7" i="4"/>
  <c r="K7" i="4"/>
  <c r="H71" i="4"/>
  <c r="K71" i="4"/>
  <c r="H135" i="4"/>
  <c r="K135" i="4"/>
  <c r="H199" i="4"/>
  <c r="K199" i="4"/>
  <c r="H263" i="4"/>
  <c r="K263" i="4"/>
  <c r="K29" i="4"/>
  <c r="K93" i="4"/>
  <c r="K157" i="4"/>
  <c r="H134" i="4"/>
  <c r="K134" i="4"/>
  <c r="K200" i="4"/>
  <c r="H200" i="4"/>
  <c r="H92" i="4"/>
  <c r="K92" i="4"/>
  <c r="H289" i="4"/>
  <c r="K289" i="4"/>
  <c r="H235" i="4"/>
  <c r="K235" i="4"/>
  <c r="H63" i="4"/>
  <c r="K63" i="4"/>
  <c r="H255" i="4"/>
  <c r="K255" i="4"/>
  <c r="H73" i="4"/>
  <c r="K73" i="4"/>
  <c r="K144" i="4"/>
  <c r="H144" i="4"/>
  <c r="K64" i="4"/>
  <c r="H64" i="4"/>
  <c r="H17" i="4"/>
  <c r="K17" i="4"/>
  <c r="H34" i="4"/>
  <c r="K34" i="4"/>
  <c r="H115" i="4"/>
  <c r="K115" i="4"/>
  <c r="H214" i="4"/>
  <c r="K214" i="4"/>
  <c r="H278" i="4"/>
  <c r="K278" i="4"/>
  <c r="K152" i="4"/>
  <c r="H152" i="4"/>
  <c r="K216" i="4"/>
  <c r="H216" i="4"/>
  <c r="K280" i="4"/>
  <c r="H280" i="4"/>
  <c r="H44" i="4"/>
  <c r="K44" i="4"/>
  <c r="H236" i="4"/>
  <c r="K236" i="4"/>
  <c r="H300" i="4"/>
  <c r="K300" i="4"/>
  <c r="H177" i="4"/>
  <c r="K177" i="4"/>
  <c r="H241" i="4"/>
  <c r="K241" i="4"/>
  <c r="H305" i="4"/>
  <c r="K305" i="4"/>
  <c r="H178" i="4"/>
  <c r="K178" i="4"/>
  <c r="H242" i="4"/>
  <c r="K242" i="4"/>
  <c r="K6" i="4"/>
  <c r="H6" i="4"/>
  <c r="H187" i="4"/>
  <c r="K187" i="4"/>
  <c r="H251" i="4"/>
  <c r="K251" i="4"/>
  <c r="H15" i="4"/>
  <c r="K15" i="4"/>
  <c r="H79" i="4"/>
  <c r="K79" i="4"/>
  <c r="H143" i="4"/>
  <c r="K143" i="4"/>
  <c r="H207" i="4"/>
  <c r="K207" i="4"/>
  <c r="H271" i="4"/>
  <c r="K271" i="4"/>
  <c r="K37" i="4"/>
  <c r="K101" i="4"/>
  <c r="K165" i="4"/>
  <c r="K229" i="4"/>
  <c r="H182" i="4"/>
  <c r="K182" i="4"/>
  <c r="K184" i="4"/>
  <c r="H184" i="4"/>
  <c r="H30" i="4"/>
  <c r="K30" i="4"/>
  <c r="H65" i="4"/>
  <c r="K65" i="4"/>
  <c r="H99" i="4"/>
  <c r="K99" i="4"/>
  <c r="H156" i="4"/>
  <c r="K156" i="4"/>
  <c r="H162" i="4"/>
  <c r="K162" i="4"/>
  <c r="H171" i="4"/>
  <c r="K171" i="4"/>
  <c r="H127" i="4"/>
  <c r="K127" i="4"/>
  <c r="K85" i="4"/>
  <c r="H102" i="4"/>
  <c r="K102" i="4"/>
  <c r="H9" i="4"/>
  <c r="K9" i="4"/>
  <c r="H90" i="4"/>
  <c r="K90" i="4"/>
  <c r="H107" i="4"/>
  <c r="K107" i="4"/>
  <c r="H206" i="4"/>
  <c r="K206" i="4"/>
  <c r="K208" i="4"/>
  <c r="H208" i="4"/>
  <c r="H85" i="4"/>
  <c r="H149" i="4"/>
  <c r="H213" i="4"/>
  <c r="H277" i="4"/>
  <c r="H46" i="4"/>
  <c r="K46" i="4"/>
  <c r="H110" i="4"/>
  <c r="K110" i="4"/>
  <c r="H81" i="4"/>
  <c r="K81" i="4"/>
  <c r="H98" i="4"/>
  <c r="K98" i="4"/>
  <c r="H51" i="4"/>
  <c r="K51" i="4"/>
  <c r="H150" i="4"/>
  <c r="K150" i="4"/>
  <c r="H108" i="4"/>
  <c r="K108" i="4"/>
  <c r="H172" i="4"/>
  <c r="K172" i="4"/>
  <c r="H54" i="4"/>
  <c r="K54" i="4"/>
  <c r="H8" i="4"/>
  <c r="K8" i="4"/>
  <c r="K72" i="4"/>
  <c r="H72" i="4"/>
  <c r="H25" i="4"/>
  <c r="K25" i="4"/>
  <c r="H89" i="4"/>
  <c r="K89" i="4"/>
  <c r="H42" i="4"/>
  <c r="K42" i="4"/>
  <c r="H106" i="4"/>
  <c r="K106" i="4"/>
  <c r="H59" i="4"/>
  <c r="K59" i="4"/>
  <c r="H123" i="4"/>
  <c r="K123" i="4"/>
  <c r="H158" i="4"/>
  <c r="K158" i="4"/>
  <c r="H222" i="4"/>
  <c r="K222" i="4"/>
  <c r="H286" i="4"/>
  <c r="K286" i="4"/>
  <c r="H160" i="4"/>
  <c r="K160" i="4"/>
  <c r="H224" i="4"/>
  <c r="K224" i="4"/>
  <c r="H288" i="4"/>
  <c r="K288" i="4"/>
  <c r="H52" i="4"/>
  <c r="K52" i="4"/>
  <c r="H116" i="4"/>
  <c r="K116" i="4"/>
  <c r="H180" i="4"/>
  <c r="K180" i="4"/>
  <c r="H244" i="4"/>
  <c r="K244" i="4"/>
  <c r="H121" i="4"/>
  <c r="K121" i="4"/>
  <c r="H185" i="4"/>
  <c r="K185" i="4"/>
  <c r="H249" i="4"/>
  <c r="K249" i="4"/>
  <c r="H122" i="4"/>
  <c r="K122" i="4"/>
  <c r="H186" i="4"/>
  <c r="K186" i="4"/>
  <c r="H250" i="4"/>
  <c r="K250" i="4"/>
  <c r="H131" i="4"/>
  <c r="K131" i="4"/>
  <c r="H195" i="4"/>
  <c r="K195" i="4"/>
  <c r="H259" i="4"/>
  <c r="K259" i="4"/>
  <c r="H23" i="4"/>
  <c r="K23" i="4"/>
  <c r="H87" i="4"/>
  <c r="K87" i="4"/>
  <c r="H151" i="4"/>
  <c r="K151" i="4"/>
  <c r="H215" i="4"/>
  <c r="K215" i="4"/>
  <c r="H279" i="4"/>
  <c r="K279" i="4"/>
  <c r="K45" i="4"/>
  <c r="K109" i="4"/>
  <c r="K301" i="4"/>
  <c r="H96" i="4"/>
  <c r="K96" i="4"/>
  <c r="H19" i="4"/>
  <c r="K19" i="4"/>
  <c r="H118" i="4"/>
  <c r="K118" i="4"/>
  <c r="H76" i="4"/>
  <c r="K76" i="4"/>
  <c r="H48" i="4"/>
  <c r="K48" i="4"/>
  <c r="H18" i="4"/>
  <c r="K18" i="4"/>
  <c r="H35" i="4"/>
  <c r="K35" i="4"/>
  <c r="H262" i="4"/>
  <c r="K262" i="4"/>
  <c r="H28" i="4"/>
  <c r="K28" i="4"/>
  <c r="H284" i="4"/>
  <c r="K284" i="4"/>
  <c r="H62" i="4"/>
  <c r="K62" i="4"/>
  <c r="K16" i="4"/>
  <c r="H16" i="4"/>
  <c r="K80" i="4"/>
  <c r="H80" i="4"/>
  <c r="H33" i="4"/>
  <c r="K33" i="4"/>
  <c r="H97" i="4"/>
  <c r="K97" i="4"/>
  <c r="H50" i="4"/>
  <c r="K50" i="4"/>
  <c r="H114" i="4"/>
  <c r="K114" i="4"/>
  <c r="H67" i="4"/>
  <c r="K67" i="4"/>
  <c r="H166" i="4"/>
  <c r="K166" i="4"/>
  <c r="H230" i="4"/>
  <c r="K230" i="4"/>
  <c r="H294" i="4"/>
  <c r="K294" i="4"/>
  <c r="K168" i="4"/>
  <c r="H168" i="4"/>
  <c r="K232" i="4"/>
  <c r="H232" i="4"/>
  <c r="K296" i="4"/>
  <c r="H296" i="4"/>
  <c r="H60" i="4"/>
  <c r="K60" i="4"/>
  <c r="H252" i="4"/>
  <c r="K252" i="4"/>
  <c r="H129" i="4"/>
  <c r="K129" i="4"/>
  <c r="H130" i="4"/>
  <c r="K130" i="4"/>
  <c r="H258" i="4"/>
  <c r="K258" i="4"/>
  <c r="H203" i="4"/>
  <c r="K203" i="4"/>
  <c r="H31" i="4"/>
  <c r="K31" i="4"/>
  <c r="H159" i="4"/>
  <c r="K159" i="4"/>
  <c r="H287" i="4"/>
  <c r="K287" i="4"/>
  <c r="K53" i="4"/>
  <c r="K117" i="4"/>
  <c r="K245" i="4"/>
  <c r="H124" i="4"/>
  <c r="K124" i="4"/>
  <c r="H188" i="4"/>
  <c r="K188" i="4"/>
  <c r="H193" i="4"/>
  <c r="K193" i="4"/>
  <c r="H257" i="4"/>
  <c r="K257" i="4"/>
  <c r="H194" i="4"/>
  <c r="K194" i="4"/>
  <c r="H139" i="4"/>
  <c r="K139" i="4"/>
  <c r="H267" i="4"/>
  <c r="K267" i="4"/>
  <c r="H95" i="4"/>
  <c r="K95" i="4"/>
  <c r="H223" i="4"/>
  <c r="K223" i="4"/>
  <c r="H70" i="4"/>
  <c r="G8" i="5" s="1"/>
  <c r="K70" i="4"/>
  <c r="K24" i="4"/>
  <c r="H24" i="4"/>
  <c r="K88" i="4"/>
  <c r="H88" i="4"/>
  <c r="H41" i="4"/>
  <c r="K41" i="4"/>
  <c r="H105" i="4"/>
  <c r="K105" i="4"/>
  <c r="H58" i="4"/>
  <c r="K58" i="4"/>
  <c r="H11" i="4"/>
  <c r="K11" i="4"/>
  <c r="H75" i="4"/>
  <c r="K75" i="4"/>
  <c r="K21" i="4"/>
  <c r="H174" i="4"/>
  <c r="K174" i="4"/>
  <c r="H238" i="4"/>
  <c r="K238" i="4"/>
  <c r="H302" i="4"/>
  <c r="K302" i="4"/>
  <c r="H176" i="4"/>
  <c r="K176" i="4"/>
  <c r="H240" i="4"/>
  <c r="K240" i="4"/>
  <c r="H304" i="4"/>
  <c r="K304" i="4"/>
  <c r="H68" i="4"/>
  <c r="K68" i="4"/>
  <c r="H132" i="4"/>
  <c r="K132" i="4"/>
  <c r="H196" i="4"/>
  <c r="K196" i="4"/>
  <c r="H260" i="4"/>
  <c r="K260" i="4"/>
  <c r="H137" i="4"/>
  <c r="K137" i="4"/>
  <c r="H201" i="4"/>
  <c r="K201" i="4"/>
  <c r="H265" i="4"/>
  <c r="K265" i="4"/>
  <c r="H138" i="4"/>
  <c r="K138" i="4"/>
  <c r="H202" i="4"/>
  <c r="K202" i="4"/>
  <c r="H266" i="4"/>
  <c r="K266" i="4"/>
  <c r="H147" i="4"/>
  <c r="K147" i="4"/>
  <c r="H211" i="4"/>
  <c r="K211" i="4"/>
  <c r="H275" i="4"/>
  <c r="K275" i="4"/>
  <c r="H39" i="4"/>
  <c r="K39" i="4"/>
  <c r="H103" i="4"/>
  <c r="K103" i="4"/>
  <c r="H167" i="4"/>
  <c r="K167" i="4"/>
  <c r="H231" i="4"/>
  <c r="K231" i="4"/>
  <c r="H295" i="4"/>
  <c r="K295" i="4"/>
  <c r="H239" i="4"/>
  <c r="K239" i="4"/>
  <c r="H303" i="4"/>
  <c r="K303" i="4"/>
  <c r="K197" i="4"/>
  <c r="K261" i="4"/>
  <c r="H78" i="4"/>
  <c r="K78" i="4"/>
  <c r="H113" i="4"/>
  <c r="K113" i="4"/>
  <c r="H246" i="4"/>
  <c r="K246" i="4"/>
  <c r="K248" i="4"/>
  <c r="H248" i="4"/>
  <c r="H140" i="4"/>
  <c r="K140" i="4"/>
  <c r="H204" i="4"/>
  <c r="K204" i="4"/>
  <c r="H268" i="4"/>
  <c r="K268" i="4"/>
  <c r="H145" i="4"/>
  <c r="K145" i="4"/>
  <c r="H209" i="4"/>
  <c r="K209" i="4"/>
  <c r="H273" i="4"/>
  <c r="K273" i="4"/>
  <c r="H146" i="4"/>
  <c r="K146" i="4"/>
  <c r="H210" i="4"/>
  <c r="K210" i="4"/>
  <c r="H274" i="4"/>
  <c r="K274" i="4"/>
  <c r="H155" i="4"/>
  <c r="K155" i="4"/>
  <c r="H219" i="4"/>
  <c r="K219" i="4"/>
  <c r="H283" i="4"/>
  <c r="K283" i="4"/>
  <c r="H47" i="4"/>
  <c r="K47" i="4"/>
  <c r="H111" i="4"/>
  <c r="K111" i="4"/>
  <c r="H175" i="4"/>
  <c r="K175" i="4"/>
  <c r="H22" i="4"/>
  <c r="K22" i="4"/>
  <c r="H86" i="4"/>
  <c r="K86" i="4"/>
  <c r="K40" i="4"/>
  <c r="H40" i="4"/>
  <c r="K104" i="4"/>
  <c r="H104" i="4"/>
  <c r="H57" i="4"/>
  <c r="K57" i="4"/>
  <c r="H10" i="4"/>
  <c r="K10" i="4"/>
  <c r="H74" i="4"/>
  <c r="K74" i="4"/>
  <c r="H27" i="4"/>
  <c r="K27" i="4"/>
  <c r="H91" i="4"/>
  <c r="K91" i="4"/>
  <c r="H126" i="4"/>
  <c r="K126" i="4"/>
  <c r="H190" i="4"/>
  <c r="K190" i="4"/>
  <c r="H254" i="4"/>
  <c r="K254" i="4"/>
  <c r="K128" i="4"/>
  <c r="H128" i="4"/>
  <c r="K192" i="4"/>
  <c r="H192" i="4"/>
  <c r="K256" i="4"/>
  <c r="H256" i="4"/>
  <c r="H20" i="4"/>
  <c r="K20" i="4"/>
  <c r="H84" i="4"/>
  <c r="K84" i="4"/>
  <c r="H148" i="4"/>
  <c r="K148" i="4"/>
  <c r="H212" i="4"/>
  <c r="K212" i="4"/>
  <c r="H276" i="4"/>
  <c r="K276" i="4"/>
  <c r="H153" i="4"/>
  <c r="K153" i="4"/>
  <c r="H217" i="4"/>
  <c r="K217" i="4"/>
  <c r="H281" i="4"/>
  <c r="K281" i="4"/>
  <c r="H154" i="4"/>
  <c r="K154" i="4"/>
  <c r="H218" i="4"/>
  <c r="K218" i="4"/>
  <c r="H282" i="4"/>
  <c r="K282" i="4"/>
  <c r="H163" i="4"/>
  <c r="K163" i="4"/>
  <c r="H227" i="4"/>
  <c r="K227" i="4"/>
  <c r="H291" i="4"/>
  <c r="K291" i="4"/>
  <c r="H55" i="4"/>
  <c r="K55" i="4"/>
  <c r="H119" i="4"/>
  <c r="K119" i="4"/>
  <c r="H183" i="4"/>
  <c r="K183" i="4"/>
  <c r="H247" i="4"/>
  <c r="K247" i="4"/>
  <c r="K141" i="4"/>
  <c r="G7" i="5" l="1"/>
  <c r="D10" i="5"/>
  <c r="G10" i="5"/>
  <c r="F7" i="5"/>
  <c r="F8" i="5"/>
  <c r="F9" i="5"/>
  <c r="D9" i="5"/>
  <c r="E10" i="5"/>
  <c r="F10" i="5"/>
  <c r="E9" i="5"/>
  <c r="G9" i="5"/>
  <c r="E8" i="5"/>
  <c r="D8" i="5"/>
  <c r="G6" i="5"/>
  <c r="F6" i="5"/>
  <c r="D7" i="5"/>
  <c r="E7" i="5"/>
  <c r="D6" i="5"/>
  <c r="E6" i="5"/>
  <c r="H2" i="4"/>
  <c r="K2" i="4"/>
  <c r="H7" i="5" l="1"/>
  <c r="F11" i="5"/>
  <c r="H8" i="5"/>
  <c r="G11" i="5"/>
  <c r="D11" i="5"/>
  <c r="H10" i="5"/>
  <c r="H9" i="5"/>
  <c r="H6" i="5"/>
  <c r="E11" i="5"/>
  <c r="H11" i="5" l="1"/>
</calcChain>
</file>

<file path=xl/sharedStrings.xml><?xml version="1.0" encoding="utf-8"?>
<sst xmlns="http://schemas.openxmlformats.org/spreadsheetml/2006/main" count="1675" uniqueCount="445">
  <si>
    <t>Company Name:</t>
  </si>
  <si>
    <t>Date:</t>
  </si>
  <si>
    <t>Amount</t>
  </si>
  <si>
    <t>Credit Rating</t>
  </si>
  <si>
    <t>Stages</t>
  </si>
  <si>
    <t>Maturity Date</t>
  </si>
  <si>
    <t>Loan ID</t>
  </si>
  <si>
    <t>Interest Rate</t>
  </si>
  <si>
    <t>Loan Start Date</t>
  </si>
  <si>
    <t>Loan Category</t>
  </si>
  <si>
    <t>Assumption</t>
  </si>
  <si>
    <t>Description</t>
  </si>
  <si>
    <t>Probability of Default (PD)</t>
  </si>
  <si>
    <t>Loss Given Defalut (LGD)</t>
  </si>
  <si>
    <t>Exposure at Default (EAD)</t>
  </si>
  <si>
    <t>Discount Rate</t>
  </si>
  <si>
    <t>Forward-Looking Adjustment</t>
  </si>
  <si>
    <t>Lifetime PD (Stage 2 &amp; 3)</t>
  </si>
  <si>
    <t>Recovery Rate (Stage 3)</t>
  </si>
  <si>
    <t>The likelihood of default over 12 months</t>
  </si>
  <si>
    <t>Percentage loss expected if default occurs</t>
  </si>
  <si>
    <t>Outstanding loan balance at default</t>
  </si>
  <si>
    <t>Discount rate used to calculate present value of losses</t>
  </si>
  <si>
    <t>Adjustment based on macroeconomic forecasts</t>
  </si>
  <si>
    <t>Lifetime PD for assets in Stage 2 or  3</t>
  </si>
  <si>
    <t>Percentage of looses expected to be recovered in Stage 3</t>
  </si>
  <si>
    <t>PD (Probability of Default)</t>
  </si>
  <si>
    <t>LGD (Loss Given Default)</t>
  </si>
  <si>
    <t>EAD (Exposure at Default)</t>
  </si>
  <si>
    <t>ECL (Expected Credit Loss)</t>
  </si>
  <si>
    <t>Total Loan Amount</t>
  </si>
  <si>
    <t>Total ECL</t>
  </si>
  <si>
    <t>Total ECL (Expected Credit Loss)</t>
  </si>
  <si>
    <t>Stage 1</t>
  </si>
  <si>
    <t>Stage 2</t>
  </si>
  <si>
    <t>Stage 3</t>
  </si>
  <si>
    <t>Estimating the Probability of Default (PD)</t>
  </si>
  <si>
    <t>Models</t>
  </si>
  <si>
    <t xml:space="preserve"> Cedit Ratings Approach</t>
  </si>
  <si>
    <t>Steps</t>
  </si>
  <si>
    <t>1. Map each loan to a credit rating (A, BBB, BB etc)</t>
  </si>
  <si>
    <t>2. Use historical default rates from agencies like Moody's Fitch, or S&amp;P</t>
  </si>
  <si>
    <t>Develop internal ratings</t>
  </si>
  <si>
    <t xml:space="preserve">often take into account financial ratios, borrower behavior, and macroeconomic </t>
  </si>
  <si>
    <t>indicators</t>
  </si>
  <si>
    <t>Consider the following factors</t>
  </si>
  <si>
    <t>a. Financial ratios (eg, Debt/Equity, Interest Coverage Ratio)</t>
  </si>
  <si>
    <t>b. Industry-specific risk</t>
  </si>
  <si>
    <t>c. Management quality and historical repayment behavior</t>
  </si>
  <si>
    <t>Modeling Techniques:</t>
  </si>
  <si>
    <t>a. Logistic regression models</t>
  </si>
  <si>
    <t>b. Machine learning models (eg., decision trees, neural networks)</t>
  </si>
  <si>
    <t>Historial Defaults Rates</t>
  </si>
  <si>
    <t xml:space="preserve"> If you have historical data on similar loan portfolios, you can estimate PD by</t>
  </si>
  <si>
    <t xml:space="preserve">analyzing the historical default rates. This involves looking at the proportion of </t>
  </si>
  <si>
    <t xml:space="preserve">loans that defaulted over a specific period. If 3 out of 100 loans defaulted in the </t>
  </si>
  <si>
    <t>last year, the 12-month PD is 3%</t>
  </si>
  <si>
    <t>1. Gather historical loan performance data</t>
  </si>
  <si>
    <t>2. Calculate the percentage of loans that defaulted over the past 12</t>
  </si>
  <si>
    <t>months (for 12-month PD) or over the life of the loan (for lifetime PD)</t>
  </si>
  <si>
    <t>Scorecard Models</t>
  </si>
  <si>
    <t>Many consumer lenders use scorecards to assess risk for retail loans.</t>
  </si>
  <si>
    <t xml:space="preserve">employment status, loan amount) and then convert the total score into a PD. </t>
  </si>
  <si>
    <t xml:space="preserve">Scorecard models assign points to various risk factors (e.g., income level, </t>
  </si>
  <si>
    <t xml:space="preserve">Example: A borrower with a stable job, good income, and a low debt-to-income </t>
  </si>
  <si>
    <t>ratio will score low, leading to a lower PD</t>
  </si>
  <si>
    <t>1. Assign points based on borrower attributes</t>
  </si>
  <si>
    <t>2. Convert the total score into a PD using a pre-defined scale.</t>
  </si>
  <si>
    <t>Income Level</t>
  </si>
  <si>
    <t>Employment Status</t>
  </si>
  <si>
    <t>Credit History</t>
  </si>
  <si>
    <t>Loan Amount</t>
  </si>
  <si>
    <t>Total Score</t>
  </si>
  <si>
    <t>PD</t>
  </si>
  <si>
    <t>Risk Factor</t>
  </si>
  <si>
    <t>Range</t>
  </si>
  <si>
    <t>Scores</t>
  </si>
  <si>
    <t>Unemployed</t>
  </si>
  <si>
    <t>Loan -to-Value(LTV)</t>
  </si>
  <si>
    <t>Loss Given Default (LGD) is a key parameter used in credit risk modeling, particularly under IFRS 9 for</t>
  </si>
  <si>
    <t>calculating expected credit losses (ECL). LGD represents the percentage of the exposure that a bank</t>
  </si>
  <si>
    <t>or lender expects to lose if a borrower defaults, after accounting for recoveries from collateral,</t>
  </si>
  <si>
    <t>guarantees, or any other form of security.</t>
  </si>
  <si>
    <t>Steps:</t>
  </si>
  <si>
    <t>Identify Exposure at default</t>
  </si>
  <si>
    <t>This is the total amount outstanding at the time of default, including any principal, accrued</t>
  </si>
  <si>
    <t>interest, and fees.</t>
  </si>
  <si>
    <t>Determine Recoveries</t>
  </si>
  <si>
    <t>a. Assess the value of any recoverable amounts, including collateral or guarantees.</t>
  </si>
  <si>
    <t>b. Collateral recovery might be the sale of a property, machinery, or any other secured asset.</t>
  </si>
  <si>
    <t>c. Guarantees or insurance might also provide partial coverage of the defaulted amount.</t>
  </si>
  <si>
    <t>Estimate Recovery  Rate</t>
  </si>
  <si>
    <t>The recovery rate is the percentage of the defaulted exposure that can be recovered through</t>
  </si>
  <si>
    <t>collateral, guarantees, or other sources</t>
  </si>
  <si>
    <t>Recovery Rate =</t>
  </si>
  <si>
    <t>Recovery Amount</t>
  </si>
  <si>
    <t>Exposure at Default</t>
  </si>
  <si>
    <t>NB: Without considering time value of money</t>
  </si>
  <si>
    <t>Considering time value of money</t>
  </si>
  <si>
    <t>(1 + discount rate)t</t>
  </si>
  <si>
    <t>LGD =</t>
  </si>
  <si>
    <t>1 - recovery rate</t>
  </si>
  <si>
    <t xml:space="preserve">                           EAD</t>
  </si>
  <si>
    <t>on historical default rates published by these agencies for different rating</t>
  </si>
  <si>
    <t xml:space="preserve">If loans are rated by agencies (e.g., Moody’s, S&amp;P), you can assign PD values based  </t>
  </si>
  <si>
    <t>categories.</t>
  </si>
  <si>
    <t>Loss Given Default (LGD)</t>
  </si>
  <si>
    <t>Recovery Rate</t>
  </si>
  <si>
    <t>Loss Given Default</t>
  </si>
  <si>
    <t>Loan-to-Value (LTV)</t>
  </si>
  <si>
    <t>Loan-1</t>
  </si>
  <si>
    <t>Loan-2</t>
  </si>
  <si>
    <t>Loan-3</t>
  </si>
  <si>
    <t>Loan-4</t>
  </si>
  <si>
    <t>Loan-5</t>
  </si>
  <si>
    <t>Loan-6</t>
  </si>
  <si>
    <t>Loan-7</t>
  </si>
  <si>
    <t>Loan-8</t>
  </si>
  <si>
    <t>Loan-9</t>
  </si>
  <si>
    <t>Loan-10</t>
  </si>
  <si>
    <t>Loan-11</t>
  </si>
  <si>
    <t>Loan-12</t>
  </si>
  <si>
    <t>Loan-13</t>
  </si>
  <si>
    <t>Loan-14</t>
  </si>
  <si>
    <t>Loan-15</t>
  </si>
  <si>
    <t>Loan-16</t>
  </si>
  <si>
    <t>Loan-17</t>
  </si>
  <si>
    <t>Loan-18</t>
  </si>
  <si>
    <t>Loan-19</t>
  </si>
  <si>
    <t>Loan-20</t>
  </si>
  <si>
    <t>Loan-21</t>
  </si>
  <si>
    <t>Loan-22</t>
  </si>
  <si>
    <t>Loan-23</t>
  </si>
  <si>
    <t>Loan-24</t>
  </si>
  <si>
    <t>Loan-25</t>
  </si>
  <si>
    <t>Loan-26</t>
  </si>
  <si>
    <t>Loan-27</t>
  </si>
  <si>
    <t>Loan-28</t>
  </si>
  <si>
    <t>Loan-29</t>
  </si>
  <si>
    <t>Loan-30</t>
  </si>
  <si>
    <t>Loan-31</t>
  </si>
  <si>
    <t>Loan-32</t>
  </si>
  <si>
    <t>Loan-33</t>
  </si>
  <si>
    <t>Loan-34</t>
  </si>
  <si>
    <t>Loan-35</t>
  </si>
  <si>
    <t>Loan-36</t>
  </si>
  <si>
    <t>Loan-37</t>
  </si>
  <si>
    <t>Loan-38</t>
  </si>
  <si>
    <t>Loan-39</t>
  </si>
  <si>
    <t>Loan-40</t>
  </si>
  <si>
    <t>Loan-41</t>
  </si>
  <si>
    <t>Loan-42</t>
  </si>
  <si>
    <t>Loan-43</t>
  </si>
  <si>
    <t>Loan-44</t>
  </si>
  <si>
    <t>Loan-45</t>
  </si>
  <si>
    <t>Loan-46</t>
  </si>
  <si>
    <t>Loan-47</t>
  </si>
  <si>
    <t>Loan-48</t>
  </si>
  <si>
    <t>Loan-49</t>
  </si>
  <si>
    <t>Loan-50</t>
  </si>
  <si>
    <t>Loan-51</t>
  </si>
  <si>
    <t>Loan-52</t>
  </si>
  <si>
    <t>Loan-53</t>
  </si>
  <si>
    <t>Loan-54</t>
  </si>
  <si>
    <t>Loan-55</t>
  </si>
  <si>
    <t>Loan-56</t>
  </si>
  <si>
    <t>Loan-57</t>
  </si>
  <si>
    <t>Loan-58</t>
  </si>
  <si>
    <t>Loan-59</t>
  </si>
  <si>
    <t>Loan-60</t>
  </si>
  <si>
    <t>Loan-61</t>
  </si>
  <si>
    <t>Loan-62</t>
  </si>
  <si>
    <t>Loan-63</t>
  </si>
  <si>
    <t>Loan-64</t>
  </si>
  <si>
    <t>Loan-65</t>
  </si>
  <si>
    <t>Loan-66</t>
  </si>
  <si>
    <t>Loan-67</t>
  </si>
  <si>
    <t>Loan-68</t>
  </si>
  <si>
    <t>Loan-69</t>
  </si>
  <si>
    <t>Loan-70</t>
  </si>
  <si>
    <t>Loan-71</t>
  </si>
  <si>
    <t>Loan-72</t>
  </si>
  <si>
    <t>Loan-73</t>
  </si>
  <si>
    <t>Loan-74</t>
  </si>
  <si>
    <t>Loan-75</t>
  </si>
  <si>
    <t>Loan-76</t>
  </si>
  <si>
    <t>Loan-77</t>
  </si>
  <si>
    <t>Loan-78</t>
  </si>
  <si>
    <t>Loan-79</t>
  </si>
  <si>
    <t>Loan-80</t>
  </si>
  <si>
    <t>Loan-81</t>
  </si>
  <si>
    <t>Loan-82</t>
  </si>
  <si>
    <t>Loan-83</t>
  </si>
  <si>
    <t>Loan-84</t>
  </si>
  <si>
    <t>Loan-85</t>
  </si>
  <si>
    <t>Loan-86</t>
  </si>
  <si>
    <t>Loan-87</t>
  </si>
  <si>
    <t>Loan-88</t>
  </si>
  <si>
    <t>Loan-89</t>
  </si>
  <si>
    <t>Loan-90</t>
  </si>
  <si>
    <t>Loan-91</t>
  </si>
  <si>
    <t>Loan-92</t>
  </si>
  <si>
    <t>Loan-93</t>
  </si>
  <si>
    <t>Loan-94</t>
  </si>
  <si>
    <t>Loan-95</t>
  </si>
  <si>
    <t>Loan-96</t>
  </si>
  <si>
    <t>Loan-97</t>
  </si>
  <si>
    <t>Loan-98</t>
  </si>
  <si>
    <t>Loan-99</t>
  </si>
  <si>
    <t>Loan-100</t>
  </si>
  <si>
    <t>Loan-101</t>
  </si>
  <si>
    <t>Loan-102</t>
  </si>
  <si>
    <t>Loan-103</t>
  </si>
  <si>
    <t>Loan-104</t>
  </si>
  <si>
    <t>Loan-105</t>
  </si>
  <si>
    <t>Loan-106</t>
  </si>
  <si>
    <t>Loan-107</t>
  </si>
  <si>
    <t>Loan-108</t>
  </si>
  <si>
    <t>Loan-109</t>
  </si>
  <si>
    <t>Loan-110</t>
  </si>
  <si>
    <t>Loan-111</t>
  </si>
  <si>
    <t>Loan-112</t>
  </si>
  <si>
    <t>Loan-113</t>
  </si>
  <si>
    <t>Loan-114</t>
  </si>
  <si>
    <t>Loan-115</t>
  </si>
  <si>
    <t>Loan-116</t>
  </si>
  <si>
    <t>Loan-117</t>
  </si>
  <si>
    <t>Loan-118</t>
  </si>
  <si>
    <t>Loan-119</t>
  </si>
  <si>
    <t>Loan-120</t>
  </si>
  <si>
    <t>Loan-121</t>
  </si>
  <si>
    <t>Loan-122</t>
  </si>
  <si>
    <t>Loan-123</t>
  </si>
  <si>
    <t>Loan-124</t>
  </si>
  <si>
    <t>Loan-125</t>
  </si>
  <si>
    <t>Loan-126</t>
  </si>
  <si>
    <t>Loan-127</t>
  </si>
  <si>
    <t>Loan-128</t>
  </si>
  <si>
    <t>Loan-129</t>
  </si>
  <si>
    <t>Loan-130</t>
  </si>
  <si>
    <t>Loan-131</t>
  </si>
  <si>
    <t>Loan-132</t>
  </si>
  <si>
    <t>Loan-133</t>
  </si>
  <si>
    <t>Loan-134</t>
  </si>
  <si>
    <t>Loan-135</t>
  </si>
  <si>
    <t>Loan-136</t>
  </si>
  <si>
    <t>Loan-137</t>
  </si>
  <si>
    <t>Loan-138</t>
  </si>
  <si>
    <t>Loan-139</t>
  </si>
  <si>
    <t>Loan-140</t>
  </si>
  <si>
    <t>Loan-141</t>
  </si>
  <si>
    <t>Loan-142</t>
  </si>
  <si>
    <t>Loan-143</t>
  </si>
  <si>
    <t>Loan-144</t>
  </si>
  <si>
    <t>Loan-145</t>
  </si>
  <si>
    <t>Loan-146</t>
  </si>
  <si>
    <t>Loan-147</t>
  </si>
  <si>
    <t>Loan-148</t>
  </si>
  <si>
    <t>Loan-149</t>
  </si>
  <si>
    <t>Loan-150</t>
  </si>
  <si>
    <t>Loan-151</t>
  </si>
  <si>
    <t>Loan-152</t>
  </si>
  <si>
    <t>Loan-153</t>
  </si>
  <si>
    <t>Loan-154</t>
  </si>
  <si>
    <t>Loan-155</t>
  </si>
  <si>
    <t>Loan-156</t>
  </si>
  <si>
    <t>Loan-157</t>
  </si>
  <si>
    <t>Loan-158</t>
  </si>
  <si>
    <t>Loan-159</t>
  </si>
  <si>
    <t>Loan-160</t>
  </si>
  <si>
    <t>Loan-161</t>
  </si>
  <si>
    <t>Loan-162</t>
  </si>
  <si>
    <t>Loan-163</t>
  </si>
  <si>
    <t>Loan-164</t>
  </si>
  <si>
    <t>Loan-165</t>
  </si>
  <si>
    <t>Loan-166</t>
  </si>
  <si>
    <t>Loan-167</t>
  </si>
  <si>
    <t>Loan-168</t>
  </si>
  <si>
    <t>Loan-169</t>
  </si>
  <si>
    <t>Loan-170</t>
  </si>
  <si>
    <t>Loan-171</t>
  </si>
  <si>
    <t>Loan-172</t>
  </si>
  <si>
    <t>Loan-173</t>
  </si>
  <si>
    <t>Loan-174</t>
  </si>
  <si>
    <t>Loan-175</t>
  </si>
  <si>
    <t>Loan-176</t>
  </si>
  <si>
    <t>Loan-177</t>
  </si>
  <si>
    <t>Loan-178</t>
  </si>
  <si>
    <t>Loan-179</t>
  </si>
  <si>
    <t>Loan-180</t>
  </si>
  <si>
    <t>Loan-181</t>
  </si>
  <si>
    <t>Loan-182</t>
  </si>
  <si>
    <t>Loan-183</t>
  </si>
  <si>
    <t>Loan-184</t>
  </si>
  <si>
    <t>Loan-185</t>
  </si>
  <si>
    <t>Loan-186</t>
  </si>
  <si>
    <t>Loan-187</t>
  </si>
  <si>
    <t>Loan-188</t>
  </si>
  <si>
    <t>Loan-189</t>
  </si>
  <si>
    <t>Loan-190</t>
  </si>
  <si>
    <t>Loan-191</t>
  </si>
  <si>
    <t>Loan-192</t>
  </si>
  <si>
    <t>Loan-193</t>
  </si>
  <si>
    <t>Loan-194</t>
  </si>
  <si>
    <t>Loan-195</t>
  </si>
  <si>
    <t>Loan-196</t>
  </si>
  <si>
    <t>Loan-197</t>
  </si>
  <si>
    <t>Loan-198</t>
  </si>
  <si>
    <t>Loan-199</t>
  </si>
  <si>
    <t>Loan-200</t>
  </si>
  <si>
    <t>Loan-201</t>
  </si>
  <si>
    <t>Loan-202</t>
  </si>
  <si>
    <t>Loan-203</t>
  </si>
  <si>
    <t>Loan-204</t>
  </si>
  <si>
    <t>Loan-205</t>
  </si>
  <si>
    <t>Loan-206</t>
  </si>
  <si>
    <t>Loan-207</t>
  </si>
  <si>
    <t>Loan-208</t>
  </si>
  <si>
    <t>Loan-209</t>
  </si>
  <si>
    <t>Loan-210</t>
  </si>
  <si>
    <t>Loan-211</t>
  </si>
  <si>
    <t>Loan-212</t>
  </si>
  <si>
    <t>Loan-213</t>
  </si>
  <si>
    <t>Loan-214</t>
  </si>
  <si>
    <t>Loan-215</t>
  </si>
  <si>
    <t>Loan-216</t>
  </si>
  <si>
    <t>Loan-217</t>
  </si>
  <si>
    <t>Loan-218</t>
  </si>
  <si>
    <t>Loan-219</t>
  </si>
  <si>
    <t>Loan-220</t>
  </si>
  <si>
    <t>Loan-221</t>
  </si>
  <si>
    <t>Loan-222</t>
  </si>
  <si>
    <t>Loan-223</t>
  </si>
  <si>
    <t>Loan-224</t>
  </si>
  <si>
    <t>Loan-225</t>
  </si>
  <si>
    <t>Loan-226</t>
  </si>
  <si>
    <t>Loan-227</t>
  </si>
  <si>
    <t>Loan-228</t>
  </si>
  <si>
    <t>Loan-229</t>
  </si>
  <si>
    <t>Loan-230</t>
  </si>
  <si>
    <t>Loan-231</t>
  </si>
  <si>
    <t>Loan-232</t>
  </si>
  <si>
    <t>Loan-233</t>
  </si>
  <si>
    <t>Loan-234</t>
  </si>
  <si>
    <t>Loan-235</t>
  </si>
  <si>
    <t>Loan-236</t>
  </si>
  <si>
    <t>Loan-237</t>
  </si>
  <si>
    <t>Loan-238</t>
  </si>
  <si>
    <t>Loan-239</t>
  </si>
  <si>
    <t>Loan-240</t>
  </si>
  <si>
    <t>Loan-241</t>
  </si>
  <si>
    <t>Loan-242</t>
  </si>
  <si>
    <t>Loan-243</t>
  </si>
  <si>
    <t>Loan-244</t>
  </si>
  <si>
    <t>Loan-245</t>
  </si>
  <si>
    <t>Loan-246</t>
  </si>
  <si>
    <t>Loan-247</t>
  </si>
  <si>
    <t>Loan-248</t>
  </si>
  <si>
    <t>Loan-249</t>
  </si>
  <si>
    <t>Loan-250</t>
  </si>
  <si>
    <t>Loan-251</t>
  </si>
  <si>
    <t>Loan-252</t>
  </si>
  <si>
    <t>Loan-253</t>
  </si>
  <si>
    <t>Loan-254</t>
  </si>
  <si>
    <t>Loan-255</t>
  </si>
  <si>
    <t>Loan-256</t>
  </si>
  <si>
    <t>Loan-257</t>
  </si>
  <si>
    <t>Loan-258</t>
  </si>
  <si>
    <t>Loan-259</t>
  </si>
  <si>
    <t>Loan-260</t>
  </si>
  <si>
    <t>Loan-261</t>
  </si>
  <si>
    <t>Loan-262</t>
  </si>
  <si>
    <t>Loan-263</t>
  </si>
  <si>
    <t>Loan-264</t>
  </si>
  <si>
    <t>Loan-265</t>
  </si>
  <si>
    <t>Loan-266</t>
  </si>
  <si>
    <t>Loan-267</t>
  </si>
  <si>
    <t>Loan-268</t>
  </si>
  <si>
    <t>Loan-269</t>
  </si>
  <si>
    <t>Loan-270</t>
  </si>
  <si>
    <t>Loan-271</t>
  </si>
  <si>
    <t>Loan-272</t>
  </si>
  <si>
    <t>Loan-273</t>
  </si>
  <si>
    <t>Loan-274</t>
  </si>
  <si>
    <t>Loan-275</t>
  </si>
  <si>
    <t>Loan-276</t>
  </si>
  <si>
    <t>Loan-277</t>
  </si>
  <si>
    <t>Loan-278</t>
  </si>
  <si>
    <t>Loan-279</t>
  </si>
  <si>
    <t>Loan-280</t>
  </si>
  <si>
    <t>Loan-281</t>
  </si>
  <si>
    <t>Loan-282</t>
  </si>
  <si>
    <t>Loan-283</t>
  </si>
  <si>
    <t>Loan-284</t>
  </si>
  <si>
    <t>Loan-285</t>
  </si>
  <si>
    <t>Loan-286</t>
  </si>
  <si>
    <t>Loan-287</t>
  </si>
  <si>
    <t>Loan-288</t>
  </si>
  <si>
    <t>Loan-289</t>
  </si>
  <si>
    <t>Loan-290</t>
  </si>
  <si>
    <t>Loan-291</t>
  </si>
  <si>
    <t>Loan-292</t>
  </si>
  <si>
    <t>Loan-293</t>
  </si>
  <si>
    <t>Loan-294</t>
  </si>
  <si>
    <t>Loan-295</t>
  </si>
  <si>
    <t>Loan-296</t>
  </si>
  <si>
    <t>Loan-297</t>
  </si>
  <si>
    <t>Loan-298</t>
  </si>
  <si>
    <t>Loan-299</t>
  </si>
  <si>
    <t>Loan-300</t>
  </si>
  <si>
    <t>Education</t>
  </si>
  <si>
    <t>Auto</t>
  </si>
  <si>
    <t>Small Business</t>
  </si>
  <si>
    <t>Personal</t>
  </si>
  <si>
    <t>Mortgage</t>
  </si>
  <si>
    <t>B</t>
  </si>
  <si>
    <t>BBB</t>
  </si>
  <si>
    <t>AA</t>
  </si>
  <si>
    <t>CCC</t>
  </si>
  <si>
    <t>BB</t>
  </si>
  <si>
    <t>AAA</t>
  </si>
  <si>
    <t>A</t>
  </si>
  <si>
    <t>Retired</t>
  </si>
  <si>
    <t>Self-Employed</t>
  </si>
  <si>
    <t>Employed</t>
  </si>
  <si>
    <t>Scorecard Model</t>
  </si>
  <si>
    <t xml:space="preserve">Non discounted Loss Given Default </t>
  </si>
  <si>
    <t>Discounted Loss Given Default</t>
  </si>
  <si>
    <t>Maturity Period</t>
  </si>
  <si>
    <t>Current Date</t>
  </si>
  <si>
    <t>Time</t>
  </si>
  <si>
    <t>EAD - discounted recovery</t>
  </si>
  <si>
    <t>Discounted Recovery</t>
  </si>
  <si>
    <t>Employment_Value</t>
  </si>
  <si>
    <t>Credit_History_Point</t>
  </si>
  <si>
    <t>Loan_Amount_Point</t>
  </si>
  <si>
    <t>Loan_to_Value_Point</t>
  </si>
  <si>
    <t>Lower Bound</t>
  </si>
  <si>
    <t>Upper Bound</t>
  </si>
  <si>
    <t>Estimation of Expected Credit Loss (ECL) without considering time value of money</t>
  </si>
  <si>
    <t>Expected Credit Loss considering time value of money</t>
  </si>
  <si>
    <t>Geolumia Financial Services</t>
  </si>
  <si>
    <t>Total</t>
  </si>
  <si>
    <t xml:space="preserve">Internal credit risk models can be develop and used to assign PDs. These models </t>
  </si>
  <si>
    <t>Discounted recovery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</si>
</sst>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5">
    <xf numFmtId="0" fontId="0" fillId="0" borderId="0" xfId="0"/>
    <xf numFmtId="0" fontId="3" fillId="0" borderId="0" xfId="0" applyFont="1"/>
    <xf numFmtId="0" fontId="2" fillId="0" borderId="1" xfId="3"/>
    <xf numFmtId="0" fontId="4" fillId="0" borderId="1" xfId="3" applyFont="1"/>
    <xf numFmtId="0" fontId="4" fillId="0" borderId="1" xfId="3" applyFont="1" applyAlignment="1"/>
    <xf numFmtId="43" fontId="2" fillId="0" borderId="1" xfId="1" applyFont="1" applyBorder="1"/>
    <xf numFmtId="43" fontId="4" fillId="0" borderId="1" xfId="1" applyFont="1" applyBorder="1"/>
    <xf numFmtId="0" fontId="4" fillId="0" borderId="2" xfId="3" applyFont="1" applyBorder="1"/>
    <xf numFmtId="43" fontId="4" fillId="0" borderId="2" xfId="1" applyFont="1" applyBorder="1"/>
    <xf numFmtId="0" fontId="2" fillId="0" borderId="1" xfId="3" applyFill="1"/>
    <xf numFmtId="0" fontId="4" fillId="0" borderId="1" xfId="3" applyFont="1" applyFill="1"/>
    <xf numFmtId="14" fontId="4" fillId="0" borderId="1" xfId="3" applyNumberFormat="1" applyFont="1"/>
    <xf numFmtId="43" fontId="0" fillId="0" borderId="0" xfId="1" applyFont="1"/>
    <xf numFmtId="0" fontId="2" fillId="0" borderId="1" xfId="1" applyNumberFormat="1" applyFont="1" applyBorder="1"/>
    <xf numFmtId="0" fontId="4" fillId="0" borderId="1" xfId="1" applyNumberFormat="1" applyFont="1" applyBorder="1"/>
    <xf numFmtId="0" fontId="0" fillId="0" borderId="0" xfId="1" applyNumberFormat="1" applyFont="1"/>
    <xf numFmtId="2" fontId="4" fillId="0" borderId="1" xfId="3" applyNumberFormat="1" applyFont="1"/>
    <xf numFmtId="43" fontId="4" fillId="0" borderId="1" xfId="3" applyNumberFormat="1" applyFont="1"/>
    <xf numFmtId="1" fontId="4" fillId="0" borderId="1" xfId="3" applyNumberFormat="1" applyFont="1"/>
    <xf numFmtId="43" fontId="2" fillId="0" borderId="1" xfId="3" applyNumberFormat="1"/>
    <xf numFmtId="0" fontId="4" fillId="0" borderId="2" xfId="3" applyNumberFormat="1" applyFont="1" applyBorder="1"/>
    <xf numFmtId="0" fontId="4" fillId="0" borderId="2" xfId="1" applyNumberFormat="1" applyFont="1" applyBorder="1"/>
    <xf numFmtId="43" fontId="4" fillId="0" borderId="0" xfId="1" applyFont="1" applyBorder="1"/>
    <xf numFmtId="43" fontId="2" fillId="0" borderId="7" xfId="3" applyNumberFormat="1" applyBorder="1"/>
    <xf numFmtId="1" fontId="2" fillId="0" borderId="1" xfId="3" applyNumberFormat="1"/>
    <xf numFmtId="1" fontId="0" fillId="0" borderId="0" xfId="0" applyNumberFormat="1"/>
    <xf numFmtId="0" fontId="4" fillId="2" borderId="1" xfId="3" applyFont="1" applyFill="1"/>
    <xf numFmtId="0" fontId="2" fillId="3" borderId="1" xfId="3" applyFill="1"/>
    <xf numFmtId="0" fontId="4" fillId="3" borderId="1" xfId="3" applyFont="1" applyFill="1"/>
    <xf numFmtId="0" fontId="4" fillId="4" borderId="1" xfId="3" applyFont="1" applyFill="1"/>
    <xf numFmtId="0" fontId="4" fillId="4" borderId="3" xfId="3" applyFont="1" applyFill="1" applyBorder="1" applyAlignment="1">
      <alignment horizontal="left"/>
    </xf>
    <xf numFmtId="0" fontId="4" fillId="4" borderId="1" xfId="3" applyFont="1" applyFill="1" applyAlignment="1">
      <alignment horizontal="left"/>
    </xf>
    <xf numFmtId="0" fontId="4" fillId="4" borderId="3" xfId="3" applyFont="1" applyFill="1" applyBorder="1"/>
    <xf numFmtId="0" fontId="4" fillId="3" borderId="0" xfId="3" applyFont="1" applyFill="1" applyBorder="1"/>
    <xf numFmtId="43" fontId="4" fillId="3" borderId="0" xfId="1" applyFont="1" applyFill="1" applyBorder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Fill="1"/>
    <xf numFmtId="9" fontId="4" fillId="0" borderId="1" xfId="2" applyFont="1" applyFill="1" applyBorder="1"/>
    <xf numFmtId="0" fontId="2" fillId="0" borderId="1" xfId="1" applyNumberFormat="1" applyFont="1" applyFill="1" applyBorder="1"/>
    <xf numFmtId="1" fontId="2" fillId="0" borderId="1" xfId="3" applyNumberFormat="1" applyFill="1"/>
    <xf numFmtId="0" fontId="2" fillId="0" borderId="2" xfId="3" applyFill="1" applyBorder="1"/>
    <xf numFmtId="43" fontId="4" fillId="0" borderId="1" xfId="1" applyFont="1" applyFill="1" applyBorder="1"/>
    <xf numFmtId="2" fontId="4" fillId="0" borderId="1" xfId="3" applyNumberFormat="1" applyFont="1" applyFill="1"/>
    <xf numFmtId="1" fontId="4" fillId="0" borderId="1" xfId="3" applyNumberFormat="1" applyFont="1" applyFill="1"/>
    <xf numFmtId="0" fontId="4" fillId="0" borderId="2" xfId="3" applyFont="1" applyFill="1" applyBorder="1"/>
    <xf numFmtId="43" fontId="4" fillId="0" borderId="2" xfId="1" applyFont="1" applyFill="1" applyBorder="1"/>
    <xf numFmtId="2" fontId="4" fillId="0" borderId="2" xfId="3" applyNumberFormat="1" applyFont="1" applyFill="1" applyBorder="1"/>
    <xf numFmtId="2" fontId="4" fillId="0" borderId="2" xfId="3" applyNumberFormat="1" applyFont="1" applyFill="1" applyBorder="1" applyAlignment="1">
      <alignment horizontal="right"/>
    </xf>
    <xf numFmtId="0" fontId="3" fillId="0" borderId="0" xfId="0" applyFont="1" applyFill="1"/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3" fontId="4" fillId="0" borderId="1" xfId="3" applyNumberFormat="1" applyFont="1" applyFill="1"/>
  </cellXfs>
  <cellStyles count="4">
    <cellStyle name="Comma" xfId="1" builtinId="3"/>
    <cellStyle name="Heading 3" xfId="3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3542-A7B4-4D44-9F1A-8835F8B7A1FD}">
  <dimension ref="A1:I305"/>
  <sheetViews>
    <sheetView tabSelected="1" workbookViewId="0">
      <selection activeCell="N7" sqref="N7"/>
    </sheetView>
  </sheetViews>
  <sheetFormatPr defaultRowHeight="15" thickBottom="1" x14ac:dyDescent="0.35"/>
  <cols>
    <col min="2" max="2" width="15.5546875" style="3" customWidth="1"/>
    <col min="3" max="3" width="12.5546875" style="3" bestFit="1" customWidth="1"/>
    <col min="4" max="4" width="11.44140625" style="6" bestFit="1" customWidth="1"/>
    <col min="5" max="5" width="11.77734375" style="3" bestFit="1" customWidth="1"/>
    <col min="6" max="6" width="8.88671875" style="3"/>
    <col min="7" max="7" width="12.109375" style="3" bestFit="1" customWidth="1"/>
    <col min="8" max="8" width="11.5546875" style="10" bestFit="1" customWidth="1"/>
    <col min="9" max="9" width="13.6640625" style="3" bestFit="1" customWidth="1"/>
    <col min="10" max="16384" width="8.88671875" style="3"/>
  </cols>
  <sheetData>
    <row r="1" spans="1:9" s="2" customFormat="1" thickBot="1" x14ac:dyDescent="0.35">
      <c r="A1"/>
      <c r="B1" s="2" t="s">
        <v>0</v>
      </c>
      <c r="C1" s="3" t="s">
        <v>441</v>
      </c>
      <c r="D1" s="5"/>
      <c r="H1" s="9"/>
    </row>
    <row r="2" spans="1:9" s="2" customFormat="1" thickBot="1" x14ac:dyDescent="0.35">
      <c r="A2"/>
      <c r="B2" s="2" t="s">
        <v>1</v>
      </c>
      <c r="D2" s="5"/>
      <c r="H2" s="9"/>
    </row>
    <row r="3" spans="1:9" customFormat="1" ht="14.4" x14ac:dyDescent="0.3">
      <c r="D3" s="12"/>
      <c r="H3" s="38"/>
    </row>
    <row r="4" spans="1:9" customFormat="1" ht="14.4" x14ac:dyDescent="0.3">
      <c r="D4" s="12"/>
      <c r="H4" s="38"/>
    </row>
    <row r="5" spans="1:9" s="2" customFormat="1" thickBot="1" x14ac:dyDescent="0.35">
      <c r="A5"/>
      <c r="B5" s="2" t="s">
        <v>6</v>
      </c>
      <c r="C5" s="2" t="s">
        <v>9</v>
      </c>
      <c r="D5" s="2" t="s">
        <v>2</v>
      </c>
      <c r="E5" s="2" t="s">
        <v>3</v>
      </c>
      <c r="F5" s="2" t="s">
        <v>4</v>
      </c>
      <c r="G5" s="2" t="s">
        <v>5</v>
      </c>
      <c r="H5" s="9" t="s">
        <v>7</v>
      </c>
      <c r="I5" s="2" t="s">
        <v>8</v>
      </c>
    </row>
    <row r="6" spans="1:9" thickBot="1" x14ac:dyDescent="0.35">
      <c r="B6" s="3" t="s">
        <v>110</v>
      </c>
      <c r="C6" s="3" t="s">
        <v>410</v>
      </c>
      <c r="D6" s="6">
        <v>243815.64</v>
      </c>
      <c r="E6" s="3" t="s">
        <v>415</v>
      </c>
      <c r="F6" s="3" t="s">
        <v>33</v>
      </c>
      <c r="G6" s="11">
        <v>50455</v>
      </c>
      <c r="H6" s="39">
        <v>7.6999999999999999E-2</v>
      </c>
      <c r="I6" s="11">
        <v>44557</v>
      </c>
    </row>
    <row r="7" spans="1:9" thickBot="1" x14ac:dyDescent="0.35">
      <c r="B7" s="3" t="s">
        <v>111</v>
      </c>
      <c r="C7" s="3" t="s">
        <v>411</v>
      </c>
      <c r="D7" s="6">
        <v>141531.51</v>
      </c>
      <c r="E7" s="3" t="s">
        <v>416</v>
      </c>
      <c r="F7" s="3" t="s">
        <v>33</v>
      </c>
      <c r="G7" s="11">
        <v>54126</v>
      </c>
      <c r="H7" s="39">
        <v>1.09E-2</v>
      </c>
      <c r="I7" s="11">
        <v>43534</v>
      </c>
    </row>
    <row r="8" spans="1:9" thickBot="1" x14ac:dyDescent="0.35">
      <c r="B8" s="3" t="s">
        <v>112</v>
      </c>
      <c r="C8" s="3" t="s">
        <v>412</v>
      </c>
      <c r="D8" s="6">
        <v>494398.4</v>
      </c>
      <c r="E8" s="3" t="s">
        <v>417</v>
      </c>
      <c r="F8" s="3" t="s">
        <v>35</v>
      </c>
      <c r="G8" s="11">
        <v>50448</v>
      </c>
      <c r="H8" s="39">
        <v>6.1200000000000004E-2</v>
      </c>
      <c r="I8" s="11">
        <v>42579</v>
      </c>
    </row>
    <row r="9" spans="1:9" thickBot="1" x14ac:dyDescent="0.35">
      <c r="B9" s="3" t="s">
        <v>113</v>
      </c>
      <c r="C9" s="3" t="s">
        <v>412</v>
      </c>
      <c r="D9" s="6">
        <v>331865.87</v>
      </c>
      <c r="E9" s="3" t="s">
        <v>418</v>
      </c>
      <c r="F9" s="3" t="s">
        <v>35</v>
      </c>
      <c r="G9" s="11">
        <v>49116</v>
      </c>
      <c r="H9" s="39">
        <v>5.0599999999999999E-2</v>
      </c>
      <c r="I9" s="11">
        <v>42537</v>
      </c>
    </row>
    <row r="10" spans="1:9" thickBot="1" x14ac:dyDescent="0.35">
      <c r="B10" s="3" t="s">
        <v>114</v>
      </c>
      <c r="C10" s="3" t="s">
        <v>411</v>
      </c>
      <c r="D10" s="6">
        <v>12660.92</v>
      </c>
      <c r="E10" s="3" t="s">
        <v>419</v>
      </c>
      <c r="F10" s="3" t="s">
        <v>33</v>
      </c>
      <c r="G10" s="11">
        <v>46376</v>
      </c>
      <c r="H10" s="39">
        <v>5.6900000000000006E-2</v>
      </c>
      <c r="I10" s="11">
        <v>42581</v>
      </c>
    </row>
    <row r="11" spans="1:9" thickBot="1" x14ac:dyDescent="0.35">
      <c r="B11" s="3" t="s">
        <v>115</v>
      </c>
      <c r="C11" s="3" t="s">
        <v>412</v>
      </c>
      <c r="D11" s="6">
        <v>409042.76</v>
      </c>
      <c r="E11" s="3" t="s">
        <v>419</v>
      </c>
      <c r="F11" s="3" t="s">
        <v>33</v>
      </c>
      <c r="G11" s="11">
        <v>52240</v>
      </c>
      <c r="H11" s="39">
        <v>3.5299999999999998E-2</v>
      </c>
      <c r="I11" s="11">
        <v>43843</v>
      </c>
    </row>
    <row r="12" spans="1:9" thickBot="1" x14ac:dyDescent="0.35">
      <c r="B12" s="3" t="s">
        <v>116</v>
      </c>
      <c r="C12" s="3" t="s">
        <v>411</v>
      </c>
      <c r="D12" s="6">
        <v>225529.91</v>
      </c>
      <c r="E12" s="3" t="s">
        <v>419</v>
      </c>
      <c r="F12" s="3" t="s">
        <v>34</v>
      </c>
      <c r="G12" s="11">
        <v>51103</v>
      </c>
      <c r="H12" s="39">
        <v>5.79E-2</v>
      </c>
      <c r="I12" s="11">
        <v>42441</v>
      </c>
    </row>
    <row r="13" spans="1:9" thickBot="1" x14ac:dyDescent="0.35">
      <c r="B13" s="3" t="s">
        <v>117</v>
      </c>
      <c r="C13" s="3" t="s">
        <v>410</v>
      </c>
      <c r="D13" s="6">
        <v>357135.12</v>
      </c>
      <c r="E13" s="3" t="s">
        <v>418</v>
      </c>
      <c r="F13" s="3" t="s">
        <v>33</v>
      </c>
      <c r="G13" s="11">
        <v>47372</v>
      </c>
      <c r="H13" s="39">
        <v>9.5700000000000007E-2</v>
      </c>
      <c r="I13" s="11">
        <v>42022</v>
      </c>
    </row>
    <row r="14" spans="1:9" thickBot="1" x14ac:dyDescent="0.35">
      <c r="B14" s="3" t="s">
        <v>118</v>
      </c>
      <c r="C14" s="3" t="s">
        <v>410</v>
      </c>
      <c r="D14" s="6">
        <v>468214.85</v>
      </c>
      <c r="E14" s="3" t="s">
        <v>419</v>
      </c>
      <c r="F14" s="3" t="s">
        <v>33</v>
      </c>
      <c r="G14" s="11">
        <v>46919</v>
      </c>
      <c r="H14" s="39">
        <v>5.3899999999999997E-2</v>
      </c>
      <c r="I14" s="11">
        <v>42750</v>
      </c>
    </row>
    <row r="15" spans="1:9" thickBot="1" x14ac:dyDescent="0.35">
      <c r="B15" s="3" t="s">
        <v>119</v>
      </c>
      <c r="C15" s="3" t="s">
        <v>412</v>
      </c>
      <c r="D15" s="6">
        <v>475565.29</v>
      </c>
      <c r="E15" s="3" t="s">
        <v>420</v>
      </c>
      <c r="F15" s="3" t="s">
        <v>33</v>
      </c>
      <c r="G15" s="11">
        <v>53950</v>
      </c>
      <c r="H15" s="39">
        <v>7.6999999999999999E-2</v>
      </c>
      <c r="I15" s="11">
        <v>44406</v>
      </c>
    </row>
    <row r="16" spans="1:9" thickBot="1" x14ac:dyDescent="0.35">
      <c r="B16" s="3" t="s">
        <v>120</v>
      </c>
      <c r="C16" s="3" t="s">
        <v>410</v>
      </c>
      <c r="D16" s="6">
        <v>386680.14</v>
      </c>
      <c r="E16" s="3" t="s">
        <v>421</v>
      </c>
      <c r="F16" s="3" t="s">
        <v>35</v>
      </c>
      <c r="G16" s="11">
        <v>52901</v>
      </c>
      <c r="H16" s="39">
        <v>6.4199999999999993E-2</v>
      </c>
      <c r="I16" s="11">
        <v>42924</v>
      </c>
    </row>
    <row r="17" spans="2:9" thickBot="1" x14ac:dyDescent="0.35">
      <c r="B17" s="3" t="s">
        <v>121</v>
      </c>
      <c r="C17" s="3" t="s">
        <v>413</v>
      </c>
      <c r="D17" s="6">
        <v>458474.97</v>
      </c>
      <c r="E17" s="3" t="s">
        <v>419</v>
      </c>
      <c r="F17" s="3" t="s">
        <v>34</v>
      </c>
      <c r="G17" s="11">
        <v>54021</v>
      </c>
      <c r="H17" s="39">
        <v>3.3399999999999999E-2</v>
      </c>
      <c r="I17" s="11">
        <v>45208</v>
      </c>
    </row>
    <row r="18" spans="2:9" thickBot="1" x14ac:dyDescent="0.35">
      <c r="B18" s="3" t="s">
        <v>122</v>
      </c>
      <c r="C18" s="3" t="s">
        <v>413</v>
      </c>
      <c r="D18" s="6">
        <v>18131.810000000001</v>
      </c>
      <c r="E18" s="3" t="s">
        <v>421</v>
      </c>
      <c r="F18" s="3" t="s">
        <v>33</v>
      </c>
      <c r="G18" s="11">
        <v>52380</v>
      </c>
      <c r="H18" s="39">
        <v>5.5099999999999996E-2</v>
      </c>
      <c r="I18" s="11">
        <v>43056</v>
      </c>
    </row>
    <row r="19" spans="2:9" thickBot="1" x14ac:dyDescent="0.35">
      <c r="B19" s="3" t="s">
        <v>123</v>
      </c>
      <c r="C19" s="3" t="s">
        <v>413</v>
      </c>
      <c r="D19" s="6">
        <v>374782.01</v>
      </c>
      <c r="E19" s="3" t="s">
        <v>421</v>
      </c>
      <c r="F19" s="3" t="s">
        <v>35</v>
      </c>
      <c r="G19" s="11">
        <v>53426</v>
      </c>
      <c r="H19" s="39">
        <v>3.95E-2</v>
      </c>
      <c r="I19" s="11">
        <v>41983</v>
      </c>
    </row>
    <row r="20" spans="2:9" thickBot="1" x14ac:dyDescent="0.35">
      <c r="B20" s="3" t="s">
        <v>124</v>
      </c>
      <c r="C20" s="3" t="s">
        <v>413</v>
      </c>
      <c r="D20" s="6">
        <v>202748.93</v>
      </c>
      <c r="E20" s="3" t="s">
        <v>415</v>
      </c>
      <c r="F20" s="3" t="s">
        <v>34</v>
      </c>
      <c r="G20" s="11">
        <v>56032</v>
      </c>
      <c r="H20" s="39">
        <v>6.4600000000000005E-2</v>
      </c>
      <c r="I20" s="11">
        <v>43585</v>
      </c>
    </row>
    <row r="21" spans="2:9" thickBot="1" x14ac:dyDescent="0.35">
      <c r="B21" s="3" t="s">
        <v>125</v>
      </c>
      <c r="C21" s="3" t="s">
        <v>410</v>
      </c>
      <c r="D21" s="6">
        <v>56215.73</v>
      </c>
      <c r="E21" s="3" t="s">
        <v>417</v>
      </c>
      <c r="F21" s="3" t="s">
        <v>33</v>
      </c>
      <c r="G21" s="11">
        <v>54291</v>
      </c>
      <c r="H21" s="39">
        <v>5.1200000000000002E-2</v>
      </c>
      <c r="I21" s="11">
        <v>44609</v>
      </c>
    </row>
    <row r="22" spans="2:9" thickBot="1" x14ac:dyDescent="0.35">
      <c r="B22" s="3" t="s">
        <v>126</v>
      </c>
      <c r="C22" s="3" t="s">
        <v>412</v>
      </c>
      <c r="D22" s="6">
        <v>138018.91</v>
      </c>
      <c r="E22" s="3" t="s">
        <v>415</v>
      </c>
      <c r="F22" s="3" t="s">
        <v>33</v>
      </c>
      <c r="G22" s="11">
        <v>46625</v>
      </c>
      <c r="H22" s="39">
        <v>7.6399999999999996E-2</v>
      </c>
      <c r="I22" s="11">
        <v>43082</v>
      </c>
    </row>
    <row r="23" spans="2:9" thickBot="1" x14ac:dyDescent="0.35">
      <c r="B23" s="3" t="s">
        <v>127</v>
      </c>
      <c r="C23" s="3" t="s">
        <v>412</v>
      </c>
      <c r="D23" s="6">
        <v>374015.19</v>
      </c>
      <c r="E23" s="3" t="s">
        <v>416</v>
      </c>
      <c r="F23" s="3" t="s">
        <v>35</v>
      </c>
      <c r="G23" s="11">
        <v>51768</v>
      </c>
      <c r="H23" s="39">
        <v>9.6199999999999994E-2</v>
      </c>
      <c r="I23" s="11">
        <v>42504</v>
      </c>
    </row>
    <row r="24" spans="2:9" thickBot="1" x14ac:dyDescent="0.35">
      <c r="B24" s="3" t="s">
        <v>128</v>
      </c>
      <c r="C24" s="3" t="s">
        <v>410</v>
      </c>
      <c r="D24" s="6">
        <v>256084.85</v>
      </c>
      <c r="E24" s="3" t="s">
        <v>419</v>
      </c>
      <c r="F24" s="3" t="s">
        <v>33</v>
      </c>
      <c r="G24" s="11">
        <v>55456</v>
      </c>
      <c r="H24" s="39">
        <v>5.6100000000000004E-2</v>
      </c>
      <c r="I24" s="11">
        <v>44928</v>
      </c>
    </row>
    <row r="25" spans="2:9" thickBot="1" x14ac:dyDescent="0.35">
      <c r="B25" s="3" t="s">
        <v>129</v>
      </c>
      <c r="C25" s="3" t="s">
        <v>414</v>
      </c>
      <c r="D25" s="6">
        <v>191712.14</v>
      </c>
      <c r="E25" s="3" t="s">
        <v>419</v>
      </c>
      <c r="F25" s="3" t="s">
        <v>33</v>
      </c>
      <c r="G25" s="11">
        <v>49047</v>
      </c>
      <c r="H25" s="39">
        <v>4.4299999999999999E-2</v>
      </c>
      <c r="I25" s="11">
        <v>44454</v>
      </c>
    </row>
    <row r="26" spans="2:9" thickBot="1" x14ac:dyDescent="0.35">
      <c r="B26" s="3" t="s">
        <v>130</v>
      </c>
      <c r="C26" s="3" t="s">
        <v>410</v>
      </c>
      <c r="D26" s="6">
        <v>17167.27</v>
      </c>
      <c r="E26" s="3" t="s">
        <v>415</v>
      </c>
      <c r="F26" s="3" t="s">
        <v>35</v>
      </c>
      <c r="G26" s="11">
        <v>55573</v>
      </c>
      <c r="H26" s="39">
        <v>6.9699999999999998E-2</v>
      </c>
      <c r="I26" s="11">
        <v>42250</v>
      </c>
    </row>
    <row r="27" spans="2:9" thickBot="1" x14ac:dyDescent="0.35">
      <c r="B27" s="3" t="s">
        <v>131</v>
      </c>
      <c r="C27" s="3" t="s">
        <v>413</v>
      </c>
      <c r="D27" s="6">
        <v>319371.53000000003</v>
      </c>
      <c r="E27" s="3" t="s">
        <v>420</v>
      </c>
      <c r="F27" s="3" t="s">
        <v>35</v>
      </c>
      <c r="G27" s="11">
        <v>49455</v>
      </c>
      <c r="H27" s="39">
        <v>9.5700000000000007E-2</v>
      </c>
      <c r="I27" s="11">
        <v>43799</v>
      </c>
    </row>
    <row r="28" spans="2:9" thickBot="1" x14ac:dyDescent="0.35">
      <c r="B28" s="3" t="s">
        <v>132</v>
      </c>
      <c r="C28" s="3" t="s">
        <v>412</v>
      </c>
      <c r="D28" s="6">
        <v>372081.94</v>
      </c>
      <c r="E28" s="3" t="s">
        <v>420</v>
      </c>
      <c r="F28" s="3" t="s">
        <v>35</v>
      </c>
      <c r="G28" s="11">
        <v>53235</v>
      </c>
      <c r="H28" s="39">
        <v>8.5699999999999998E-2</v>
      </c>
      <c r="I28" s="11">
        <v>43774</v>
      </c>
    </row>
    <row r="29" spans="2:9" thickBot="1" x14ac:dyDescent="0.35">
      <c r="B29" s="3" t="s">
        <v>133</v>
      </c>
      <c r="C29" s="3" t="s">
        <v>411</v>
      </c>
      <c r="D29" s="6">
        <v>426866.58</v>
      </c>
      <c r="E29" s="3" t="s">
        <v>419</v>
      </c>
      <c r="F29" s="3" t="s">
        <v>34</v>
      </c>
      <c r="G29" s="11">
        <v>49028</v>
      </c>
      <c r="H29" s="39">
        <v>6.6400000000000001E-2</v>
      </c>
      <c r="I29" s="11">
        <v>43691</v>
      </c>
    </row>
    <row r="30" spans="2:9" thickBot="1" x14ac:dyDescent="0.35">
      <c r="B30" s="3" t="s">
        <v>134</v>
      </c>
      <c r="C30" s="3" t="s">
        <v>414</v>
      </c>
      <c r="D30" s="6">
        <v>89115.16</v>
      </c>
      <c r="E30" s="3" t="s">
        <v>418</v>
      </c>
      <c r="F30" s="3" t="s">
        <v>33</v>
      </c>
      <c r="G30" s="11">
        <v>52568</v>
      </c>
      <c r="H30" s="39">
        <v>3.3500000000000002E-2</v>
      </c>
      <c r="I30" s="11">
        <v>43735</v>
      </c>
    </row>
    <row r="31" spans="2:9" thickBot="1" x14ac:dyDescent="0.35">
      <c r="B31" s="3" t="s">
        <v>135</v>
      </c>
      <c r="C31" s="3" t="s">
        <v>410</v>
      </c>
      <c r="D31" s="6">
        <v>149071.81</v>
      </c>
      <c r="E31" s="3" t="s">
        <v>417</v>
      </c>
      <c r="F31" s="3" t="s">
        <v>35</v>
      </c>
      <c r="G31" s="11">
        <v>54676</v>
      </c>
      <c r="H31" s="39">
        <v>8.3900000000000002E-2</v>
      </c>
      <c r="I31" s="11">
        <v>44329</v>
      </c>
    </row>
    <row r="32" spans="2:9" thickBot="1" x14ac:dyDescent="0.35">
      <c r="B32" s="3" t="s">
        <v>136</v>
      </c>
      <c r="C32" s="3" t="s">
        <v>413</v>
      </c>
      <c r="D32" s="6">
        <v>474474.16</v>
      </c>
      <c r="E32" s="3" t="s">
        <v>420</v>
      </c>
      <c r="F32" s="3" t="s">
        <v>34</v>
      </c>
      <c r="G32" s="11">
        <v>50548</v>
      </c>
      <c r="H32" s="39">
        <v>5.2900000000000003E-2</v>
      </c>
      <c r="I32" s="11">
        <v>44294</v>
      </c>
    </row>
    <row r="33" spans="2:9" thickBot="1" x14ac:dyDescent="0.35">
      <c r="B33" s="3" t="s">
        <v>137</v>
      </c>
      <c r="C33" s="3" t="s">
        <v>413</v>
      </c>
      <c r="D33" s="6">
        <v>286973.74</v>
      </c>
      <c r="E33" s="3" t="s">
        <v>417</v>
      </c>
      <c r="F33" s="3" t="s">
        <v>33</v>
      </c>
      <c r="G33" s="11">
        <v>47012</v>
      </c>
      <c r="H33" s="39">
        <v>2.0199999999999999E-2</v>
      </c>
      <c r="I33" s="11">
        <v>45024</v>
      </c>
    </row>
    <row r="34" spans="2:9" thickBot="1" x14ac:dyDescent="0.35">
      <c r="B34" s="3" t="s">
        <v>138</v>
      </c>
      <c r="C34" s="3" t="s">
        <v>411</v>
      </c>
      <c r="D34" s="6">
        <v>84946.46</v>
      </c>
      <c r="E34" s="3" t="s">
        <v>419</v>
      </c>
      <c r="F34" s="3" t="s">
        <v>33</v>
      </c>
      <c r="G34" s="11">
        <v>47987</v>
      </c>
      <c r="H34" s="39">
        <v>5.2900000000000003E-2</v>
      </c>
      <c r="I34" s="11">
        <v>43340</v>
      </c>
    </row>
    <row r="35" spans="2:9" thickBot="1" x14ac:dyDescent="0.35">
      <c r="B35" s="3" t="s">
        <v>139</v>
      </c>
      <c r="C35" s="3" t="s">
        <v>410</v>
      </c>
      <c r="D35" s="6">
        <v>407663.34</v>
      </c>
      <c r="E35" s="3" t="s">
        <v>418</v>
      </c>
      <c r="F35" s="3" t="s">
        <v>34</v>
      </c>
      <c r="G35" s="11">
        <v>54762</v>
      </c>
      <c r="H35" s="39">
        <v>9.849999999999999E-2</v>
      </c>
      <c r="I35" s="11">
        <v>43531</v>
      </c>
    </row>
    <row r="36" spans="2:9" thickBot="1" x14ac:dyDescent="0.35">
      <c r="B36" s="3" t="s">
        <v>140</v>
      </c>
      <c r="C36" s="3" t="s">
        <v>411</v>
      </c>
      <c r="D36" s="6">
        <v>4932.0200000000004</v>
      </c>
      <c r="E36" s="3" t="s">
        <v>416</v>
      </c>
      <c r="F36" s="3" t="s">
        <v>35</v>
      </c>
      <c r="G36" s="11">
        <v>46644</v>
      </c>
      <c r="H36" s="39">
        <v>3.4300000000000004E-2</v>
      </c>
      <c r="I36" s="11">
        <v>42860</v>
      </c>
    </row>
    <row r="37" spans="2:9" thickBot="1" x14ac:dyDescent="0.35">
      <c r="B37" s="3" t="s">
        <v>141</v>
      </c>
      <c r="C37" s="3" t="s">
        <v>413</v>
      </c>
      <c r="D37" s="6">
        <v>496201.13</v>
      </c>
      <c r="E37" s="3" t="s">
        <v>420</v>
      </c>
      <c r="F37" s="3" t="s">
        <v>33</v>
      </c>
      <c r="G37" s="11">
        <v>52001</v>
      </c>
      <c r="H37" s="39">
        <v>6.0999999999999999E-2</v>
      </c>
      <c r="I37" s="11">
        <v>42885</v>
      </c>
    </row>
    <row r="38" spans="2:9" thickBot="1" x14ac:dyDescent="0.35">
      <c r="B38" s="3" t="s">
        <v>142</v>
      </c>
      <c r="C38" s="3" t="s">
        <v>411</v>
      </c>
      <c r="D38" s="6">
        <v>368830.62</v>
      </c>
      <c r="E38" s="3" t="s">
        <v>419</v>
      </c>
      <c r="F38" s="3" t="s">
        <v>35</v>
      </c>
      <c r="G38" s="11">
        <v>55158</v>
      </c>
      <c r="H38" s="39">
        <v>7.3399999999999993E-2</v>
      </c>
      <c r="I38" s="11">
        <v>44750</v>
      </c>
    </row>
    <row r="39" spans="2:9" thickBot="1" x14ac:dyDescent="0.35">
      <c r="B39" s="3" t="s">
        <v>143</v>
      </c>
      <c r="C39" s="3" t="s">
        <v>412</v>
      </c>
      <c r="D39" s="6">
        <v>456036.23</v>
      </c>
      <c r="E39" s="3" t="s">
        <v>418</v>
      </c>
      <c r="F39" s="3" t="s">
        <v>33</v>
      </c>
      <c r="G39" s="11">
        <v>53517</v>
      </c>
      <c r="H39" s="39">
        <v>7.5499999999999998E-2</v>
      </c>
      <c r="I39" s="11">
        <v>44092</v>
      </c>
    </row>
    <row r="40" spans="2:9" thickBot="1" x14ac:dyDescent="0.35">
      <c r="B40" s="3" t="s">
        <v>144</v>
      </c>
      <c r="C40" s="3" t="s">
        <v>414</v>
      </c>
      <c r="D40" s="6">
        <v>405903.04</v>
      </c>
      <c r="E40" s="3" t="s">
        <v>417</v>
      </c>
      <c r="F40" s="3" t="s">
        <v>33</v>
      </c>
      <c r="G40" s="11">
        <v>56151</v>
      </c>
      <c r="H40" s="39">
        <v>8.0100000000000005E-2</v>
      </c>
      <c r="I40" s="11">
        <v>42769</v>
      </c>
    </row>
    <row r="41" spans="2:9" thickBot="1" x14ac:dyDescent="0.35">
      <c r="B41" s="3" t="s">
        <v>145</v>
      </c>
      <c r="C41" s="3" t="s">
        <v>413</v>
      </c>
      <c r="D41" s="6">
        <v>213395.56</v>
      </c>
      <c r="E41" s="3" t="s">
        <v>421</v>
      </c>
      <c r="F41" s="3" t="s">
        <v>35</v>
      </c>
      <c r="G41" s="11">
        <v>52641</v>
      </c>
      <c r="H41" s="39">
        <v>2.8500000000000001E-2</v>
      </c>
      <c r="I41" s="11">
        <v>45543</v>
      </c>
    </row>
    <row r="42" spans="2:9" thickBot="1" x14ac:dyDescent="0.35">
      <c r="B42" s="3" t="s">
        <v>146</v>
      </c>
      <c r="C42" s="3" t="s">
        <v>410</v>
      </c>
      <c r="D42" s="6">
        <v>313012.62</v>
      </c>
      <c r="E42" s="3" t="s">
        <v>415</v>
      </c>
      <c r="F42" s="3" t="s">
        <v>34</v>
      </c>
      <c r="G42" s="11">
        <v>47383</v>
      </c>
      <c r="H42" s="39">
        <v>1.6399999999999998E-2</v>
      </c>
      <c r="I42" s="11">
        <v>45559</v>
      </c>
    </row>
    <row r="43" spans="2:9" thickBot="1" x14ac:dyDescent="0.35">
      <c r="B43" s="3" t="s">
        <v>147</v>
      </c>
      <c r="C43" s="3" t="s">
        <v>411</v>
      </c>
      <c r="D43" s="6">
        <v>227946.99</v>
      </c>
      <c r="E43" s="3" t="s">
        <v>421</v>
      </c>
      <c r="F43" s="3" t="s">
        <v>34</v>
      </c>
      <c r="G43" s="11">
        <v>46537</v>
      </c>
      <c r="H43" s="39">
        <v>2.8300000000000002E-2</v>
      </c>
      <c r="I43" s="11">
        <v>44538</v>
      </c>
    </row>
    <row r="44" spans="2:9" thickBot="1" x14ac:dyDescent="0.35">
      <c r="B44" s="3" t="s">
        <v>148</v>
      </c>
      <c r="C44" s="3" t="s">
        <v>414</v>
      </c>
      <c r="D44" s="6">
        <v>196037.52</v>
      </c>
      <c r="E44" s="3" t="s">
        <v>418</v>
      </c>
      <c r="F44" s="3" t="s">
        <v>34</v>
      </c>
      <c r="G44" s="11">
        <v>47488</v>
      </c>
      <c r="H44" s="39">
        <v>9.9000000000000005E-2</v>
      </c>
      <c r="I44" s="11">
        <v>45380</v>
      </c>
    </row>
    <row r="45" spans="2:9" thickBot="1" x14ac:dyDescent="0.35">
      <c r="B45" s="3" t="s">
        <v>149</v>
      </c>
      <c r="C45" s="3" t="s">
        <v>414</v>
      </c>
      <c r="D45" s="6">
        <v>409011.63</v>
      </c>
      <c r="E45" s="3" t="s">
        <v>415</v>
      </c>
      <c r="F45" s="3" t="s">
        <v>34</v>
      </c>
      <c r="G45" s="11">
        <v>54405</v>
      </c>
      <c r="H45" s="39">
        <v>9.1199999999999989E-2</v>
      </c>
      <c r="I45" s="11">
        <v>44865</v>
      </c>
    </row>
    <row r="46" spans="2:9" thickBot="1" x14ac:dyDescent="0.35">
      <c r="B46" s="3" t="s">
        <v>150</v>
      </c>
      <c r="C46" s="3" t="s">
        <v>412</v>
      </c>
      <c r="D46" s="6">
        <v>56255.040000000001</v>
      </c>
      <c r="E46" s="3" t="s">
        <v>416</v>
      </c>
      <c r="F46" s="3" t="s">
        <v>34</v>
      </c>
      <c r="G46" s="11">
        <v>51785</v>
      </c>
      <c r="H46" s="39">
        <v>2.1499999999999998E-2</v>
      </c>
      <c r="I46" s="11">
        <v>44740</v>
      </c>
    </row>
    <row r="47" spans="2:9" thickBot="1" x14ac:dyDescent="0.35">
      <c r="B47" s="3" t="s">
        <v>151</v>
      </c>
      <c r="C47" s="3" t="s">
        <v>412</v>
      </c>
      <c r="D47" s="6">
        <v>442083.16</v>
      </c>
      <c r="E47" s="3" t="s">
        <v>415</v>
      </c>
      <c r="F47" s="3" t="s">
        <v>34</v>
      </c>
      <c r="G47" s="11">
        <v>48312</v>
      </c>
      <c r="H47" s="39">
        <v>2.3900000000000001E-2</v>
      </c>
      <c r="I47" s="11">
        <v>42121</v>
      </c>
    </row>
    <row r="48" spans="2:9" thickBot="1" x14ac:dyDescent="0.35">
      <c r="B48" s="3" t="s">
        <v>152</v>
      </c>
      <c r="C48" s="3" t="s">
        <v>411</v>
      </c>
      <c r="D48" s="6">
        <v>80977.679999999993</v>
      </c>
      <c r="E48" s="3" t="s">
        <v>417</v>
      </c>
      <c r="F48" s="3" t="s">
        <v>33</v>
      </c>
      <c r="G48" s="11">
        <v>47468</v>
      </c>
      <c r="H48" s="39">
        <v>1.1599999999999999E-2</v>
      </c>
      <c r="I48" s="11">
        <v>43876</v>
      </c>
    </row>
    <row r="49" spans="2:9" thickBot="1" x14ac:dyDescent="0.35">
      <c r="B49" s="3" t="s">
        <v>153</v>
      </c>
      <c r="C49" s="3" t="s">
        <v>413</v>
      </c>
      <c r="D49" s="6">
        <v>262658.09000000003</v>
      </c>
      <c r="E49" s="3" t="s">
        <v>420</v>
      </c>
      <c r="F49" s="3" t="s">
        <v>33</v>
      </c>
      <c r="G49" s="11">
        <v>48198</v>
      </c>
      <c r="H49" s="39">
        <v>7.1599999999999997E-2</v>
      </c>
      <c r="I49" s="11">
        <v>44724</v>
      </c>
    </row>
    <row r="50" spans="2:9" thickBot="1" x14ac:dyDescent="0.35">
      <c r="B50" s="3" t="s">
        <v>154</v>
      </c>
      <c r="C50" s="3" t="s">
        <v>413</v>
      </c>
      <c r="D50" s="6">
        <v>328066.56</v>
      </c>
      <c r="E50" s="3" t="s">
        <v>421</v>
      </c>
      <c r="F50" s="3" t="s">
        <v>35</v>
      </c>
      <c r="G50" s="11">
        <v>52834</v>
      </c>
      <c r="H50" s="39">
        <v>8.1099999999999992E-2</v>
      </c>
      <c r="I50" s="11">
        <v>42803</v>
      </c>
    </row>
    <row r="51" spans="2:9" thickBot="1" x14ac:dyDescent="0.35">
      <c r="B51" s="3" t="s">
        <v>155</v>
      </c>
      <c r="C51" s="3" t="s">
        <v>413</v>
      </c>
      <c r="D51" s="6">
        <v>228820.41</v>
      </c>
      <c r="E51" s="3" t="s">
        <v>419</v>
      </c>
      <c r="F51" s="3" t="s">
        <v>35</v>
      </c>
      <c r="G51" s="11">
        <v>51581</v>
      </c>
      <c r="H51" s="39">
        <v>9.2600000000000002E-2</v>
      </c>
      <c r="I51" s="11">
        <v>44349</v>
      </c>
    </row>
    <row r="52" spans="2:9" thickBot="1" x14ac:dyDescent="0.35">
      <c r="B52" s="3" t="s">
        <v>156</v>
      </c>
      <c r="C52" s="3" t="s">
        <v>413</v>
      </c>
      <c r="D52" s="6">
        <v>273973.59999999998</v>
      </c>
      <c r="E52" s="3" t="s">
        <v>419</v>
      </c>
      <c r="F52" s="3" t="s">
        <v>35</v>
      </c>
      <c r="G52" s="11">
        <v>54241</v>
      </c>
      <c r="H52" s="39">
        <v>4.58E-2</v>
      </c>
      <c r="I52" s="11">
        <v>42576</v>
      </c>
    </row>
    <row r="53" spans="2:9" thickBot="1" x14ac:dyDescent="0.35">
      <c r="B53" s="3" t="s">
        <v>157</v>
      </c>
      <c r="C53" s="3" t="s">
        <v>413</v>
      </c>
      <c r="D53" s="6">
        <v>194724.97</v>
      </c>
      <c r="E53" s="3" t="s">
        <v>419</v>
      </c>
      <c r="F53" s="3" t="s">
        <v>34</v>
      </c>
      <c r="G53" s="11">
        <v>56164</v>
      </c>
      <c r="H53" s="39">
        <v>4.41E-2</v>
      </c>
      <c r="I53" s="11">
        <v>42934</v>
      </c>
    </row>
    <row r="54" spans="2:9" thickBot="1" x14ac:dyDescent="0.35">
      <c r="B54" s="3" t="s">
        <v>158</v>
      </c>
      <c r="C54" s="3" t="s">
        <v>412</v>
      </c>
      <c r="D54" s="6">
        <v>484702.43</v>
      </c>
      <c r="E54" s="3" t="s">
        <v>421</v>
      </c>
      <c r="F54" s="3" t="s">
        <v>34</v>
      </c>
      <c r="G54" s="11">
        <v>49051</v>
      </c>
      <c r="H54" s="39">
        <v>7.9600000000000004E-2</v>
      </c>
      <c r="I54" s="11">
        <v>45205</v>
      </c>
    </row>
    <row r="55" spans="2:9" thickBot="1" x14ac:dyDescent="0.35">
      <c r="B55" s="3" t="s">
        <v>159</v>
      </c>
      <c r="C55" s="3" t="s">
        <v>414</v>
      </c>
      <c r="D55" s="6">
        <v>74510.759999999995</v>
      </c>
      <c r="E55" s="3" t="s">
        <v>415</v>
      </c>
      <c r="F55" s="3" t="s">
        <v>34</v>
      </c>
      <c r="G55" s="11">
        <v>47278</v>
      </c>
      <c r="H55" s="39">
        <v>4.07E-2</v>
      </c>
      <c r="I55" s="11">
        <v>43582</v>
      </c>
    </row>
    <row r="56" spans="2:9" thickBot="1" x14ac:dyDescent="0.35">
      <c r="B56" s="3" t="s">
        <v>160</v>
      </c>
      <c r="C56" s="3" t="s">
        <v>410</v>
      </c>
      <c r="D56" s="6">
        <v>321762.40000000002</v>
      </c>
      <c r="E56" s="3" t="s">
        <v>417</v>
      </c>
      <c r="F56" s="3" t="s">
        <v>35</v>
      </c>
      <c r="G56" s="11">
        <v>48468</v>
      </c>
      <c r="H56" s="39">
        <v>9.35E-2</v>
      </c>
      <c r="I56" s="11">
        <v>44555</v>
      </c>
    </row>
    <row r="57" spans="2:9" thickBot="1" x14ac:dyDescent="0.35">
      <c r="B57" s="3" t="s">
        <v>161</v>
      </c>
      <c r="C57" s="3" t="s">
        <v>412</v>
      </c>
      <c r="D57" s="6">
        <v>389375.57</v>
      </c>
      <c r="E57" s="3" t="s">
        <v>415</v>
      </c>
      <c r="F57" s="3" t="s">
        <v>34</v>
      </c>
      <c r="G57" s="11">
        <v>51764</v>
      </c>
      <c r="H57" s="39">
        <v>2.86E-2</v>
      </c>
      <c r="I57" s="11">
        <v>45002</v>
      </c>
    </row>
    <row r="58" spans="2:9" thickBot="1" x14ac:dyDescent="0.35">
      <c r="B58" s="3" t="s">
        <v>162</v>
      </c>
      <c r="C58" s="3" t="s">
        <v>413</v>
      </c>
      <c r="D58" s="6">
        <v>108581.9</v>
      </c>
      <c r="E58" s="3" t="s">
        <v>418</v>
      </c>
      <c r="F58" s="3" t="s">
        <v>35</v>
      </c>
      <c r="G58" s="11">
        <v>54822</v>
      </c>
      <c r="H58" s="39">
        <v>3.3700000000000001E-2</v>
      </c>
      <c r="I58" s="11">
        <v>42380</v>
      </c>
    </row>
    <row r="59" spans="2:9" thickBot="1" x14ac:dyDescent="0.35">
      <c r="B59" s="3" t="s">
        <v>163</v>
      </c>
      <c r="C59" s="3" t="s">
        <v>410</v>
      </c>
      <c r="D59" s="6">
        <v>205521.49</v>
      </c>
      <c r="E59" s="3" t="s">
        <v>418</v>
      </c>
      <c r="F59" s="3" t="s">
        <v>33</v>
      </c>
      <c r="G59" s="11">
        <v>53213</v>
      </c>
      <c r="H59" s="39">
        <v>6.08E-2</v>
      </c>
      <c r="I59" s="11">
        <v>43630</v>
      </c>
    </row>
    <row r="60" spans="2:9" thickBot="1" x14ac:dyDescent="0.35">
      <c r="B60" s="3" t="s">
        <v>164</v>
      </c>
      <c r="C60" s="3" t="s">
        <v>411</v>
      </c>
      <c r="D60" s="6">
        <v>72429.649999999994</v>
      </c>
      <c r="E60" s="3" t="s">
        <v>416</v>
      </c>
      <c r="F60" s="3" t="s">
        <v>35</v>
      </c>
      <c r="G60" s="11">
        <v>51461</v>
      </c>
      <c r="H60" s="39">
        <v>9.6699999999999994E-2</v>
      </c>
      <c r="I60" s="11">
        <v>44750</v>
      </c>
    </row>
    <row r="61" spans="2:9" thickBot="1" x14ac:dyDescent="0.35">
      <c r="B61" s="3" t="s">
        <v>165</v>
      </c>
      <c r="C61" s="3" t="s">
        <v>414</v>
      </c>
      <c r="D61" s="6">
        <v>114083.06</v>
      </c>
      <c r="E61" s="3" t="s">
        <v>416</v>
      </c>
      <c r="F61" s="3" t="s">
        <v>35</v>
      </c>
      <c r="G61" s="11">
        <v>46156</v>
      </c>
      <c r="H61" s="39">
        <v>4.5999999999999999E-2</v>
      </c>
      <c r="I61" s="11">
        <v>42678</v>
      </c>
    </row>
    <row r="62" spans="2:9" thickBot="1" x14ac:dyDescent="0.35">
      <c r="B62" s="3" t="s">
        <v>166</v>
      </c>
      <c r="C62" s="3" t="s">
        <v>410</v>
      </c>
      <c r="D62" s="6">
        <v>106205.77</v>
      </c>
      <c r="E62" s="3" t="s">
        <v>415</v>
      </c>
      <c r="F62" s="3" t="s">
        <v>34</v>
      </c>
      <c r="G62" s="11">
        <v>50659</v>
      </c>
      <c r="H62" s="39">
        <v>5.62E-2</v>
      </c>
      <c r="I62" s="11">
        <v>44040</v>
      </c>
    </row>
    <row r="63" spans="2:9" thickBot="1" x14ac:dyDescent="0.35">
      <c r="B63" s="3" t="s">
        <v>167</v>
      </c>
      <c r="C63" s="3" t="s">
        <v>413</v>
      </c>
      <c r="D63" s="6">
        <v>486679.2</v>
      </c>
      <c r="E63" s="3" t="s">
        <v>420</v>
      </c>
      <c r="F63" s="3" t="s">
        <v>35</v>
      </c>
      <c r="G63" s="11">
        <v>53652</v>
      </c>
      <c r="H63" s="39">
        <v>3.3500000000000002E-2</v>
      </c>
      <c r="I63" s="11">
        <v>44556</v>
      </c>
    </row>
    <row r="64" spans="2:9" thickBot="1" x14ac:dyDescent="0.35">
      <c r="B64" s="3" t="s">
        <v>168</v>
      </c>
      <c r="C64" s="3" t="s">
        <v>412</v>
      </c>
      <c r="D64" s="6">
        <v>271534.46000000002</v>
      </c>
      <c r="E64" s="3" t="s">
        <v>417</v>
      </c>
      <c r="F64" s="3" t="s">
        <v>33</v>
      </c>
      <c r="G64" s="11">
        <v>47595</v>
      </c>
      <c r="H64" s="39">
        <v>5.7699999999999994E-2</v>
      </c>
      <c r="I64" s="11">
        <v>43596</v>
      </c>
    </row>
    <row r="65" spans="2:9" thickBot="1" x14ac:dyDescent="0.35">
      <c r="B65" s="3" t="s">
        <v>169</v>
      </c>
      <c r="C65" s="3" t="s">
        <v>412</v>
      </c>
      <c r="D65" s="6">
        <v>91345.56</v>
      </c>
      <c r="E65" s="3" t="s">
        <v>418</v>
      </c>
      <c r="F65" s="3" t="s">
        <v>33</v>
      </c>
      <c r="G65" s="11">
        <v>53367</v>
      </c>
      <c r="H65" s="39">
        <v>3.5499999999999997E-2</v>
      </c>
      <c r="I65" s="11">
        <v>42132</v>
      </c>
    </row>
    <row r="66" spans="2:9" thickBot="1" x14ac:dyDescent="0.35">
      <c r="B66" s="3" t="s">
        <v>170</v>
      </c>
      <c r="C66" s="3" t="s">
        <v>414</v>
      </c>
      <c r="D66" s="6">
        <v>118359.43</v>
      </c>
      <c r="E66" s="3" t="s">
        <v>417</v>
      </c>
      <c r="F66" s="3" t="s">
        <v>33</v>
      </c>
      <c r="G66" s="11">
        <v>56053</v>
      </c>
      <c r="H66" s="39">
        <v>1.8500000000000003E-2</v>
      </c>
      <c r="I66" s="11">
        <v>42755</v>
      </c>
    </row>
    <row r="67" spans="2:9" thickBot="1" x14ac:dyDescent="0.35">
      <c r="B67" s="3" t="s">
        <v>171</v>
      </c>
      <c r="C67" s="3" t="s">
        <v>410</v>
      </c>
      <c r="D67" s="6">
        <v>303930.71000000002</v>
      </c>
      <c r="E67" s="3" t="s">
        <v>419</v>
      </c>
      <c r="F67" s="3" t="s">
        <v>34</v>
      </c>
      <c r="G67" s="11">
        <v>53614</v>
      </c>
      <c r="H67" s="39">
        <v>3.1800000000000002E-2</v>
      </c>
      <c r="I67" s="11">
        <v>43776</v>
      </c>
    </row>
    <row r="68" spans="2:9" thickBot="1" x14ac:dyDescent="0.35">
      <c r="B68" s="3" t="s">
        <v>172</v>
      </c>
      <c r="C68" s="3" t="s">
        <v>412</v>
      </c>
      <c r="D68" s="6">
        <v>236272.98</v>
      </c>
      <c r="E68" s="3" t="s">
        <v>420</v>
      </c>
      <c r="F68" s="3" t="s">
        <v>35</v>
      </c>
      <c r="G68" s="11">
        <v>48641</v>
      </c>
      <c r="H68" s="39">
        <v>5.3800000000000001E-2</v>
      </c>
      <c r="I68" s="11">
        <v>42067</v>
      </c>
    </row>
    <row r="69" spans="2:9" thickBot="1" x14ac:dyDescent="0.35">
      <c r="B69" s="3" t="s">
        <v>173</v>
      </c>
      <c r="C69" s="3" t="s">
        <v>414</v>
      </c>
      <c r="D69" s="6">
        <v>206501.04</v>
      </c>
      <c r="E69" s="3" t="s">
        <v>420</v>
      </c>
      <c r="F69" s="3" t="s">
        <v>35</v>
      </c>
      <c r="G69" s="11">
        <v>46973</v>
      </c>
      <c r="H69" s="39">
        <v>1.0500000000000001E-2</v>
      </c>
      <c r="I69" s="11">
        <v>42198</v>
      </c>
    </row>
    <row r="70" spans="2:9" thickBot="1" x14ac:dyDescent="0.35">
      <c r="B70" s="3" t="s">
        <v>174</v>
      </c>
      <c r="C70" s="3" t="s">
        <v>414</v>
      </c>
      <c r="D70" s="6">
        <v>293364.11</v>
      </c>
      <c r="E70" s="3" t="s">
        <v>415</v>
      </c>
      <c r="F70" s="3" t="s">
        <v>35</v>
      </c>
      <c r="G70" s="11">
        <v>49699</v>
      </c>
      <c r="H70" s="39">
        <v>2.3900000000000001E-2</v>
      </c>
      <c r="I70" s="11">
        <v>43463</v>
      </c>
    </row>
    <row r="71" spans="2:9" thickBot="1" x14ac:dyDescent="0.35">
      <c r="B71" s="3" t="s">
        <v>175</v>
      </c>
      <c r="C71" s="3" t="s">
        <v>412</v>
      </c>
      <c r="D71" s="6">
        <v>300794.93</v>
      </c>
      <c r="E71" s="3" t="s">
        <v>419</v>
      </c>
      <c r="F71" s="3" t="s">
        <v>33</v>
      </c>
      <c r="G71" s="11">
        <v>47970</v>
      </c>
      <c r="H71" s="39">
        <v>2.3199999999999998E-2</v>
      </c>
      <c r="I71" s="11">
        <v>45214</v>
      </c>
    </row>
    <row r="72" spans="2:9" thickBot="1" x14ac:dyDescent="0.35">
      <c r="B72" s="3" t="s">
        <v>176</v>
      </c>
      <c r="C72" s="3" t="s">
        <v>410</v>
      </c>
      <c r="D72" s="6">
        <v>279466.86</v>
      </c>
      <c r="E72" s="3" t="s">
        <v>416</v>
      </c>
      <c r="F72" s="3" t="s">
        <v>33</v>
      </c>
      <c r="G72" s="11">
        <v>48840</v>
      </c>
      <c r="H72" s="39">
        <v>3.9300000000000002E-2</v>
      </c>
      <c r="I72" s="11">
        <v>45377</v>
      </c>
    </row>
    <row r="73" spans="2:9" thickBot="1" x14ac:dyDescent="0.35">
      <c r="B73" s="3" t="s">
        <v>177</v>
      </c>
      <c r="C73" s="3" t="s">
        <v>411</v>
      </c>
      <c r="D73" s="6">
        <v>310665.84000000003</v>
      </c>
      <c r="E73" s="3" t="s">
        <v>420</v>
      </c>
      <c r="F73" s="3" t="s">
        <v>33</v>
      </c>
      <c r="G73" s="11">
        <v>51935</v>
      </c>
      <c r="H73" s="39">
        <v>9.8599999999999993E-2</v>
      </c>
      <c r="I73" s="11">
        <v>42559</v>
      </c>
    </row>
    <row r="74" spans="2:9" thickBot="1" x14ac:dyDescent="0.35">
      <c r="B74" s="3" t="s">
        <v>178</v>
      </c>
      <c r="C74" s="3" t="s">
        <v>412</v>
      </c>
      <c r="D74" s="6">
        <v>302894.69</v>
      </c>
      <c r="E74" s="3" t="s">
        <v>417</v>
      </c>
      <c r="F74" s="3" t="s">
        <v>33</v>
      </c>
      <c r="G74" s="11">
        <v>50123</v>
      </c>
      <c r="H74" s="39">
        <v>5.1699999999999996E-2</v>
      </c>
      <c r="I74" s="11">
        <v>42497</v>
      </c>
    </row>
    <row r="75" spans="2:9" thickBot="1" x14ac:dyDescent="0.35">
      <c r="B75" s="3" t="s">
        <v>179</v>
      </c>
      <c r="C75" s="3" t="s">
        <v>413</v>
      </c>
      <c r="D75" s="6">
        <v>330885.55</v>
      </c>
      <c r="E75" s="3" t="s">
        <v>421</v>
      </c>
      <c r="F75" s="3" t="s">
        <v>35</v>
      </c>
      <c r="G75" s="11">
        <v>51339</v>
      </c>
      <c r="H75" s="39">
        <v>7.2099999999999997E-2</v>
      </c>
      <c r="I75" s="11">
        <v>43887</v>
      </c>
    </row>
    <row r="76" spans="2:9" thickBot="1" x14ac:dyDescent="0.35">
      <c r="B76" s="3" t="s">
        <v>180</v>
      </c>
      <c r="C76" s="3" t="s">
        <v>413</v>
      </c>
      <c r="D76" s="6">
        <v>260028.15</v>
      </c>
      <c r="E76" s="3" t="s">
        <v>419</v>
      </c>
      <c r="F76" s="3" t="s">
        <v>33</v>
      </c>
      <c r="G76" s="11">
        <v>48048</v>
      </c>
      <c r="H76" s="39">
        <v>9.3699999999999992E-2</v>
      </c>
      <c r="I76" s="11">
        <v>42314</v>
      </c>
    </row>
    <row r="77" spans="2:9" thickBot="1" x14ac:dyDescent="0.35">
      <c r="B77" s="3" t="s">
        <v>181</v>
      </c>
      <c r="C77" s="3" t="s">
        <v>411</v>
      </c>
      <c r="D77" s="6">
        <v>490995.47</v>
      </c>
      <c r="E77" s="3" t="s">
        <v>418</v>
      </c>
      <c r="F77" s="3" t="s">
        <v>33</v>
      </c>
      <c r="G77" s="11">
        <v>47092</v>
      </c>
      <c r="H77" s="39">
        <v>8.3000000000000004E-2</v>
      </c>
      <c r="I77" s="11">
        <v>43226</v>
      </c>
    </row>
    <row r="78" spans="2:9" thickBot="1" x14ac:dyDescent="0.35">
      <c r="B78" s="3" t="s">
        <v>182</v>
      </c>
      <c r="C78" s="3" t="s">
        <v>413</v>
      </c>
      <c r="D78" s="6">
        <v>283687.27</v>
      </c>
      <c r="E78" s="3" t="s">
        <v>416</v>
      </c>
      <c r="F78" s="3" t="s">
        <v>33</v>
      </c>
      <c r="G78" s="11">
        <v>53130</v>
      </c>
      <c r="H78" s="39">
        <v>7.0000000000000007E-2</v>
      </c>
      <c r="I78" s="11">
        <v>44387</v>
      </c>
    </row>
    <row r="79" spans="2:9" thickBot="1" x14ac:dyDescent="0.35">
      <c r="B79" s="3" t="s">
        <v>183</v>
      </c>
      <c r="C79" s="3" t="s">
        <v>410</v>
      </c>
      <c r="D79" s="6">
        <v>174277.77</v>
      </c>
      <c r="E79" s="3" t="s">
        <v>419</v>
      </c>
      <c r="F79" s="3" t="s">
        <v>35</v>
      </c>
      <c r="G79" s="11">
        <v>50496</v>
      </c>
      <c r="H79" s="39">
        <v>1.6299999999999999E-2</v>
      </c>
      <c r="I79" s="11">
        <v>42791</v>
      </c>
    </row>
    <row r="80" spans="2:9" thickBot="1" x14ac:dyDescent="0.35">
      <c r="B80" s="3" t="s">
        <v>184</v>
      </c>
      <c r="C80" s="3" t="s">
        <v>410</v>
      </c>
      <c r="D80" s="6">
        <v>351529.02</v>
      </c>
      <c r="E80" s="3" t="s">
        <v>419</v>
      </c>
      <c r="F80" s="3" t="s">
        <v>34</v>
      </c>
      <c r="G80" s="11">
        <v>47491</v>
      </c>
      <c r="H80" s="39">
        <v>4.7E-2</v>
      </c>
      <c r="I80" s="11">
        <v>42087</v>
      </c>
    </row>
    <row r="81" spans="2:9" thickBot="1" x14ac:dyDescent="0.35">
      <c r="B81" s="3" t="s">
        <v>185</v>
      </c>
      <c r="C81" s="3" t="s">
        <v>412</v>
      </c>
      <c r="D81" s="6">
        <v>355358.4</v>
      </c>
      <c r="E81" s="3" t="s">
        <v>420</v>
      </c>
      <c r="F81" s="3" t="s">
        <v>35</v>
      </c>
      <c r="G81" s="11">
        <v>54572</v>
      </c>
      <c r="H81" s="39">
        <v>9.1999999999999998E-2</v>
      </c>
      <c r="I81" s="11">
        <v>45058</v>
      </c>
    </row>
    <row r="82" spans="2:9" thickBot="1" x14ac:dyDescent="0.35">
      <c r="B82" s="3" t="s">
        <v>186</v>
      </c>
      <c r="C82" s="3" t="s">
        <v>410</v>
      </c>
      <c r="D82" s="6">
        <v>313075.31</v>
      </c>
      <c r="E82" s="3" t="s">
        <v>420</v>
      </c>
      <c r="F82" s="3" t="s">
        <v>34</v>
      </c>
      <c r="G82" s="11">
        <v>54433</v>
      </c>
      <c r="H82" s="39">
        <v>3.2599999999999997E-2</v>
      </c>
      <c r="I82" s="11">
        <v>43802</v>
      </c>
    </row>
    <row r="83" spans="2:9" thickBot="1" x14ac:dyDescent="0.35">
      <c r="B83" s="3" t="s">
        <v>187</v>
      </c>
      <c r="C83" s="3" t="s">
        <v>413</v>
      </c>
      <c r="D83" s="6">
        <v>364602.25</v>
      </c>
      <c r="E83" s="3" t="s">
        <v>421</v>
      </c>
      <c r="F83" s="3" t="s">
        <v>34</v>
      </c>
      <c r="G83" s="11">
        <v>55837</v>
      </c>
      <c r="H83" s="39">
        <v>6.4299999999999996E-2</v>
      </c>
      <c r="I83" s="11">
        <v>43948</v>
      </c>
    </row>
    <row r="84" spans="2:9" thickBot="1" x14ac:dyDescent="0.35">
      <c r="B84" s="3" t="s">
        <v>188</v>
      </c>
      <c r="C84" s="3" t="s">
        <v>411</v>
      </c>
      <c r="D84" s="6">
        <v>151213.51999999999</v>
      </c>
      <c r="E84" s="3" t="s">
        <v>416</v>
      </c>
      <c r="F84" s="3" t="s">
        <v>34</v>
      </c>
      <c r="G84" s="11">
        <v>48655</v>
      </c>
      <c r="H84" s="39">
        <v>9.5100000000000004E-2</v>
      </c>
      <c r="I84" s="11">
        <v>45010</v>
      </c>
    </row>
    <row r="85" spans="2:9" thickBot="1" x14ac:dyDescent="0.35">
      <c r="B85" s="3" t="s">
        <v>189</v>
      </c>
      <c r="C85" s="3" t="s">
        <v>413</v>
      </c>
      <c r="D85" s="6">
        <v>420807.28</v>
      </c>
      <c r="E85" s="3" t="s">
        <v>421</v>
      </c>
      <c r="F85" s="3" t="s">
        <v>34</v>
      </c>
      <c r="G85" s="11">
        <v>56333</v>
      </c>
      <c r="H85" s="39">
        <v>1.15E-2</v>
      </c>
      <c r="I85" s="11">
        <v>44702</v>
      </c>
    </row>
    <row r="86" spans="2:9" thickBot="1" x14ac:dyDescent="0.35">
      <c r="B86" s="3" t="s">
        <v>190</v>
      </c>
      <c r="C86" s="3" t="s">
        <v>413</v>
      </c>
      <c r="D86" s="6">
        <v>460394.46</v>
      </c>
      <c r="E86" s="3" t="s">
        <v>418</v>
      </c>
      <c r="F86" s="3" t="s">
        <v>33</v>
      </c>
      <c r="G86" s="11">
        <v>54528</v>
      </c>
      <c r="H86" s="39">
        <v>3.9399999999999998E-2</v>
      </c>
      <c r="I86" s="11">
        <v>44837</v>
      </c>
    </row>
    <row r="87" spans="2:9" thickBot="1" x14ac:dyDescent="0.35">
      <c r="B87" s="3" t="s">
        <v>191</v>
      </c>
      <c r="C87" s="3" t="s">
        <v>411</v>
      </c>
      <c r="D87" s="6">
        <v>81242.600000000006</v>
      </c>
      <c r="E87" s="3" t="s">
        <v>421</v>
      </c>
      <c r="F87" s="3" t="s">
        <v>33</v>
      </c>
      <c r="G87" s="11">
        <v>50990</v>
      </c>
      <c r="H87" s="39">
        <v>6.3899999999999998E-2</v>
      </c>
      <c r="I87" s="11">
        <v>44834</v>
      </c>
    </row>
    <row r="88" spans="2:9" thickBot="1" x14ac:dyDescent="0.35">
      <c r="B88" s="3" t="s">
        <v>192</v>
      </c>
      <c r="C88" s="3" t="s">
        <v>410</v>
      </c>
      <c r="D88" s="6">
        <v>417969.91</v>
      </c>
      <c r="E88" s="3" t="s">
        <v>419</v>
      </c>
      <c r="F88" s="3" t="s">
        <v>33</v>
      </c>
      <c r="G88" s="11">
        <v>50227</v>
      </c>
      <c r="H88" s="39">
        <v>9.4200000000000006E-2</v>
      </c>
      <c r="I88" s="11">
        <v>44694</v>
      </c>
    </row>
    <row r="89" spans="2:9" thickBot="1" x14ac:dyDescent="0.35">
      <c r="B89" s="3" t="s">
        <v>193</v>
      </c>
      <c r="C89" s="3" t="s">
        <v>412</v>
      </c>
      <c r="D89" s="6">
        <v>178197.86</v>
      </c>
      <c r="E89" s="3" t="s">
        <v>415</v>
      </c>
      <c r="F89" s="3" t="s">
        <v>34</v>
      </c>
      <c r="G89" s="11">
        <v>46636</v>
      </c>
      <c r="H89" s="39">
        <v>8.1000000000000003E-2</v>
      </c>
      <c r="I89" s="11">
        <v>45364</v>
      </c>
    </row>
    <row r="90" spans="2:9" thickBot="1" x14ac:dyDescent="0.35">
      <c r="B90" s="3" t="s">
        <v>194</v>
      </c>
      <c r="C90" s="3" t="s">
        <v>411</v>
      </c>
      <c r="D90" s="6">
        <v>196066.71</v>
      </c>
      <c r="E90" s="3" t="s">
        <v>418</v>
      </c>
      <c r="F90" s="3" t="s">
        <v>33</v>
      </c>
      <c r="G90" s="11">
        <v>55670</v>
      </c>
      <c r="H90" s="39">
        <v>8.7899999999999992E-2</v>
      </c>
      <c r="I90" s="11">
        <v>44909</v>
      </c>
    </row>
    <row r="91" spans="2:9" thickBot="1" x14ac:dyDescent="0.35">
      <c r="B91" s="3" t="s">
        <v>195</v>
      </c>
      <c r="C91" s="3" t="s">
        <v>411</v>
      </c>
      <c r="D91" s="6">
        <v>377961.19</v>
      </c>
      <c r="E91" s="3" t="s">
        <v>416</v>
      </c>
      <c r="F91" s="3" t="s">
        <v>34</v>
      </c>
      <c r="G91" s="11">
        <v>51033</v>
      </c>
      <c r="H91" s="39">
        <v>7.4700000000000003E-2</v>
      </c>
      <c r="I91" s="11">
        <v>43466</v>
      </c>
    </row>
    <row r="92" spans="2:9" thickBot="1" x14ac:dyDescent="0.35">
      <c r="B92" s="3" t="s">
        <v>196</v>
      </c>
      <c r="C92" s="3" t="s">
        <v>410</v>
      </c>
      <c r="D92" s="6">
        <v>354551.27</v>
      </c>
      <c r="E92" s="3" t="s">
        <v>419</v>
      </c>
      <c r="F92" s="3" t="s">
        <v>34</v>
      </c>
      <c r="G92" s="11">
        <v>48417</v>
      </c>
      <c r="H92" s="39">
        <v>2.1099999999999997E-2</v>
      </c>
      <c r="I92" s="11">
        <v>45328</v>
      </c>
    </row>
    <row r="93" spans="2:9" thickBot="1" x14ac:dyDescent="0.35">
      <c r="B93" s="3" t="s">
        <v>197</v>
      </c>
      <c r="C93" s="3" t="s">
        <v>413</v>
      </c>
      <c r="D93" s="6">
        <v>177413.29</v>
      </c>
      <c r="E93" s="3" t="s">
        <v>420</v>
      </c>
      <c r="F93" s="3" t="s">
        <v>34</v>
      </c>
      <c r="G93" s="11">
        <v>47664</v>
      </c>
      <c r="H93" s="39">
        <v>5.4400000000000004E-2</v>
      </c>
      <c r="I93" s="11">
        <v>42019</v>
      </c>
    </row>
    <row r="94" spans="2:9" thickBot="1" x14ac:dyDescent="0.35">
      <c r="B94" s="3" t="s">
        <v>198</v>
      </c>
      <c r="C94" s="3" t="s">
        <v>413</v>
      </c>
      <c r="D94" s="6">
        <v>466056.52</v>
      </c>
      <c r="E94" s="3" t="s">
        <v>417</v>
      </c>
      <c r="F94" s="3" t="s">
        <v>35</v>
      </c>
      <c r="G94" s="11">
        <v>47603</v>
      </c>
      <c r="H94" s="39">
        <v>5.7000000000000002E-2</v>
      </c>
      <c r="I94" s="11">
        <v>44191</v>
      </c>
    </row>
    <row r="95" spans="2:9" thickBot="1" x14ac:dyDescent="0.35">
      <c r="B95" s="3" t="s">
        <v>199</v>
      </c>
      <c r="C95" s="3" t="s">
        <v>412</v>
      </c>
      <c r="D95" s="6">
        <v>51829.71</v>
      </c>
      <c r="E95" s="3" t="s">
        <v>416</v>
      </c>
      <c r="F95" s="3" t="s">
        <v>35</v>
      </c>
      <c r="G95" s="11">
        <v>51797</v>
      </c>
      <c r="H95" s="39">
        <v>4.8499999999999995E-2</v>
      </c>
      <c r="I95" s="11">
        <v>44284</v>
      </c>
    </row>
    <row r="96" spans="2:9" thickBot="1" x14ac:dyDescent="0.35">
      <c r="B96" s="3" t="s">
        <v>200</v>
      </c>
      <c r="C96" s="3" t="s">
        <v>414</v>
      </c>
      <c r="D96" s="6">
        <v>483585.03</v>
      </c>
      <c r="E96" s="3" t="s">
        <v>416</v>
      </c>
      <c r="F96" s="3" t="s">
        <v>35</v>
      </c>
      <c r="G96" s="11">
        <v>47548</v>
      </c>
      <c r="H96" s="39">
        <v>6.0400000000000002E-2</v>
      </c>
      <c r="I96" s="11">
        <v>43572</v>
      </c>
    </row>
    <row r="97" spans="2:9" thickBot="1" x14ac:dyDescent="0.35">
      <c r="B97" s="3" t="s">
        <v>201</v>
      </c>
      <c r="C97" s="3" t="s">
        <v>410</v>
      </c>
      <c r="D97" s="6">
        <v>20258.22</v>
      </c>
      <c r="E97" s="3" t="s">
        <v>420</v>
      </c>
      <c r="F97" s="3" t="s">
        <v>33</v>
      </c>
      <c r="G97" s="11">
        <v>54120</v>
      </c>
      <c r="H97" s="39">
        <v>0.04</v>
      </c>
      <c r="I97" s="11">
        <v>42475</v>
      </c>
    </row>
    <row r="98" spans="2:9" thickBot="1" x14ac:dyDescent="0.35">
      <c r="B98" s="3" t="s">
        <v>202</v>
      </c>
      <c r="C98" s="3" t="s">
        <v>412</v>
      </c>
      <c r="D98" s="6">
        <v>129916</v>
      </c>
      <c r="E98" s="3" t="s">
        <v>418</v>
      </c>
      <c r="F98" s="3" t="s">
        <v>34</v>
      </c>
      <c r="G98" s="11">
        <v>46591</v>
      </c>
      <c r="H98" s="39">
        <v>9.8000000000000004E-2</v>
      </c>
      <c r="I98" s="11">
        <v>42300</v>
      </c>
    </row>
    <row r="99" spans="2:9" thickBot="1" x14ac:dyDescent="0.35">
      <c r="B99" s="3" t="s">
        <v>203</v>
      </c>
      <c r="C99" s="3" t="s">
        <v>413</v>
      </c>
      <c r="D99" s="6">
        <v>232601</v>
      </c>
      <c r="E99" s="3" t="s">
        <v>415</v>
      </c>
      <c r="F99" s="3" t="s">
        <v>35</v>
      </c>
      <c r="G99" s="11">
        <v>50370</v>
      </c>
      <c r="H99" s="39">
        <v>6.6799999999999998E-2</v>
      </c>
      <c r="I99" s="11">
        <v>42872</v>
      </c>
    </row>
    <row r="100" spans="2:9" thickBot="1" x14ac:dyDescent="0.35">
      <c r="B100" s="3" t="s">
        <v>204</v>
      </c>
      <c r="C100" s="3" t="s">
        <v>414</v>
      </c>
      <c r="D100" s="6">
        <v>311328.14</v>
      </c>
      <c r="E100" s="3" t="s">
        <v>418</v>
      </c>
      <c r="F100" s="3" t="s">
        <v>35</v>
      </c>
      <c r="G100" s="11">
        <v>54166</v>
      </c>
      <c r="H100" s="39">
        <v>7.2599999999999998E-2</v>
      </c>
      <c r="I100" s="11">
        <v>42743</v>
      </c>
    </row>
    <row r="101" spans="2:9" thickBot="1" x14ac:dyDescent="0.35">
      <c r="B101" s="3" t="s">
        <v>205</v>
      </c>
      <c r="C101" s="3" t="s">
        <v>413</v>
      </c>
      <c r="D101" s="6">
        <v>240249.82</v>
      </c>
      <c r="E101" s="3" t="s">
        <v>421</v>
      </c>
      <c r="F101" s="3" t="s">
        <v>35</v>
      </c>
      <c r="G101" s="11">
        <v>53381</v>
      </c>
      <c r="H101" s="39">
        <v>8.7100000000000011E-2</v>
      </c>
      <c r="I101" s="11">
        <v>44827</v>
      </c>
    </row>
    <row r="102" spans="2:9" thickBot="1" x14ac:dyDescent="0.35">
      <c r="B102" s="3" t="s">
        <v>206</v>
      </c>
      <c r="C102" s="3" t="s">
        <v>414</v>
      </c>
      <c r="D102" s="6">
        <v>96464.85</v>
      </c>
      <c r="E102" s="3" t="s">
        <v>417</v>
      </c>
      <c r="F102" s="3" t="s">
        <v>35</v>
      </c>
      <c r="G102" s="11">
        <v>49325</v>
      </c>
      <c r="H102" s="39">
        <v>1.3999999999999999E-2</v>
      </c>
      <c r="I102" s="11">
        <v>45150</v>
      </c>
    </row>
    <row r="103" spans="2:9" thickBot="1" x14ac:dyDescent="0.35">
      <c r="B103" s="3" t="s">
        <v>207</v>
      </c>
      <c r="C103" s="3" t="s">
        <v>414</v>
      </c>
      <c r="D103" s="6">
        <v>68904.95</v>
      </c>
      <c r="E103" s="3" t="s">
        <v>417</v>
      </c>
      <c r="F103" s="3" t="s">
        <v>34</v>
      </c>
      <c r="G103" s="11">
        <v>48116</v>
      </c>
      <c r="H103" s="39">
        <v>5.0900000000000001E-2</v>
      </c>
      <c r="I103" s="11">
        <v>44924</v>
      </c>
    </row>
    <row r="104" spans="2:9" thickBot="1" x14ac:dyDescent="0.35">
      <c r="B104" s="3" t="s">
        <v>208</v>
      </c>
      <c r="C104" s="3" t="s">
        <v>412</v>
      </c>
      <c r="D104" s="6">
        <v>319795.32</v>
      </c>
      <c r="E104" s="3" t="s">
        <v>418</v>
      </c>
      <c r="F104" s="3" t="s">
        <v>33</v>
      </c>
      <c r="G104" s="11">
        <v>55072</v>
      </c>
      <c r="H104" s="39">
        <v>6.0599999999999994E-2</v>
      </c>
      <c r="I104" s="11">
        <v>44916</v>
      </c>
    </row>
    <row r="105" spans="2:9" thickBot="1" x14ac:dyDescent="0.35">
      <c r="B105" s="3" t="s">
        <v>209</v>
      </c>
      <c r="C105" s="3" t="s">
        <v>410</v>
      </c>
      <c r="D105" s="6">
        <v>470430.6</v>
      </c>
      <c r="E105" s="3" t="s">
        <v>417</v>
      </c>
      <c r="F105" s="3" t="s">
        <v>35</v>
      </c>
      <c r="G105" s="11">
        <v>48279</v>
      </c>
      <c r="H105" s="39">
        <v>2.2400000000000003E-2</v>
      </c>
      <c r="I105" s="11">
        <v>44238</v>
      </c>
    </row>
    <row r="106" spans="2:9" thickBot="1" x14ac:dyDescent="0.35">
      <c r="B106" s="3" t="s">
        <v>210</v>
      </c>
      <c r="C106" s="3" t="s">
        <v>411</v>
      </c>
      <c r="D106" s="6">
        <v>475040.92</v>
      </c>
      <c r="E106" s="3" t="s">
        <v>417</v>
      </c>
      <c r="F106" s="3" t="s">
        <v>33</v>
      </c>
      <c r="G106" s="11">
        <v>53280</v>
      </c>
      <c r="H106" s="39">
        <v>4.1200000000000001E-2</v>
      </c>
      <c r="I106" s="11">
        <v>44884</v>
      </c>
    </row>
    <row r="107" spans="2:9" thickBot="1" x14ac:dyDescent="0.35">
      <c r="B107" s="3" t="s">
        <v>211</v>
      </c>
      <c r="C107" s="3" t="s">
        <v>410</v>
      </c>
      <c r="D107" s="6">
        <v>463275.39</v>
      </c>
      <c r="E107" s="3" t="s">
        <v>421</v>
      </c>
      <c r="F107" s="3" t="s">
        <v>33</v>
      </c>
      <c r="G107" s="11">
        <v>53971</v>
      </c>
      <c r="H107" s="39">
        <v>7.6299999999999993E-2</v>
      </c>
      <c r="I107" s="11">
        <v>44092</v>
      </c>
    </row>
    <row r="108" spans="2:9" thickBot="1" x14ac:dyDescent="0.35">
      <c r="B108" s="3" t="s">
        <v>212</v>
      </c>
      <c r="C108" s="3" t="s">
        <v>410</v>
      </c>
      <c r="D108" s="6">
        <v>431200.98</v>
      </c>
      <c r="E108" s="3" t="s">
        <v>417</v>
      </c>
      <c r="F108" s="3" t="s">
        <v>33</v>
      </c>
      <c r="G108" s="11">
        <v>46007</v>
      </c>
      <c r="H108" s="39">
        <v>3.6900000000000002E-2</v>
      </c>
      <c r="I108" s="11">
        <v>43074</v>
      </c>
    </row>
    <row r="109" spans="2:9" thickBot="1" x14ac:dyDescent="0.35">
      <c r="B109" s="3" t="s">
        <v>213</v>
      </c>
      <c r="C109" s="3" t="s">
        <v>411</v>
      </c>
      <c r="D109" s="6">
        <v>311154.73</v>
      </c>
      <c r="E109" s="3" t="s">
        <v>421</v>
      </c>
      <c r="F109" s="3" t="s">
        <v>35</v>
      </c>
      <c r="G109" s="11">
        <v>56443</v>
      </c>
      <c r="H109" s="39">
        <v>7.1800000000000003E-2</v>
      </c>
      <c r="I109" s="11">
        <v>42802</v>
      </c>
    </row>
    <row r="110" spans="2:9" thickBot="1" x14ac:dyDescent="0.35">
      <c r="B110" s="3" t="s">
        <v>214</v>
      </c>
      <c r="C110" s="3" t="s">
        <v>414</v>
      </c>
      <c r="D110" s="6">
        <v>379009.25</v>
      </c>
      <c r="E110" s="3" t="s">
        <v>418</v>
      </c>
      <c r="F110" s="3" t="s">
        <v>33</v>
      </c>
      <c r="G110" s="11">
        <v>55128</v>
      </c>
      <c r="H110" s="39">
        <v>8.2899999999999988E-2</v>
      </c>
      <c r="I110" s="11">
        <v>45561</v>
      </c>
    </row>
    <row r="111" spans="2:9" thickBot="1" x14ac:dyDescent="0.35">
      <c r="B111" s="3" t="s">
        <v>215</v>
      </c>
      <c r="C111" s="3" t="s">
        <v>411</v>
      </c>
      <c r="D111" s="6">
        <v>322148.3</v>
      </c>
      <c r="E111" s="3" t="s">
        <v>421</v>
      </c>
      <c r="F111" s="3" t="s">
        <v>35</v>
      </c>
      <c r="G111" s="11">
        <v>46988</v>
      </c>
      <c r="H111" s="39">
        <v>2.9300000000000003E-2</v>
      </c>
      <c r="I111" s="11">
        <v>42939</v>
      </c>
    </row>
    <row r="112" spans="2:9" thickBot="1" x14ac:dyDescent="0.35">
      <c r="B112" s="3" t="s">
        <v>216</v>
      </c>
      <c r="C112" s="3" t="s">
        <v>410</v>
      </c>
      <c r="D112" s="6">
        <v>379459.2</v>
      </c>
      <c r="E112" s="3" t="s">
        <v>420</v>
      </c>
      <c r="F112" s="3" t="s">
        <v>34</v>
      </c>
      <c r="G112" s="11">
        <v>48477</v>
      </c>
      <c r="H112" s="39">
        <v>9.2899999999999996E-2</v>
      </c>
      <c r="I112" s="11">
        <v>43370</v>
      </c>
    </row>
    <row r="113" spans="2:9" thickBot="1" x14ac:dyDescent="0.35">
      <c r="B113" s="3" t="s">
        <v>217</v>
      </c>
      <c r="C113" s="3" t="s">
        <v>413</v>
      </c>
      <c r="D113" s="6">
        <v>374477.05</v>
      </c>
      <c r="E113" s="3" t="s">
        <v>420</v>
      </c>
      <c r="F113" s="3" t="s">
        <v>33</v>
      </c>
      <c r="G113" s="11">
        <v>51896</v>
      </c>
      <c r="H113" s="39">
        <v>5.3600000000000002E-2</v>
      </c>
      <c r="I113" s="11">
        <v>44921</v>
      </c>
    </row>
    <row r="114" spans="2:9" thickBot="1" x14ac:dyDescent="0.35">
      <c r="B114" s="3" t="s">
        <v>218</v>
      </c>
      <c r="C114" s="3" t="s">
        <v>411</v>
      </c>
      <c r="D114" s="6">
        <v>354602.67</v>
      </c>
      <c r="E114" s="3" t="s">
        <v>421</v>
      </c>
      <c r="F114" s="3" t="s">
        <v>33</v>
      </c>
      <c r="G114" s="11">
        <v>48038</v>
      </c>
      <c r="H114" s="39">
        <v>2.1000000000000001E-2</v>
      </c>
      <c r="I114" s="11">
        <v>44804</v>
      </c>
    </row>
    <row r="115" spans="2:9" thickBot="1" x14ac:dyDescent="0.35">
      <c r="B115" s="3" t="s">
        <v>219</v>
      </c>
      <c r="C115" s="3" t="s">
        <v>412</v>
      </c>
      <c r="D115" s="6">
        <v>233161.01</v>
      </c>
      <c r="E115" s="3" t="s">
        <v>420</v>
      </c>
      <c r="F115" s="3" t="s">
        <v>33</v>
      </c>
      <c r="G115" s="11">
        <v>48548</v>
      </c>
      <c r="H115" s="39">
        <v>2.53E-2</v>
      </c>
      <c r="I115" s="11">
        <v>43679</v>
      </c>
    </row>
    <row r="116" spans="2:9" thickBot="1" x14ac:dyDescent="0.35">
      <c r="B116" s="3" t="s">
        <v>220</v>
      </c>
      <c r="C116" s="3" t="s">
        <v>413</v>
      </c>
      <c r="D116" s="6">
        <v>486566.37</v>
      </c>
      <c r="E116" s="3" t="s">
        <v>420</v>
      </c>
      <c r="F116" s="3" t="s">
        <v>33</v>
      </c>
      <c r="G116" s="11">
        <v>50277</v>
      </c>
      <c r="H116" s="39">
        <v>7.8799999999999995E-2</v>
      </c>
      <c r="I116" s="11">
        <v>43046</v>
      </c>
    </row>
    <row r="117" spans="2:9" thickBot="1" x14ac:dyDescent="0.35">
      <c r="B117" s="3" t="s">
        <v>221</v>
      </c>
      <c r="C117" s="3" t="s">
        <v>414</v>
      </c>
      <c r="D117" s="6">
        <v>137910.48000000001</v>
      </c>
      <c r="E117" s="3" t="s">
        <v>419</v>
      </c>
      <c r="F117" s="3" t="s">
        <v>34</v>
      </c>
      <c r="G117" s="11">
        <v>54193</v>
      </c>
      <c r="H117" s="39">
        <v>7.1800000000000003E-2</v>
      </c>
      <c r="I117" s="11">
        <v>42184</v>
      </c>
    </row>
    <row r="118" spans="2:9" thickBot="1" x14ac:dyDescent="0.35">
      <c r="B118" s="3" t="s">
        <v>222</v>
      </c>
      <c r="C118" s="3" t="s">
        <v>414</v>
      </c>
      <c r="D118" s="6">
        <v>370150.40000000002</v>
      </c>
      <c r="E118" s="3" t="s">
        <v>418</v>
      </c>
      <c r="F118" s="3" t="s">
        <v>33</v>
      </c>
      <c r="G118" s="11">
        <v>51479</v>
      </c>
      <c r="H118" s="39">
        <v>9.8100000000000007E-2</v>
      </c>
      <c r="I118" s="11">
        <v>45237</v>
      </c>
    </row>
    <row r="119" spans="2:9" thickBot="1" x14ac:dyDescent="0.35">
      <c r="B119" s="3" t="s">
        <v>223</v>
      </c>
      <c r="C119" s="3" t="s">
        <v>412</v>
      </c>
      <c r="D119" s="6">
        <v>454090.39</v>
      </c>
      <c r="E119" s="3" t="s">
        <v>419</v>
      </c>
      <c r="F119" s="3" t="s">
        <v>33</v>
      </c>
      <c r="G119" s="11">
        <v>47360</v>
      </c>
      <c r="H119" s="39">
        <v>3.95E-2</v>
      </c>
      <c r="I119" s="11">
        <v>43346</v>
      </c>
    </row>
    <row r="120" spans="2:9" thickBot="1" x14ac:dyDescent="0.35">
      <c r="B120" s="3" t="s">
        <v>224</v>
      </c>
      <c r="C120" s="3" t="s">
        <v>414</v>
      </c>
      <c r="D120" s="6">
        <v>36635</v>
      </c>
      <c r="E120" s="3" t="s">
        <v>418</v>
      </c>
      <c r="F120" s="3" t="s">
        <v>33</v>
      </c>
      <c r="G120" s="11">
        <v>55811</v>
      </c>
      <c r="H120" s="39">
        <v>1.7500000000000002E-2</v>
      </c>
      <c r="I120" s="11">
        <v>44120</v>
      </c>
    </row>
    <row r="121" spans="2:9" thickBot="1" x14ac:dyDescent="0.35">
      <c r="B121" s="3" t="s">
        <v>225</v>
      </c>
      <c r="C121" s="3" t="s">
        <v>413</v>
      </c>
      <c r="D121" s="6">
        <v>367365.26</v>
      </c>
      <c r="E121" s="3" t="s">
        <v>417</v>
      </c>
      <c r="F121" s="3" t="s">
        <v>34</v>
      </c>
      <c r="G121" s="11">
        <v>47344</v>
      </c>
      <c r="H121" s="39">
        <v>8.1300000000000011E-2</v>
      </c>
      <c r="I121" s="11">
        <v>43675</v>
      </c>
    </row>
    <row r="122" spans="2:9" thickBot="1" x14ac:dyDescent="0.35">
      <c r="B122" s="3" t="s">
        <v>226</v>
      </c>
      <c r="C122" s="3" t="s">
        <v>414</v>
      </c>
      <c r="D122" s="6">
        <v>168023.67</v>
      </c>
      <c r="E122" s="3" t="s">
        <v>415</v>
      </c>
      <c r="F122" s="3" t="s">
        <v>34</v>
      </c>
      <c r="G122" s="11">
        <v>53220</v>
      </c>
      <c r="H122" s="39">
        <v>6.4100000000000004E-2</v>
      </c>
      <c r="I122" s="11">
        <v>42951</v>
      </c>
    </row>
    <row r="123" spans="2:9" thickBot="1" x14ac:dyDescent="0.35">
      <c r="B123" s="3" t="s">
        <v>227</v>
      </c>
      <c r="C123" s="3" t="s">
        <v>410</v>
      </c>
      <c r="D123" s="6">
        <v>428087.94</v>
      </c>
      <c r="E123" s="3" t="s">
        <v>415</v>
      </c>
      <c r="F123" s="3" t="s">
        <v>33</v>
      </c>
      <c r="G123" s="11">
        <v>54445</v>
      </c>
      <c r="H123" s="39">
        <v>7.3099999999999998E-2</v>
      </c>
      <c r="I123" s="11">
        <v>43475</v>
      </c>
    </row>
    <row r="124" spans="2:9" thickBot="1" x14ac:dyDescent="0.35">
      <c r="B124" s="3" t="s">
        <v>228</v>
      </c>
      <c r="C124" s="3" t="s">
        <v>413</v>
      </c>
      <c r="D124" s="6">
        <v>210219.21</v>
      </c>
      <c r="E124" s="3" t="s">
        <v>415</v>
      </c>
      <c r="F124" s="3" t="s">
        <v>34</v>
      </c>
      <c r="G124" s="11">
        <v>52511</v>
      </c>
      <c r="H124" s="39">
        <v>5.4199999999999998E-2</v>
      </c>
      <c r="I124" s="11">
        <v>43410</v>
      </c>
    </row>
    <row r="125" spans="2:9" thickBot="1" x14ac:dyDescent="0.35">
      <c r="B125" s="3" t="s">
        <v>229</v>
      </c>
      <c r="C125" s="3" t="s">
        <v>411</v>
      </c>
      <c r="D125" s="6">
        <v>65215.3</v>
      </c>
      <c r="E125" s="3" t="s">
        <v>416</v>
      </c>
      <c r="F125" s="3" t="s">
        <v>34</v>
      </c>
      <c r="G125" s="11">
        <v>46737</v>
      </c>
      <c r="H125" s="39">
        <v>2.6699999999999998E-2</v>
      </c>
      <c r="I125" s="11">
        <v>42082</v>
      </c>
    </row>
    <row r="126" spans="2:9" thickBot="1" x14ac:dyDescent="0.35">
      <c r="B126" s="3" t="s">
        <v>230</v>
      </c>
      <c r="C126" s="3" t="s">
        <v>412</v>
      </c>
      <c r="D126" s="6">
        <v>472988.75</v>
      </c>
      <c r="E126" s="3" t="s">
        <v>421</v>
      </c>
      <c r="F126" s="3" t="s">
        <v>35</v>
      </c>
      <c r="G126" s="11">
        <v>53442</v>
      </c>
      <c r="H126" s="39">
        <v>5.4000000000000006E-2</v>
      </c>
      <c r="I126" s="11">
        <v>44230</v>
      </c>
    </row>
    <row r="127" spans="2:9" thickBot="1" x14ac:dyDescent="0.35">
      <c r="B127" s="3" t="s">
        <v>231</v>
      </c>
      <c r="C127" s="3" t="s">
        <v>411</v>
      </c>
      <c r="D127" s="6">
        <v>135870.49</v>
      </c>
      <c r="E127" s="3" t="s">
        <v>421</v>
      </c>
      <c r="F127" s="3" t="s">
        <v>34</v>
      </c>
      <c r="G127" s="11">
        <v>49495</v>
      </c>
      <c r="H127" s="39">
        <v>5.9400000000000001E-2</v>
      </c>
      <c r="I127" s="11">
        <v>44152</v>
      </c>
    </row>
    <row r="128" spans="2:9" thickBot="1" x14ac:dyDescent="0.35">
      <c r="B128" s="3" t="s">
        <v>232</v>
      </c>
      <c r="C128" s="3" t="s">
        <v>414</v>
      </c>
      <c r="D128" s="6">
        <v>403034.55</v>
      </c>
      <c r="E128" s="3" t="s">
        <v>419</v>
      </c>
      <c r="F128" s="3" t="s">
        <v>33</v>
      </c>
      <c r="G128" s="11">
        <v>47390</v>
      </c>
      <c r="H128" s="39">
        <v>6.6100000000000006E-2</v>
      </c>
      <c r="I128" s="11">
        <v>44796</v>
      </c>
    </row>
    <row r="129" spans="2:9" thickBot="1" x14ac:dyDescent="0.35">
      <c r="B129" s="3" t="s">
        <v>233</v>
      </c>
      <c r="C129" s="3" t="s">
        <v>413</v>
      </c>
      <c r="D129" s="6">
        <v>108994.07</v>
      </c>
      <c r="E129" s="3" t="s">
        <v>421</v>
      </c>
      <c r="F129" s="3" t="s">
        <v>35</v>
      </c>
      <c r="G129" s="11">
        <v>50722</v>
      </c>
      <c r="H129" s="39">
        <v>4.0800000000000003E-2</v>
      </c>
      <c r="I129" s="11">
        <v>44025</v>
      </c>
    </row>
    <row r="130" spans="2:9" thickBot="1" x14ac:dyDescent="0.35">
      <c r="B130" s="3" t="s">
        <v>234</v>
      </c>
      <c r="C130" s="3" t="s">
        <v>413</v>
      </c>
      <c r="D130" s="6">
        <v>268578.65000000002</v>
      </c>
      <c r="E130" s="3" t="s">
        <v>421</v>
      </c>
      <c r="F130" s="3" t="s">
        <v>33</v>
      </c>
      <c r="G130" s="11">
        <v>46849</v>
      </c>
      <c r="H130" s="39">
        <v>7.7800000000000008E-2</v>
      </c>
      <c r="I130" s="11">
        <v>43981</v>
      </c>
    </row>
    <row r="131" spans="2:9" thickBot="1" x14ac:dyDescent="0.35">
      <c r="B131" s="3" t="s">
        <v>235</v>
      </c>
      <c r="C131" s="3" t="s">
        <v>410</v>
      </c>
      <c r="D131" s="6">
        <v>91566.26</v>
      </c>
      <c r="E131" s="3" t="s">
        <v>419</v>
      </c>
      <c r="F131" s="3" t="s">
        <v>35</v>
      </c>
      <c r="G131" s="11">
        <v>50152</v>
      </c>
      <c r="H131" s="39">
        <v>8.8800000000000004E-2</v>
      </c>
      <c r="I131" s="11">
        <v>44651</v>
      </c>
    </row>
    <row r="132" spans="2:9" thickBot="1" x14ac:dyDescent="0.35">
      <c r="B132" s="3" t="s">
        <v>236</v>
      </c>
      <c r="C132" s="3" t="s">
        <v>410</v>
      </c>
      <c r="D132" s="6">
        <v>61398.8</v>
      </c>
      <c r="E132" s="3" t="s">
        <v>421</v>
      </c>
      <c r="F132" s="3" t="s">
        <v>35</v>
      </c>
      <c r="G132" s="11">
        <v>49649</v>
      </c>
      <c r="H132" s="39">
        <v>5.8799999999999998E-2</v>
      </c>
      <c r="I132" s="11">
        <v>44008</v>
      </c>
    </row>
    <row r="133" spans="2:9" thickBot="1" x14ac:dyDescent="0.35">
      <c r="B133" s="3" t="s">
        <v>237</v>
      </c>
      <c r="C133" s="3" t="s">
        <v>412</v>
      </c>
      <c r="D133" s="6">
        <v>278386.75</v>
      </c>
      <c r="E133" s="3" t="s">
        <v>421</v>
      </c>
      <c r="F133" s="3" t="s">
        <v>35</v>
      </c>
      <c r="G133" s="11">
        <v>46870</v>
      </c>
      <c r="H133" s="39">
        <v>5.3899999999999997E-2</v>
      </c>
      <c r="I133" s="11">
        <v>44371</v>
      </c>
    </row>
    <row r="134" spans="2:9" thickBot="1" x14ac:dyDescent="0.35">
      <c r="B134" s="3" t="s">
        <v>238</v>
      </c>
      <c r="C134" s="3" t="s">
        <v>412</v>
      </c>
      <c r="D134" s="6">
        <v>208245.19</v>
      </c>
      <c r="E134" s="3" t="s">
        <v>415</v>
      </c>
      <c r="F134" s="3" t="s">
        <v>34</v>
      </c>
      <c r="G134" s="11">
        <v>53704</v>
      </c>
      <c r="H134" s="39">
        <v>3.78E-2</v>
      </c>
      <c r="I134" s="11">
        <v>44783</v>
      </c>
    </row>
    <row r="135" spans="2:9" thickBot="1" x14ac:dyDescent="0.35">
      <c r="B135" s="3" t="s">
        <v>239</v>
      </c>
      <c r="C135" s="3" t="s">
        <v>412</v>
      </c>
      <c r="D135" s="6">
        <v>259554.14</v>
      </c>
      <c r="E135" s="3" t="s">
        <v>421</v>
      </c>
      <c r="F135" s="3" t="s">
        <v>33</v>
      </c>
      <c r="G135" s="11">
        <v>53839</v>
      </c>
      <c r="H135" s="39">
        <v>2.5600000000000001E-2</v>
      </c>
      <c r="I135" s="11">
        <v>43320</v>
      </c>
    </row>
    <row r="136" spans="2:9" thickBot="1" x14ac:dyDescent="0.35">
      <c r="B136" s="3" t="s">
        <v>240</v>
      </c>
      <c r="C136" s="3" t="s">
        <v>414</v>
      </c>
      <c r="D136" s="6">
        <v>363007.03</v>
      </c>
      <c r="E136" s="3" t="s">
        <v>418</v>
      </c>
      <c r="F136" s="3" t="s">
        <v>33</v>
      </c>
      <c r="G136" s="11">
        <v>49832</v>
      </c>
      <c r="H136" s="39">
        <v>4.6500000000000007E-2</v>
      </c>
      <c r="I136" s="11">
        <v>43757</v>
      </c>
    </row>
    <row r="137" spans="2:9" thickBot="1" x14ac:dyDescent="0.35">
      <c r="B137" s="3" t="s">
        <v>241</v>
      </c>
      <c r="C137" s="3" t="s">
        <v>410</v>
      </c>
      <c r="D137" s="6">
        <v>275628.77</v>
      </c>
      <c r="E137" s="3" t="s">
        <v>420</v>
      </c>
      <c r="F137" s="3" t="s">
        <v>34</v>
      </c>
      <c r="G137" s="11">
        <v>50722</v>
      </c>
      <c r="H137" s="39">
        <v>6.480000000000001E-2</v>
      </c>
      <c r="I137" s="11">
        <v>42170</v>
      </c>
    </row>
    <row r="138" spans="2:9" thickBot="1" x14ac:dyDescent="0.35">
      <c r="B138" s="3" t="s">
        <v>242</v>
      </c>
      <c r="C138" s="3" t="s">
        <v>414</v>
      </c>
      <c r="D138" s="6">
        <v>316226.43</v>
      </c>
      <c r="E138" s="3" t="s">
        <v>416</v>
      </c>
      <c r="F138" s="3" t="s">
        <v>34</v>
      </c>
      <c r="G138" s="11">
        <v>50745</v>
      </c>
      <c r="H138" s="39">
        <v>5.4400000000000004E-2</v>
      </c>
      <c r="I138" s="11">
        <v>43923</v>
      </c>
    </row>
    <row r="139" spans="2:9" thickBot="1" x14ac:dyDescent="0.35">
      <c r="B139" s="3" t="s">
        <v>243</v>
      </c>
      <c r="C139" s="3" t="s">
        <v>414</v>
      </c>
      <c r="D139" s="6">
        <v>393279.63</v>
      </c>
      <c r="E139" s="3" t="s">
        <v>419</v>
      </c>
      <c r="F139" s="3" t="s">
        <v>35</v>
      </c>
      <c r="G139" s="11">
        <v>49044</v>
      </c>
      <c r="H139" s="39">
        <v>6.3399999999999998E-2</v>
      </c>
      <c r="I139" s="11">
        <v>45271</v>
      </c>
    </row>
    <row r="140" spans="2:9" thickBot="1" x14ac:dyDescent="0.35">
      <c r="B140" s="3" t="s">
        <v>244</v>
      </c>
      <c r="C140" s="3" t="s">
        <v>411</v>
      </c>
      <c r="D140" s="6">
        <v>311844.34000000003</v>
      </c>
      <c r="E140" s="3" t="s">
        <v>417</v>
      </c>
      <c r="F140" s="3" t="s">
        <v>33</v>
      </c>
      <c r="G140" s="11">
        <v>46126</v>
      </c>
      <c r="H140" s="39">
        <v>9.2200000000000004E-2</v>
      </c>
      <c r="I140" s="11">
        <v>45464</v>
      </c>
    </row>
    <row r="141" spans="2:9" thickBot="1" x14ac:dyDescent="0.35">
      <c r="B141" s="3" t="s">
        <v>245</v>
      </c>
      <c r="C141" s="3" t="s">
        <v>413</v>
      </c>
      <c r="D141" s="6">
        <v>468472.85</v>
      </c>
      <c r="E141" s="3" t="s">
        <v>420</v>
      </c>
      <c r="F141" s="3" t="s">
        <v>33</v>
      </c>
      <c r="G141" s="11">
        <v>46115</v>
      </c>
      <c r="H141" s="39">
        <v>1.89E-2</v>
      </c>
      <c r="I141" s="11">
        <v>44457</v>
      </c>
    </row>
    <row r="142" spans="2:9" thickBot="1" x14ac:dyDescent="0.35">
      <c r="B142" s="3" t="s">
        <v>246</v>
      </c>
      <c r="C142" s="3" t="s">
        <v>412</v>
      </c>
      <c r="D142" s="6">
        <v>85203.64</v>
      </c>
      <c r="E142" s="3" t="s">
        <v>415</v>
      </c>
      <c r="F142" s="3" t="s">
        <v>34</v>
      </c>
      <c r="G142" s="11">
        <v>54225</v>
      </c>
      <c r="H142" s="39">
        <v>8.9499999999999996E-2</v>
      </c>
      <c r="I142" s="11">
        <v>44728</v>
      </c>
    </row>
    <row r="143" spans="2:9" thickBot="1" x14ac:dyDescent="0.35">
      <c r="B143" s="3" t="s">
        <v>247</v>
      </c>
      <c r="C143" s="3" t="s">
        <v>411</v>
      </c>
      <c r="D143" s="6">
        <v>78853.5</v>
      </c>
      <c r="E143" s="3" t="s">
        <v>421</v>
      </c>
      <c r="F143" s="3" t="s">
        <v>35</v>
      </c>
      <c r="G143" s="11">
        <v>48488</v>
      </c>
      <c r="H143" s="39">
        <v>1.32E-2</v>
      </c>
      <c r="I143" s="11">
        <v>45530</v>
      </c>
    </row>
    <row r="144" spans="2:9" thickBot="1" x14ac:dyDescent="0.35">
      <c r="B144" s="3" t="s">
        <v>248</v>
      </c>
      <c r="C144" s="3" t="s">
        <v>414</v>
      </c>
      <c r="D144" s="6">
        <v>484863.98</v>
      </c>
      <c r="E144" s="3" t="s">
        <v>419</v>
      </c>
      <c r="F144" s="3" t="s">
        <v>34</v>
      </c>
      <c r="G144" s="11">
        <v>51444</v>
      </c>
      <c r="H144" s="39">
        <v>9.1899999999999996E-2</v>
      </c>
      <c r="I144" s="11">
        <v>45410</v>
      </c>
    </row>
    <row r="145" spans="2:9" thickBot="1" x14ac:dyDescent="0.35">
      <c r="B145" s="3" t="s">
        <v>249</v>
      </c>
      <c r="C145" s="3" t="s">
        <v>413</v>
      </c>
      <c r="D145" s="6">
        <v>151270.01</v>
      </c>
      <c r="E145" s="3" t="s">
        <v>417</v>
      </c>
      <c r="F145" s="3" t="s">
        <v>33</v>
      </c>
      <c r="G145" s="11">
        <v>52833</v>
      </c>
      <c r="H145" s="39">
        <v>9.0800000000000006E-2</v>
      </c>
      <c r="I145" s="11">
        <v>42953</v>
      </c>
    </row>
    <row r="146" spans="2:9" thickBot="1" x14ac:dyDescent="0.35">
      <c r="B146" s="3" t="s">
        <v>250</v>
      </c>
      <c r="C146" s="3" t="s">
        <v>411</v>
      </c>
      <c r="D146" s="6">
        <v>132069.65</v>
      </c>
      <c r="E146" s="3" t="s">
        <v>418</v>
      </c>
      <c r="F146" s="3" t="s">
        <v>33</v>
      </c>
      <c r="G146" s="11">
        <v>55665</v>
      </c>
      <c r="H146" s="39">
        <v>2.07E-2</v>
      </c>
      <c r="I146" s="11">
        <v>45086</v>
      </c>
    </row>
    <row r="147" spans="2:9" thickBot="1" x14ac:dyDescent="0.35">
      <c r="B147" s="3" t="s">
        <v>251</v>
      </c>
      <c r="C147" s="3" t="s">
        <v>411</v>
      </c>
      <c r="D147" s="6">
        <v>315886.76</v>
      </c>
      <c r="E147" s="3" t="s">
        <v>415</v>
      </c>
      <c r="F147" s="3" t="s">
        <v>35</v>
      </c>
      <c r="G147" s="11">
        <v>54059</v>
      </c>
      <c r="H147" s="39">
        <v>6.5000000000000002E-2</v>
      </c>
      <c r="I147" s="11">
        <v>43272</v>
      </c>
    </row>
    <row r="148" spans="2:9" thickBot="1" x14ac:dyDescent="0.35">
      <c r="B148" s="3" t="s">
        <v>252</v>
      </c>
      <c r="C148" s="3" t="s">
        <v>410</v>
      </c>
      <c r="D148" s="6">
        <v>72163.89</v>
      </c>
      <c r="E148" s="3" t="s">
        <v>415</v>
      </c>
      <c r="F148" s="3" t="s">
        <v>35</v>
      </c>
      <c r="G148" s="11">
        <v>50948</v>
      </c>
      <c r="H148" s="39">
        <v>7.9000000000000001E-2</v>
      </c>
      <c r="I148" s="11">
        <v>44613</v>
      </c>
    </row>
    <row r="149" spans="2:9" thickBot="1" x14ac:dyDescent="0.35">
      <c r="B149" s="3" t="s">
        <v>253</v>
      </c>
      <c r="C149" s="3" t="s">
        <v>414</v>
      </c>
      <c r="D149" s="6">
        <v>104901.22</v>
      </c>
      <c r="E149" s="3" t="s">
        <v>421</v>
      </c>
      <c r="F149" s="3" t="s">
        <v>35</v>
      </c>
      <c r="G149" s="11">
        <v>51886</v>
      </c>
      <c r="H149" s="39">
        <v>3.5799999999999998E-2</v>
      </c>
      <c r="I149" s="11">
        <v>43467</v>
      </c>
    </row>
    <row r="150" spans="2:9" thickBot="1" x14ac:dyDescent="0.35">
      <c r="B150" s="3" t="s">
        <v>254</v>
      </c>
      <c r="C150" s="3" t="s">
        <v>414</v>
      </c>
      <c r="D150" s="6">
        <v>32663.85</v>
      </c>
      <c r="E150" s="3" t="s">
        <v>420</v>
      </c>
      <c r="F150" s="3" t="s">
        <v>35</v>
      </c>
      <c r="G150" s="11">
        <v>50221</v>
      </c>
      <c r="H150" s="39">
        <v>3.5499999999999997E-2</v>
      </c>
      <c r="I150" s="11">
        <v>43226</v>
      </c>
    </row>
    <row r="151" spans="2:9" thickBot="1" x14ac:dyDescent="0.35">
      <c r="B151" s="3" t="s">
        <v>255</v>
      </c>
      <c r="C151" s="3" t="s">
        <v>413</v>
      </c>
      <c r="D151" s="6">
        <v>209769.71</v>
      </c>
      <c r="E151" s="3" t="s">
        <v>415</v>
      </c>
      <c r="F151" s="3" t="s">
        <v>33</v>
      </c>
      <c r="G151" s="11">
        <v>49106</v>
      </c>
      <c r="H151" s="39">
        <v>9.2600000000000002E-2</v>
      </c>
      <c r="I151" s="11">
        <v>42201</v>
      </c>
    </row>
    <row r="152" spans="2:9" thickBot="1" x14ac:dyDescent="0.35">
      <c r="B152" s="3" t="s">
        <v>256</v>
      </c>
      <c r="C152" s="3" t="s">
        <v>414</v>
      </c>
      <c r="D152" s="6">
        <v>250750.21</v>
      </c>
      <c r="E152" s="3" t="s">
        <v>421</v>
      </c>
      <c r="F152" s="3" t="s">
        <v>34</v>
      </c>
      <c r="G152" s="11">
        <v>47381</v>
      </c>
      <c r="H152" s="39">
        <v>3.0800000000000001E-2</v>
      </c>
      <c r="I152" s="11">
        <v>43848</v>
      </c>
    </row>
    <row r="153" spans="2:9" thickBot="1" x14ac:dyDescent="0.35">
      <c r="B153" s="3" t="s">
        <v>257</v>
      </c>
      <c r="C153" s="3" t="s">
        <v>413</v>
      </c>
      <c r="D153" s="6">
        <v>479626.56</v>
      </c>
      <c r="E153" s="3" t="s">
        <v>421</v>
      </c>
      <c r="F153" s="3" t="s">
        <v>35</v>
      </c>
      <c r="G153" s="11">
        <v>55596</v>
      </c>
      <c r="H153" s="39">
        <v>5.7200000000000001E-2</v>
      </c>
      <c r="I153" s="11">
        <v>43696</v>
      </c>
    </row>
    <row r="154" spans="2:9" thickBot="1" x14ac:dyDescent="0.35">
      <c r="B154" s="3" t="s">
        <v>258</v>
      </c>
      <c r="C154" s="3" t="s">
        <v>411</v>
      </c>
      <c r="D154" s="6">
        <v>268121.19</v>
      </c>
      <c r="E154" s="3" t="s">
        <v>417</v>
      </c>
      <c r="F154" s="3" t="s">
        <v>35</v>
      </c>
      <c r="G154" s="11">
        <v>51949</v>
      </c>
      <c r="H154" s="39">
        <v>7.6200000000000004E-2</v>
      </c>
      <c r="I154" s="11">
        <v>42639</v>
      </c>
    </row>
    <row r="155" spans="2:9" thickBot="1" x14ac:dyDescent="0.35">
      <c r="B155" s="3" t="s">
        <v>259</v>
      </c>
      <c r="C155" s="3" t="s">
        <v>414</v>
      </c>
      <c r="D155" s="6">
        <v>313598.86</v>
      </c>
      <c r="E155" s="3" t="s">
        <v>416</v>
      </c>
      <c r="F155" s="3" t="s">
        <v>35</v>
      </c>
      <c r="G155" s="11">
        <v>49792</v>
      </c>
      <c r="H155" s="39">
        <v>8.6099999999999996E-2</v>
      </c>
      <c r="I155" s="11">
        <v>44505</v>
      </c>
    </row>
    <row r="156" spans="2:9" thickBot="1" x14ac:dyDescent="0.35">
      <c r="B156" s="3" t="s">
        <v>260</v>
      </c>
      <c r="C156" s="3" t="s">
        <v>412</v>
      </c>
      <c r="D156" s="6">
        <v>357597.93</v>
      </c>
      <c r="E156" s="3" t="s">
        <v>417</v>
      </c>
      <c r="F156" s="3" t="s">
        <v>34</v>
      </c>
      <c r="G156" s="11">
        <v>49352</v>
      </c>
      <c r="H156" s="39">
        <v>8.8599999999999998E-2</v>
      </c>
      <c r="I156" s="11">
        <v>42852</v>
      </c>
    </row>
    <row r="157" spans="2:9" thickBot="1" x14ac:dyDescent="0.35">
      <c r="B157" s="3" t="s">
        <v>261</v>
      </c>
      <c r="C157" s="3" t="s">
        <v>411</v>
      </c>
      <c r="D157" s="6">
        <v>476903.92</v>
      </c>
      <c r="E157" s="3" t="s">
        <v>417</v>
      </c>
      <c r="F157" s="3" t="s">
        <v>34</v>
      </c>
      <c r="G157" s="11">
        <v>49797</v>
      </c>
      <c r="H157" s="39">
        <v>5.0300000000000004E-2</v>
      </c>
      <c r="I157" s="11">
        <v>45300</v>
      </c>
    </row>
    <row r="158" spans="2:9" thickBot="1" x14ac:dyDescent="0.35">
      <c r="B158" s="3" t="s">
        <v>262</v>
      </c>
      <c r="C158" s="3" t="s">
        <v>411</v>
      </c>
      <c r="D158" s="6">
        <v>362627</v>
      </c>
      <c r="E158" s="3" t="s">
        <v>418</v>
      </c>
      <c r="F158" s="3" t="s">
        <v>33</v>
      </c>
      <c r="G158" s="11">
        <v>53600</v>
      </c>
      <c r="H158" s="39">
        <v>6.59E-2</v>
      </c>
      <c r="I158" s="11">
        <v>44789</v>
      </c>
    </row>
    <row r="159" spans="2:9" thickBot="1" x14ac:dyDescent="0.35">
      <c r="B159" s="3" t="s">
        <v>263</v>
      </c>
      <c r="C159" s="3" t="s">
        <v>411</v>
      </c>
      <c r="D159" s="6">
        <v>65620.800000000003</v>
      </c>
      <c r="E159" s="3" t="s">
        <v>420</v>
      </c>
      <c r="F159" s="3" t="s">
        <v>33</v>
      </c>
      <c r="G159" s="11">
        <v>51490</v>
      </c>
      <c r="H159" s="39">
        <v>7.4800000000000005E-2</v>
      </c>
      <c r="I159" s="11">
        <v>42067</v>
      </c>
    </row>
    <row r="160" spans="2:9" thickBot="1" x14ac:dyDescent="0.35">
      <c r="B160" s="3" t="s">
        <v>264</v>
      </c>
      <c r="C160" s="3" t="s">
        <v>413</v>
      </c>
      <c r="D160" s="6">
        <v>249548.64</v>
      </c>
      <c r="E160" s="3" t="s">
        <v>419</v>
      </c>
      <c r="F160" s="3" t="s">
        <v>33</v>
      </c>
      <c r="G160" s="11">
        <v>50255</v>
      </c>
      <c r="H160" s="39">
        <v>2.29E-2</v>
      </c>
      <c r="I160" s="11">
        <v>42108</v>
      </c>
    </row>
    <row r="161" spans="2:9" thickBot="1" x14ac:dyDescent="0.35">
      <c r="B161" s="3" t="s">
        <v>265</v>
      </c>
      <c r="C161" s="3" t="s">
        <v>413</v>
      </c>
      <c r="D161" s="6">
        <v>414019.62</v>
      </c>
      <c r="E161" s="3" t="s">
        <v>417</v>
      </c>
      <c r="F161" s="3" t="s">
        <v>34</v>
      </c>
      <c r="G161" s="11">
        <v>56241</v>
      </c>
      <c r="H161" s="39">
        <v>8.8599999999999998E-2</v>
      </c>
      <c r="I161" s="11">
        <v>44476</v>
      </c>
    </row>
    <row r="162" spans="2:9" thickBot="1" x14ac:dyDescent="0.35">
      <c r="B162" s="3" t="s">
        <v>266</v>
      </c>
      <c r="C162" s="3" t="s">
        <v>410</v>
      </c>
      <c r="D162" s="6">
        <v>278853.76000000001</v>
      </c>
      <c r="E162" s="3" t="s">
        <v>419</v>
      </c>
      <c r="F162" s="3" t="s">
        <v>34</v>
      </c>
      <c r="G162" s="11">
        <v>51910</v>
      </c>
      <c r="H162" s="39">
        <v>8.8699999999999987E-2</v>
      </c>
      <c r="I162" s="11">
        <v>43662</v>
      </c>
    </row>
    <row r="163" spans="2:9" thickBot="1" x14ac:dyDescent="0.35">
      <c r="B163" s="3" t="s">
        <v>267</v>
      </c>
      <c r="C163" s="3" t="s">
        <v>413</v>
      </c>
      <c r="D163" s="6">
        <v>148825.63</v>
      </c>
      <c r="E163" s="3" t="s">
        <v>417</v>
      </c>
      <c r="F163" s="3" t="s">
        <v>34</v>
      </c>
      <c r="G163" s="11">
        <v>52982</v>
      </c>
      <c r="H163" s="39">
        <v>0.05</v>
      </c>
      <c r="I163" s="11">
        <v>44256</v>
      </c>
    </row>
    <row r="164" spans="2:9" thickBot="1" x14ac:dyDescent="0.35">
      <c r="B164" s="3" t="s">
        <v>268</v>
      </c>
      <c r="C164" s="3" t="s">
        <v>413</v>
      </c>
      <c r="D164" s="6">
        <v>485677.18</v>
      </c>
      <c r="E164" s="3" t="s">
        <v>417</v>
      </c>
      <c r="F164" s="3" t="s">
        <v>34</v>
      </c>
      <c r="G164" s="11">
        <v>52254</v>
      </c>
      <c r="H164" s="39">
        <v>1.6399999999999998E-2</v>
      </c>
      <c r="I164" s="11">
        <v>45041</v>
      </c>
    </row>
    <row r="165" spans="2:9" thickBot="1" x14ac:dyDescent="0.35">
      <c r="B165" s="3" t="s">
        <v>269</v>
      </c>
      <c r="C165" s="3" t="s">
        <v>412</v>
      </c>
      <c r="D165" s="6">
        <v>60411.33</v>
      </c>
      <c r="E165" s="3" t="s">
        <v>417</v>
      </c>
      <c r="F165" s="3" t="s">
        <v>33</v>
      </c>
      <c r="G165" s="11">
        <v>49450</v>
      </c>
      <c r="H165" s="39">
        <v>1.2800000000000001E-2</v>
      </c>
      <c r="I165" s="11">
        <v>41937</v>
      </c>
    </row>
    <row r="166" spans="2:9" thickBot="1" x14ac:dyDescent="0.35">
      <c r="B166" s="3" t="s">
        <v>270</v>
      </c>
      <c r="C166" s="3" t="s">
        <v>412</v>
      </c>
      <c r="D166" s="6">
        <v>243981.37</v>
      </c>
      <c r="E166" s="3" t="s">
        <v>415</v>
      </c>
      <c r="F166" s="3" t="s">
        <v>34</v>
      </c>
      <c r="G166" s="11">
        <v>52365</v>
      </c>
      <c r="H166" s="39">
        <v>4.1799999999999997E-2</v>
      </c>
      <c r="I166" s="11">
        <v>42175</v>
      </c>
    </row>
    <row r="167" spans="2:9" thickBot="1" x14ac:dyDescent="0.35">
      <c r="B167" s="3" t="s">
        <v>271</v>
      </c>
      <c r="C167" s="3" t="s">
        <v>414</v>
      </c>
      <c r="D167" s="6">
        <v>480880.3</v>
      </c>
      <c r="E167" s="3" t="s">
        <v>420</v>
      </c>
      <c r="F167" s="3" t="s">
        <v>33</v>
      </c>
      <c r="G167" s="11">
        <v>53874</v>
      </c>
      <c r="H167" s="39">
        <v>3.2899999999999999E-2</v>
      </c>
      <c r="I167" s="11">
        <v>44596</v>
      </c>
    </row>
    <row r="168" spans="2:9" thickBot="1" x14ac:dyDescent="0.35">
      <c r="B168" s="3" t="s">
        <v>272</v>
      </c>
      <c r="C168" s="3" t="s">
        <v>413</v>
      </c>
      <c r="D168" s="6">
        <v>436625.2</v>
      </c>
      <c r="E168" s="3" t="s">
        <v>420</v>
      </c>
      <c r="F168" s="3" t="s">
        <v>33</v>
      </c>
      <c r="G168" s="11">
        <v>51564</v>
      </c>
      <c r="H168" s="39">
        <v>5.74E-2</v>
      </c>
      <c r="I168" s="11">
        <v>42922</v>
      </c>
    </row>
    <row r="169" spans="2:9" thickBot="1" x14ac:dyDescent="0.35">
      <c r="B169" s="3" t="s">
        <v>273</v>
      </c>
      <c r="C169" s="3" t="s">
        <v>414</v>
      </c>
      <c r="D169" s="6">
        <v>144900.79</v>
      </c>
      <c r="E169" s="3" t="s">
        <v>418</v>
      </c>
      <c r="F169" s="3" t="s">
        <v>35</v>
      </c>
      <c r="G169" s="11">
        <v>46469</v>
      </c>
      <c r="H169" s="39">
        <v>4.8399999999999999E-2</v>
      </c>
      <c r="I169" s="11">
        <v>43962</v>
      </c>
    </row>
    <row r="170" spans="2:9" thickBot="1" x14ac:dyDescent="0.35">
      <c r="B170" s="3" t="s">
        <v>274</v>
      </c>
      <c r="C170" s="3" t="s">
        <v>414</v>
      </c>
      <c r="D170" s="6">
        <v>71243.850000000006</v>
      </c>
      <c r="E170" s="3" t="s">
        <v>415</v>
      </c>
      <c r="F170" s="3" t="s">
        <v>33</v>
      </c>
      <c r="G170" s="11">
        <v>53505</v>
      </c>
      <c r="H170" s="39">
        <v>7.9600000000000004E-2</v>
      </c>
      <c r="I170" s="11">
        <v>44365</v>
      </c>
    </row>
    <row r="171" spans="2:9" thickBot="1" x14ac:dyDescent="0.35">
      <c r="B171" s="3" t="s">
        <v>275</v>
      </c>
      <c r="C171" s="3" t="s">
        <v>410</v>
      </c>
      <c r="D171" s="6">
        <v>39696.53</v>
      </c>
      <c r="E171" s="3" t="s">
        <v>417</v>
      </c>
      <c r="F171" s="3" t="s">
        <v>35</v>
      </c>
      <c r="G171" s="11">
        <v>50503</v>
      </c>
      <c r="H171" s="39">
        <v>1.47E-2</v>
      </c>
      <c r="I171" s="11">
        <v>43938</v>
      </c>
    </row>
    <row r="172" spans="2:9" thickBot="1" x14ac:dyDescent="0.35">
      <c r="B172" s="3" t="s">
        <v>276</v>
      </c>
      <c r="C172" s="3" t="s">
        <v>413</v>
      </c>
      <c r="D172" s="6">
        <v>96031.23</v>
      </c>
      <c r="E172" s="3" t="s">
        <v>420</v>
      </c>
      <c r="F172" s="3" t="s">
        <v>34</v>
      </c>
      <c r="G172" s="11">
        <v>46482</v>
      </c>
      <c r="H172" s="39">
        <v>7.6200000000000004E-2</v>
      </c>
      <c r="I172" s="11">
        <v>42120</v>
      </c>
    </row>
    <row r="173" spans="2:9" thickBot="1" x14ac:dyDescent="0.35">
      <c r="B173" s="3" t="s">
        <v>277</v>
      </c>
      <c r="C173" s="3" t="s">
        <v>412</v>
      </c>
      <c r="D173" s="6">
        <v>331038.51</v>
      </c>
      <c r="E173" s="3" t="s">
        <v>420</v>
      </c>
      <c r="F173" s="3" t="s">
        <v>35</v>
      </c>
      <c r="G173" s="11">
        <v>55748</v>
      </c>
      <c r="H173" s="39">
        <v>6.2899999999999998E-2</v>
      </c>
      <c r="I173" s="11">
        <v>43769</v>
      </c>
    </row>
    <row r="174" spans="2:9" thickBot="1" x14ac:dyDescent="0.35">
      <c r="B174" s="3" t="s">
        <v>278</v>
      </c>
      <c r="C174" s="3" t="s">
        <v>413</v>
      </c>
      <c r="D174" s="6">
        <v>489158.13</v>
      </c>
      <c r="E174" s="3" t="s">
        <v>419</v>
      </c>
      <c r="F174" s="3" t="s">
        <v>34</v>
      </c>
      <c r="G174" s="11">
        <v>46637</v>
      </c>
      <c r="H174" s="39">
        <v>3.0299999999999997E-2</v>
      </c>
      <c r="I174" s="11">
        <v>43234</v>
      </c>
    </row>
    <row r="175" spans="2:9" thickBot="1" x14ac:dyDescent="0.35">
      <c r="B175" s="3" t="s">
        <v>279</v>
      </c>
      <c r="C175" s="3" t="s">
        <v>412</v>
      </c>
      <c r="D175" s="6">
        <v>460274.26</v>
      </c>
      <c r="E175" s="3" t="s">
        <v>420</v>
      </c>
      <c r="F175" s="3" t="s">
        <v>34</v>
      </c>
      <c r="G175" s="11">
        <v>49296</v>
      </c>
      <c r="H175" s="39">
        <v>4.4999999999999998E-2</v>
      </c>
      <c r="I175" s="11">
        <v>44662</v>
      </c>
    </row>
    <row r="176" spans="2:9" thickBot="1" x14ac:dyDescent="0.35">
      <c r="B176" s="3" t="s">
        <v>280</v>
      </c>
      <c r="C176" s="3" t="s">
        <v>414</v>
      </c>
      <c r="D176" s="6">
        <v>467281.26</v>
      </c>
      <c r="E176" s="3" t="s">
        <v>415</v>
      </c>
      <c r="F176" s="3" t="s">
        <v>33</v>
      </c>
      <c r="G176" s="11">
        <v>50459</v>
      </c>
      <c r="H176" s="39">
        <v>2.7699999999999999E-2</v>
      </c>
      <c r="I176" s="11">
        <v>43426</v>
      </c>
    </row>
    <row r="177" spans="2:9" thickBot="1" x14ac:dyDescent="0.35">
      <c r="B177" s="3" t="s">
        <v>281</v>
      </c>
      <c r="C177" s="3" t="s">
        <v>412</v>
      </c>
      <c r="D177" s="6">
        <v>22760.080000000002</v>
      </c>
      <c r="E177" s="3" t="s">
        <v>421</v>
      </c>
      <c r="F177" s="3" t="s">
        <v>35</v>
      </c>
      <c r="G177" s="11">
        <v>47788</v>
      </c>
      <c r="H177" s="39">
        <v>7.6999999999999999E-2</v>
      </c>
      <c r="I177" s="11">
        <v>45352</v>
      </c>
    </row>
    <row r="178" spans="2:9" thickBot="1" x14ac:dyDescent="0.35">
      <c r="B178" s="3" t="s">
        <v>282</v>
      </c>
      <c r="C178" s="3" t="s">
        <v>412</v>
      </c>
      <c r="D178" s="6">
        <v>391075.05</v>
      </c>
      <c r="E178" s="3" t="s">
        <v>417</v>
      </c>
      <c r="F178" s="3" t="s">
        <v>34</v>
      </c>
      <c r="G178" s="11">
        <v>53175</v>
      </c>
      <c r="H178" s="39">
        <v>4.0899999999999999E-2</v>
      </c>
      <c r="I178" s="11">
        <v>43699</v>
      </c>
    </row>
    <row r="179" spans="2:9" thickBot="1" x14ac:dyDescent="0.35">
      <c r="B179" s="3" t="s">
        <v>283</v>
      </c>
      <c r="C179" s="3" t="s">
        <v>411</v>
      </c>
      <c r="D179" s="6">
        <v>302709.34000000003</v>
      </c>
      <c r="E179" s="3" t="s">
        <v>420</v>
      </c>
      <c r="F179" s="3" t="s">
        <v>35</v>
      </c>
      <c r="G179" s="11">
        <v>50759</v>
      </c>
      <c r="H179" s="39">
        <v>1.26E-2</v>
      </c>
      <c r="I179" s="11">
        <v>43219</v>
      </c>
    </row>
    <row r="180" spans="2:9" thickBot="1" x14ac:dyDescent="0.35">
      <c r="B180" s="3" t="s">
        <v>284</v>
      </c>
      <c r="C180" s="3" t="s">
        <v>413</v>
      </c>
      <c r="D180" s="6">
        <v>369689.44</v>
      </c>
      <c r="E180" s="3" t="s">
        <v>419</v>
      </c>
      <c r="F180" s="3" t="s">
        <v>33</v>
      </c>
      <c r="G180" s="11">
        <v>48461</v>
      </c>
      <c r="H180" s="39">
        <v>1.9900000000000001E-2</v>
      </c>
      <c r="I180" s="11">
        <v>42932</v>
      </c>
    </row>
    <row r="181" spans="2:9" thickBot="1" x14ac:dyDescent="0.35">
      <c r="B181" s="3" t="s">
        <v>285</v>
      </c>
      <c r="C181" s="3" t="s">
        <v>410</v>
      </c>
      <c r="D181" s="6">
        <v>224744.17</v>
      </c>
      <c r="E181" s="3" t="s">
        <v>421</v>
      </c>
      <c r="F181" s="3" t="s">
        <v>35</v>
      </c>
      <c r="G181" s="11">
        <v>56509</v>
      </c>
      <c r="H181" s="39">
        <v>7.6499999999999999E-2</v>
      </c>
      <c r="I181" s="11">
        <v>43391</v>
      </c>
    </row>
    <row r="182" spans="2:9" thickBot="1" x14ac:dyDescent="0.35">
      <c r="B182" s="3" t="s">
        <v>286</v>
      </c>
      <c r="C182" s="3" t="s">
        <v>414</v>
      </c>
      <c r="D182" s="6">
        <v>128455.8</v>
      </c>
      <c r="E182" s="3" t="s">
        <v>415</v>
      </c>
      <c r="F182" s="3" t="s">
        <v>34</v>
      </c>
      <c r="G182" s="11">
        <v>46101</v>
      </c>
      <c r="H182" s="39">
        <v>5.1100000000000007E-2</v>
      </c>
      <c r="I182" s="11">
        <v>45337</v>
      </c>
    </row>
    <row r="183" spans="2:9" thickBot="1" x14ac:dyDescent="0.35">
      <c r="B183" s="3" t="s">
        <v>287</v>
      </c>
      <c r="C183" s="3" t="s">
        <v>414</v>
      </c>
      <c r="D183" s="6">
        <v>276989.08</v>
      </c>
      <c r="E183" s="3" t="s">
        <v>421</v>
      </c>
      <c r="F183" s="3" t="s">
        <v>35</v>
      </c>
      <c r="G183" s="11">
        <v>46072</v>
      </c>
      <c r="H183" s="39">
        <v>6.0199999999999997E-2</v>
      </c>
      <c r="I183" s="11">
        <v>43732</v>
      </c>
    </row>
    <row r="184" spans="2:9" thickBot="1" x14ac:dyDescent="0.35">
      <c r="B184" s="3" t="s">
        <v>288</v>
      </c>
      <c r="C184" s="3" t="s">
        <v>413</v>
      </c>
      <c r="D184" s="6">
        <v>29440.07</v>
      </c>
      <c r="E184" s="3" t="s">
        <v>420</v>
      </c>
      <c r="F184" s="3" t="s">
        <v>34</v>
      </c>
      <c r="G184" s="11">
        <v>48002</v>
      </c>
      <c r="H184" s="39">
        <v>5.6900000000000006E-2</v>
      </c>
      <c r="I184" s="11">
        <v>44211</v>
      </c>
    </row>
    <row r="185" spans="2:9" thickBot="1" x14ac:dyDescent="0.35">
      <c r="B185" s="3" t="s">
        <v>289</v>
      </c>
      <c r="C185" s="3" t="s">
        <v>412</v>
      </c>
      <c r="D185" s="6">
        <v>152904.56</v>
      </c>
      <c r="E185" s="3" t="s">
        <v>421</v>
      </c>
      <c r="F185" s="3" t="s">
        <v>33</v>
      </c>
      <c r="G185" s="11">
        <v>48088</v>
      </c>
      <c r="H185" s="39">
        <v>2.5600000000000001E-2</v>
      </c>
      <c r="I185" s="11">
        <v>43042</v>
      </c>
    </row>
    <row r="186" spans="2:9" thickBot="1" x14ac:dyDescent="0.35">
      <c r="B186" s="3" t="s">
        <v>290</v>
      </c>
      <c r="C186" s="3" t="s">
        <v>414</v>
      </c>
      <c r="D186" s="6">
        <v>58390.05</v>
      </c>
      <c r="E186" s="3" t="s">
        <v>415</v>
      </c>
      <c r="F186" s="3" t="s">
        <v>35</v>
      </c>
      <c r="G186" s="11">
        <v>55384</v>
      </c>
      <c r="H186" s="39">
        <v>6.7799999999999999E-2</v>
      </c>
      <c r="I186" s="11">
        <v>42571</v>
      </c>
    </row>
    <row r="187" spans="2:9" thickBot="1" x14ac:dyDescent="0.35">
      <c r="B187" s="3" t="s">
        <v>291</v>
      </c>
      <c r="C187" s="3" t="s">
        <v>414</v>
      </c>
      <c r="D187" s="6">
        <v>26250.68</v>
      </c>
      <c r="E187" s="3" t="s">
        <v>418</v>
      </c>
      <c r="F187" s="3" t="s">
        <v>35</v>
      </c>
      <c r="G187" s="11">
        <v>51720</v>
      </c>
      <c r="H187" s="39">
        <v>9.2899999999999996E-2</v>
      </c>
      <c r="I187" s="11">
        <v>42852</v>
      </c>
    </row>
    <row r="188" spans="2:9" thickBot="1" x14ac:dyDescent="0.35">
      <c r="B188" s="3" t="s">
        <v>292</v>
      </c>
      <c r="C188" s="3" t="s">
        <v>414</v>
      </c>
      <c r="D188" s="6">
        <v>238128.64000000001</v>
      </c>
      <c r="E188" s="3" t="s">
        <v>417</v>
      </c>
      <c r="F188" s="3" t="s">
        <v>33</v>
      </c>
      <c r="G188" s="11">
        <v>54930</v>
      </c>
      <c r="H188" s="39">
        <v>8.3599999999999994E-2</v>
      </c>
      <c r="I188" s="11">
        <v>44072</v>
      </c>
    </row>
    <row r="189" spans="2:9" thickBot="1" x14ac:dyDescent="0.35">
      <c r="B189" s="3" t="s">
        <v>293</v>
      </c>
      <c r="C189" s="3" t="s">
        <v>413</v>
      </c>
      <c r="D189" s="6">
        <v>210690.42</v>
      </c>
      <c r="E189" s="3" t="s">
        <v>416</v>
      </c>
      <c r="F189" s="3" t="s">
        <v>34</v>
      </c>
      <c r="G189" s="11">
        <v>50704</v>
      </c>
      <c r="H189" s="39">
        <v>9.01E-2</v>
      </c>
      <c r="I189" s="11">
        <v>43687</v>
      </c>
    </row>
    <row r="190" spans="2:9" thickBot="1" x14ac:dyDescent="0.35">
      <c r="B190" s="3" t="s">
        <v>294</v>
      </c>
      <c r="C190" s="3" t="s">
        <v>413</v>
      </c>
      <c r="D190" s="6">
        <v>309016.32000000001</v>
      </c>
      <c r="E190" s="3" t="s">
        <v>415</v>
      </c>
      <c r="F190" s="3" t="s">
        <v>34</v>
      </c>
      <c r="G190" s="11">
        <v>52760</v>
      </c>
      <c r="H190" s="39">
        <v>9.2799999999999994E-2</v>
      </c>
      <c r="I190" s="11">
        <v>44836</v>
      </c>
    </row>
    <row r="191" spans="2:9" thickBot="1" x14ac:dyDescent="0.35">
      <c r="B191" s="3" t="s">
        <v>295</v>
      </c>
      <c r="C191" s="3" t="s">
        <v>411</v>
      </c>
      <c r="D191" s="6">
        <v>412123.35</v>
      </c>
      <c r="E191" s="3" t="s">
        <v>421</v>
      </c>
      <c r="F191" s="3" t="s">
        <v>34</v>
      </c>
      <c r="G191" s="11">
        <v>48592</v>
      </c>
      <c r="H191" s="39">
        <v>8.7899999999999992E-2</v>
      </c>
      <c r="I191" s="11">
        <v>44776</v>
      </c>
    </row>
    <row r="192" spans="2:9" thickBot="1" x14ac:dyDescent="0.35">
      <c r="B192" s="3" t="s">
        <v>296</v>
      </c>
      <c r="C192" s="3" t="s">
        <v>411</v>
      </c>
      <c r="D192" s="6">
        <v>244070.54</v>
      </c>
      <c r="E192" s="3" t="s">
        <v>415</v>
      </c>
      <c r="F192" s="3" t="s">
        <v>34</v>
      </c>
      <c r="G192" s="11">
        <v>54008</v>
      </c>
      <c r="H192" s="39">
        <v>3.0699999999999998E-2</v>
      </c>
      <c r="I192" s="11">
        <v>42401</v>
      </c>
    </row>
    <row r="193" spans="2:9" thickBot="1" x14ac:dyDescent="0.35">
      <c r="B193" s="3" t="s">
        <v>297</v>
      </c>
      <c r="C193" s="3" t="s">
        <v>410</v>
      </c>
      <c r="D193" s="6">
        <v>262555.56</v>
      </c>
      <c r="E193" s="3" t="s">
        <v>415</v>
      </c>
      <c r="F193" s="3" t="s">
        <v>34</v>
      </c>
      <c r="G193" s="11">
        <v>52669</v>
      </c>
      <c r="H193" s="39">
        <v>5.0599999999999999E-2</v>
      </c>
      <c r="I193" s="11">
        <v>43718</v>
      </c>
    </row>
    <row r="194" spans="2:9" thickBot="1" x14ac:dyDescent="0.35">
      <c r="B194" s="3" t="s">
        <v>298</v>
      </c>
      <c r="C194" s="3" t="s">
        <v>410</v>
      </c>
      <c r="D194" s="6">
        <v>116499.2</v>
      </c>
      <c r="E194" s="3" t="s">
        <v>415</v>
      </c>
      <c r="F194" s="3" t="s">
        <v>35</v>
      </c>
      <c r="G194" s="11">
        <v>54782</v>
      </c>
      <c r="H194" s="39">
        <v>5.5800000000000002E-2</v>
      </c>
      <c r="I194" s="11">
        <v>45488</v>
      </c>
    </row>
    <row r="195" spans="2:9" thickBot="1" x14ac:dyDescent="0.35">
      <c r="B195" s="3" t="s">
        <v>299</v>
      </c>
      <c r="C195" s="3" t="s">
        <v>414</v>
      </c>
      <c r="D195" s="6">
        <v>348001.64</v>
      </c>
      <c r="E195" s="3" t="s">
        <v>419</v>
      </c>
      <c r="F195" s="3" t="s">
        <v>33</v>
      </c>
      <c r="G195" s="11">
        <v>50630</v>
      </c>
      <c r="H195" s="39">
        <v>4.2699999999999995E-2</v>
      </c>
      <c r="I195" s="11">
        <v>44212</v>
      </c>
    </row>
    <row r="196" spans="2:9" thickBot="1" x14ac:dyDescent="0.35">
      <c r="B196" s="3" t="s">
        <v>300</v>
      </c>
      <c r="C196" s="3" t="s">
        <v>410</v>
      </c>
      <c r="D196" s="6">
        <v>171411.01</v>
      </c>
      <c r="E196" s="3" t="s">
        <v>421</v>
      </c>
      <c r="F196" s="3" t="s">
        <v>33</v>
      </c>
      <c r="G196" s="11">
        <v>53937</v>
      </c>
      <c r="H196" s="39">
        <v>8.9099999999999999E-2</v>
      </c>
      <c r="I196" s="11">
        <v>44106</v>
      </c>
    </row>
    <row r="197" spans="2:9" thickBot="1" x14ac:dyDescent="0.35">
      <c r="B197" s="3" t="s">
        <v>301</v>
      </c>
      <c r="C197" s="3" t="s">
        <v>414</v>
      </c>
      <c r="D197" s="6">
        <v>422310.09</v>
      </c>
      <c r="E197" s="3" t="s">
        <v>419</v>
      </c>
      <c r="F197" s="3" t="s">
        <v>34</v>
      </c>
      <c r="G197" s="11">
        <v>55509</v>
      </c>
      <c r="H197" s="39">
        <v>5.9200000000000003E-2</v>
      </c>
      <c r="I197" s="11">
        <v>43485</v>
      </c>
    </row>
    <row r="198" spans="2:9" thickBot="1" x14ac:dyDescent="0.35">
      <c r="B198" s="3" t="s">
        <v>302</v>
      </c>
      <c r="C198" s="3" t="s">
        <v>412</v>
      </c>
      <c r="D198" s="6">
        <v>455525.64</v>
      </c>
      <c r="E198" s="3" t="s">
        <v>420</v>
      </c>
      <c r="F198" s="3" t="s">
        <v>34</v>
      </c>
      <c r="G198" s="11">
        <v>50297</v>
      </c>
      <c r="H198" s="39">
        <v>2.2400000000000003E-2</v>
      </c>
      <c r="I198" s="11">
        <v>43988</v>
      </c>
    </row>
    <row r="199" spans="2:9" thickBot="1" x14ac:dyDescent="0.35">
      <c r="B199" s="3" t="s">
        <v>303</v>
      </c>
      <c r="C199" s="3" t="s">
        <v>413</v>
      </c>
      <c r="D199" s="6">
        <v>314318.52</v>
      </c>
      <c r="E199" s="3" t="s">
        <v>418</v>
      </c>
      <c r="F199" s="3" t="s">
        <v>33</v>
      </c>
      <c r="G199" s="11">
        <v>55233</v>
      </c>
      <c r="H199" s="39">
        <v>8.3900000000000002E-2</v>
      </c>
      <c r="I199" s="11">
        <v>43848</v>
      </c>
    </row>
    <row r="200" spans="2:9" thickBot="1" x14ac:dyDescent="0.35">
      <c r="B200" s="3" t="s">
        <v>304</v>
      </c>
      <c r="C200" s="3" t="s">
        <v>410</v>
      </c>
      <c r="D200" s="6">
        <v>212538.45</v>
      </c>
      <c r="E200" s="3" t="s">
        <v>415</v>
      </c>
      <c r="F200" s="3" t="s">
        <v>33</v>
      </c>
      <c r="G200" s="11">
        <v>49322</v>
      </c>
      <c r="H200" s="39">
        <v>3.7400000000000003E-2</v>
      </c>
      <c r="I200" s="11">
        <v>44065</v>
      </c>
    </row>
    <row r="201" spans="2:9" thickBot="1" x14ac:dyDescent="0.35">
      <c r="B201" s="3" t="s">
        <v>305</v>
      </c>
      <c r="C201" s="3" t="s">
        <v>414</v>
      </c>
      <c r="D201" s="6">
        <v>224034.87</v>
      </c>
      <c r="E201" s="3" t="s">
        <v>421</v>
      </c>
      <c r="F201" s="3" t="s">
        <v>35</v>
      </c>
      <c r="G201" s="11">
        <v>51921</v>
      </c>
      <c r="H201" s="39">
        <v>4.9200000000000001E-2</v>
      </c>
      <c r="I201" s="11">
        <v>41960</v>
      </c>
    </row>
    <row r="202" spans="2:9" thickBot="1" x14ac:dyDescent="0.35">
      <c r="B202" s="3" t="s">
        <v>306</v>
      </c>
      <c r="C202" s="3" t="s">
        <v>412</v>
      </c>
      <c r="D202" s="6">
        <v>208516.21</v>
      </c>
      <c r="E202" s="3" t="s">
        <v>416</v>
      </c>
      <c r="F202" s="3" t="s">
        <v>35</v>
      </c>
      <c r="G202" s="11">
        <v>52757</v>
      </c>
      <c r="H202" s="39">
        <v>4.6699999999999998E-2</v>
      </c>
      <c r="I202" s="11">
        <v>45161</v>
      </c>
    </row>
    <row r="203" spans="2:9" thickBot="1" x14ac:dyDescent="0.35">
      <c r="B203" s="3" t="s">
        <v>307</v>
      </c>
      <c r="C203" s="3" t="s">
        <v>412</v>
      </c>
      <c r="D203" s="6">
        <v>303462.12</v>
      </c>
      <c r="E203" s="3" t="s">
        <v>416</v>
      </c>
      <c r="F203" s="3" t="s">
        <v>33</v>
      </c>
      <c r="G203" s="11">
        <v>47142</v>
      </c>
      <c r="H203" s="39">
        <v>6.2400000000000004E-2</v>
      </c>
      <c r="I203" s="11">
        <v>44914</v>
      </c>
    </row>
    <row r="204" spans="2:9" thickBot="1" x14ac:dyDescent="0.35">
      <c r="B204" s="3" t="s">
        <v>308</v>
      </c>
      <c r="C204" s="3" t="s">
        <v>413</v>
      </c>
      <c r="D204" s="6">
        <v>147172.07999999999</v>
      </c>
      <c r="E204" s="3" t="s">
        <v>418</v>
      </c>
      <c r="F204" s="3" t="s">
        <v>33</v>
      </c>
      <c r="G204" s="11">
        <v>49937</v>
      </c>
      <c r="H204" s="39">
        <v>5.0099999999999999E-2</v>
      </c>
      <c r="I204" s="11">
        <v>44651</v>
      </c>
    </row>
    <row r="205" spans="2:9" thickBot="1" x14ac:dyDescent="0.35">
      <c r="B205" s="3" t="s">
        <v>309</v>
      </c>
      <c r="C205" s="3" t="s">
        <v>411</v>
      </c>
      <c r="D205" s="6">
        <v>349108.88</v>
      </c>
      <c r="E205" s="3" t="s">
        <v>416</v>
      </c>
      <c r="F205" s="3" t="s">
        <v>34</v>
      </c>
      <c r="G205" s="11">
        <v>55934</v>
      </c>
      <c r="H205" s="39">
        <v>9.1499999999999998E-2</v>
      </c>
      <c r="I205" s="11">
        <v>44989</v>
      </c>
    </row>
    <row r="206" spans="2:9" thickBot="1" x14ac:dyDescent="0.35">
      <c r="B206" s="3" t="s">
        <v>310</v>
      </c>
      <c r="C206" s="3" t="s">
        <v>414</v>
      </c>
      <c r="D206" s="6">
        <v>27336.400000000001</v>
      </c>
      <c r="E206" s="3" t="s">
        <v>416</v>
      </c>
      <c r="F206" s="3" t="s">
        <v>33</v>
      </c>
      <c r="G206" s="11">
        <v>46657</v>
      </c>
      <c r="H206" s="39">
        <v>8.0600000000000005E-2</v>
      </c>
      <c r="I206" s="11">
        <v>43548</v>
      </c>
    </row>
    <row r="207" spans="2:9" thickBot="1" x14ac:dyDescent="0.35">
      <c r="B207" s="3" t="s">
        <v>311</v>
      </c>
      <c r="C207" s="3" t="s">
        <v>413</v>
      </c>
      <c r="D207" s="6">
        <v>399482.86</v>
      </c>
      <c r="E207" s="3" t="s">
        <v>421</v>
      </c>
      <c r="F207" s="3" t="s">
        <v>34</v>
      </c>
      <c r="G207" s="11">
        <v>52914</v>
      </c>
      <c r="H207" s="39">
        <v>8.4600000000000009E-2</v>
      </c>
      <c r="I207" s="11">
        <v>43322</v>
      </c>
    </row>
    <row r="208" spans="2:9" thickBot="1" x14ac:dyDescent="0.35">
      <c r="B208" s="3" t="s">
        <v>312</v>
      </c>
      <c r="C208" s="3" t="s">
        <v>411</v>
      </c>
      <c r="D208" s="6">
        <v>50382.47</v>
      </c>
      <c r="E208" s="3" t="s">
        <v>416</v>
      </c>
      <c r="F208" s="3" t="s">
        <v>34</v>
      </c>
      <c r="G208" s="11">
        <v>46959</v>
      </c>
      <c r="H208" s="39">
        <v>5.3699999999999998E-2</v>
      </c>
      <c r="I208" s="11">
        <v>44870</v>
      </c>
    </row>
    <row r="209" spans="2:9" thickBot="1" x14ac:dyDescent="0.35">
      <c r="B209" s="3" t="s">
        <v>313</v>
      </c>
      <c r="C209" s="3" t="s">
        <v>414</v>
      </c>
      <c r="D209" s="6">
        <v>418878.88</v>
      </c>
      <c r="E209" s="3" t="s">
        <v>416</v>
      </c>
      <c r="F209" s="3" t="s">
        <v>35</v>
      </c>
      <c r="G209" s="11">
        <v>55849</v>
      </c>
      <c r="H209" s="39">
        <v>7.2999999999999995E-2</v>
      </c>
      <c r="I209" s="11">
        <v>43515</v>
      </c>
    </row>
    <row r="210" spans="2:9" thickBot="1" x14ac:dyDescent="0.35">
      <c r="B210" s="3" t="s">
        <v>314</v>
      </c>
      <c r="C210" s="3" t="s">
        <v>414</v>
      </c>
      <c r="D210" s="6">
        <v>235156.47</v>
      </c>
      <c r="E210" s="3" t="s">
        <v>420</v>
      </c>
      <c r="F210" s="3" t="s">
        <v>35</v>
      </c>
      <c r="G210" s="11">
        <v>52444</v>
      </c>
      <c r="H210" s="39">
        <v>2.63E-2</v>
      </c>
      <c r="I210" s="11">
        <v>44404</v>
      </c>
    </row>
    <row r="211" spans="2:9" thickBot="1" x14ac:dyDescent="0.35">
      <c r="B211" s="3" t="s">
        <v>315</v>
      </c>
      <c r="C211" s="3" t="s">
        <v>410</v>
      </c>
      <c r="D211" s="6">
        <v>276760.58</v>
      </c>
      <c r="E211" s="3" t="s">
        <v>419</v>
      </c>
      <c r="F211" s="3" t="s">
        <v>34</v>
      </c>
      <c r="G211" s="11">
        <v>47995</v>
      </c>
      <c r="H211" s="39">
        <v>8.3800000000000013E-2</v>
      </c>
      <c r="I211" s="11">
        <v>45000</v>
      </c>
    </row>
    <row r="212" spans="2:9" thickBot="1" x14ac:dyDescent="0.35">
      <c r="B212" s="3" t="s">
        <v>316</v>
      </c>
      <c r="C212" s="3" t="s">
        <v>411</v>
      </c>
      <c r="D212" s="6">
        <v>276058.99</v>
      </c>
      <c r="E212" s="3" t="s">
        <v>417</v>
      </c>
      <c r="F212" s="3" t="s">
        <v>34</v>
      </c>
      <c r="G212" s="11">
        <v>49528</v>
      </c>
      <c r="H212" s="39">
        <v>7.8E-2</v>
      </c>
      <c r="I212" s="11">
        <v>44673</v>
      </c>
    </row>
    <row r="213" spans="2:9" thickBot="1" x14ac:dyDescent="0.35">
      <c r="B213" s="3" t="s">
        <v>317</v>
      </c>
      <c r="C213" s="3" t="s">
        <v>413</v>
      </c>
      <c r="D213" s="6">
        <v>180548.58</v>
      </c>
      <c r="E213" s="3" t="s">
        <v>420</v>
      </c>
      <c r="F213" s="3" t="s">
        <v>33</v>
      </c>
      <c r="G213" s="11">
        <v>46397</v>
      </c>
      <c r="H213" s="39">
        <v>9.3800000000000008E-2</v>
      </c>
      <c r="I213" s="11">
        <v>42651</v>
      </c>
    </row>
    <row r="214" spans="2:9" thickBot="1" x14ac:dyDescent="0.35">
      <c r="B214" s="3" t="s">
        <v>318</v>
      </c>
      <c r="C214" s="3" t="s">
        <v>411</v>
      </c>
      <c r="D214" s="6">
        <v>346656.78</v>
      </c>
      <c r="E214" s="3" t="s">
        <v>420</v>
      </c>
      <c r="F214" s="3" t="s">
        <v>33</v>
      </c>
      <c r="G214" s="11">
        <v>48924</v>
      </c>
      <c r="H214" s="39">
        <v>5.21E-2</v>
      </c>
      <c r="I214" s="11">
        <v>43036</v>
      </c>
    </row>
    <row r="215" spans="2:9" thickBot="1" x14ac:dyDescent="0.35">
      <c r="B215" s="3" t="s">
        <v>319</v>
      </c>
      <c r="C215" s="3" t="s">
        <v>413</v>
      </c>
      <c r="D215" s="6">
        <v>448286.89</v>
      </c>
      <c r="E215" s="3" t="s">
        <v>415</v>
      </c>
      <c r="F215" s="3" t="s">
        <v>35</v>
      </c>
      <c r="G215" s="11">
        <v>47757</v>
      </c>
      <c r="H215" s="39">
        <v>7.7399999999999997E-2</v>
      </c>
      <c r="I215" s="11">
        <v>45337</v>
      </c>
    </row>
    <row r="216" spans="2:9" thickBot="1" x14ac:dyDescent="0.35">
      <c r="B216" s="3" t="s">
        <v>320</v>
      </c>
      <c r="C216" s="3" t="s">
        <v>413</v>
      </c>
      <c r="D216" s="6">
        <v>413218.99</v>
      </c>
      <c r="E216" s="3" t="s">
        <v>415</v>
      </c>
      <c r="F216" s="3" t="s">
        <v>35</v>
      </c>
      <c r="G216" s="11">
        <v>53057</v>
      </c>
      <c r="H216" s="39">
        <v>2.23E-2</v>
      </c>
      <c r="I216" s="11">
        <v>43253</v>
      </c>
    </row>
    <row r="217" spans="2:9" thickBot="1" x14ac:dyDescent="0.35">
      <c r="B217" s="3" t="s">
        <v>321</v>
      </c>
      <c r="C217" s="3" t="s">
        <v>411</v>
      </c>
      <c r="D217" s="6">
        <v>410088.02</v>
      </c>
      <c r="E217" s="3" t="s">
        <v>420</v>
      </c>
      <c r="F217" s="3" t="s">
        <v>34</v>
      </c>
      <c r="G217" s="11">
        <v>55564</v>
      </c>
      <c r="H217" s="39">
        <v>5.5199999999999999E-2</v>
      </c>
      <c r="I217" s="11">
        <v>45333</v>
      </c>
    </row>
    <row r="218" spans="2:9" thickBot="1" x14ac:dyDescent="0.35">
      <c r="B218" s="3" t="s">
        <v>322</v>
      </c>
      <c r="C218" s="3" t="s">
        <v>413</v>
      </c>
      <c r="D218" s="6">
        <v>348809.44</v>
      </c>
      <c r="E218" s="3" t="s">
        <v>415</v>
      </c>
      <c r="F218" s="3" t="s">
        <v>34</v>
      </c>
      <c r="G218" s="11">
        <v>47147</v>
      </c>
      <c r="H218" s="39">
        <v>7.3700000000000002E-2</v>
      </c>
      <c r="I218" s="11">
        <v>44408</v>
      </c>
    </row>
    <row r="219" spans="2:9" thickBot="1" x14ac:dyDescent="0.35">
      <c r="B219" s="3" t="s">
        <v>323</v>
      </c>
      <c r="C219" s="3" t="s">
        <v>413</v>
      </c>
      <c r="D219" s="6">
        <v>472729.47</v>
      </c>
      <c r="E219" s="3" t="s">
        <v>420</v>
      </c>
      <c r="F219" s="3" t="s">
        <v>35</v>
      </c>
      <c r="G219" s="11">
        <v>54351</v>
      </c>
      <c r="H219" s="39">
        <v>2.7999999999999997E-2</v>
      </c>
      <c r="I219" s="11">
        <v>43646</v>
      </c>
    </row>
    <row r="220" spans="2:9" thickBot="1" x14ac:dyDescent="0.35">
      <c r="B220" s="3" t="s">
        <v>324</v>
      </c>
      <c r="C220" s="3" t="s">
        <v>414</v>
      </c>
      <c r="D220" s="6">
        <v>488214.61</v>
      </c>
      <c r="E220" s="3" t="s">
        <v>420</v>
      </c>
      <c r="F220" s="3" t="s">
        <v>33</v>
      </c>
      <c r="G220" s="11">
        <v>55268</v>
      </c>
      <c r="H220" s="39">
        <v>3.9699999999999999E-2</v>
      </c>
      <c r="I220" s="11">
        <v>42777</v>
      </c>
    </row>
    <row r="221" spans="2:9" thickBot="1" x14ac:dyDescent="0.35">
      <c r="B221" s="3" t="s">
        <v>325</v>
      </c>
      <c r="C221" s="3" t="s">
        <v>410</v>
      </c>
      <c r="D221" s="6">
        <v>222786.77</v>
      </c>
      <c r="E221" s="3" t="s">
        <v>418</v>
      </c>
      <c r="F221" s="3" t="s">
        <v>33</v>
      </c>
      <c r="G221" s="11">
        <v>53451</v>
      </c>
      <c r="H221" s="39">
        <v>4.1500000000000002E-2</v>
      </c>
      <c r="I221" s="11">
        <v>42302</v>
      </c>
    </row>
    <row r="222" spans="2:9" thickBot="1" x14ac:dyDescent="0.35">
      <c r="B222" s="3" t="s">
        <v>326</v>
      </c>
      <c r="C222" s="3" t="s">
        <v>411</v>
      </c>
      <c r="D222" s="6">
        <v>197689.73</v>
      </c>
      <c r="E222" s="3" t="s">
        <v>415</v>
      </c>
      <c r="F222" s="3" t="s">
        <v>34</v>
      </c>
      <c r="G222" s="11">
        <v>55147</v>
      </c>
      <c r="H222" s="39">
        <v>1.9199999999999998E-2</v>
      </c>
      <c r="I222" s="11">
        <v>44648</v>
      </c>
    </row>
    <row r="223" spans="2:9" thickBot="1" x14ac:dyDescent="0.35">
      <c r="B223" s="3" t="s">
        <v>327</v>
      </c>
      <c r="C223" s="3" t="s">
        <v>413</v>
      </c>
      <c r="D223" s="6">
        <v>481488.43</v>
      </c>
      <c r="E223" s="3" t="s">
        <v>420</v>
      </c>
      <c r="F223" s="3" t="s">
        <v>33</v>
      </c>
      <c r="G223" s="11">
        <v>46253</v>
      </c>
      <c r="H223" s="39">
        <v>5.1100000000000007E-2</v>
      </c>
      <c r="I223" s="11">
        <v>44441</v>
      </c>
    </row>
    <row r="224" spans="2:9" thickBot="1" x14ac:dyDescent="0.35">
      <c r="B224" s="3" t="s">
        <v>328</v>
      </c>
      <c r="C224" s="3" t="s">
        <v>414</v>
      </c>
      <c r="D224" s="6">
        <v>200278.25</v>
      </c>
      <c r="E224" s="3" t="s">
        <v>421</v>
      </c>
      <c r="F224" s="3" t="s">
        <v>34</v>
      </c>
      <c r="G224" s="11">
        <v>52795</v>
      </c>
      <c r="H224" s="39">
        <v>7.2499999999999995E-2</v>
      </c>
      <c r="I224" s="11">
        <v>43121</v>
      </c>
    </row>
    <row r="225" spans="2:9" thickBot="1" x14ac:dyDescent="0.35">
      <c r="B225" s="3" t="s">
        <v>329</v>
      </c>
      <c r="C225" s="3" t="s">
        <v>412</v>
      </c>
      <c r="D225" s="6">
        <v>318486.71000000002</v>
      </c>
      <c r="E225" s="3" t="s">
        <v>421</v>
      </c>
      <c r="F225" s="3" t="s">
        <v>35</v>
      </c>
      <c r="G225" s="11">
        <v>50120</v>
      </c>
      <c r="H225" s="39">
        <v>4.24E-2</v>
      </c>
      <c r="I225" s="11">
        <v>45268</v>
      </c>
    </row>
    <row r="226" spans="2:9" thickBot="1" x14ac:dyDescent="0.35">
      <c r="B226" s="3" t="s">
        <v>330</v>
      </c>
      <c r="C226" s="3" t="s">
        <v>411</v>
      </c>
      <c r="D226" s="6">
        <v>347645.26</v>
      </c>
      <c r="E226" s="3" t="s">
        <v>417</v>
      </c>
      <c r="F226" s="3" t="s">
        <v>33</v>
      </c>
      <c r="G226" s="11">
        <v>47174</v>
      </c>
      <c r="H226" s="39">
        <v>5.5800000000000002E-2</v>
      </c>
      <c r="I226" s="11">
        <v>44321</v>
      </c>
    </row>
    <row r="227" spans="2:9" thickBot="1" x14ac:dyDescent="0.35">
      <c r="B227" s="3" t="s">
        <v>331</v>
      </c>
      <c r="C227" s="3" t="s">
        <v>414</v>
      </c>
      <c r="D227" s="6">
        <v>225062.18</v>
      </c>
      <c r="E227" s="3" t="s">
        <v>416</v>
      </c>
      <c r="F227" s="3" t="s">
        <v>33</v>
      </c>
      <c r="G227" s="11">
        <v>49716</v>
      </c>
      <c r="H227" s="39">
        <v>2.35E-2</v>
      </c>
      <c r="I227" s="11">
        <v>43074</v>
      </c>
    </row>
    <row r="228" spans="2:9" thickBot="1" x14ac:dyDescent="0.35">
      <c r="B228" s="3" t="s">
        <v>332</v>
      </c>
      <c r="C228" s="3" t="s">
        <v>411</v>
      </c>
      <c r="D228" s="6">
        <v>273791.94</v>
      </c>
      <c r="E228" s="3" t="s">
        <v>418</v>
      </c>
      <c r="F228" s="3" t="s">
        <v>33</v>
      </c>
      <c r="G228" s="11">
        <v>49704</v>
      </c>
      <c r="H228" s="39">
        <v>7.22E-2</v>
      </c>
      <c r="I228" s="11">
        <v>42169</v>
      </c>
    </row>
    <row r="229" spans="2:9" thickBot="1" x14ac:dyDescent="0.35">
      <c r="B229" s="3" t="s">
        <v>333</v>
      </c>
      <c r="C229" s="3" t="s">
        <v>411</v>
      </c>
      <c r="D229" s="6">
        <v>322030.21000000002</v>
      </c>
      <c r="E229" s="3" t="s">
        <v>419</v>
      </c>
      <c r="F229" s="3" t="s">
        <v>34</v>
      </c>
      <c r="G229" s="11">
        <v>46611</v>
      </c>
      <c r="H229" s="39">
        <v>9.3299999999999994E-2</v>
      </c>
      <c r="I229" s="11">
        <v>43425</v>
      </c>
    </row>
    <row r="230" spans="2:9" thickBot="1" x14ac:dyDescent="0.35">
      <c r="B230" s="3" t="s">
        <v>334</v>
      </c>
      <c r="C230" s="3" t="s">
        <v>411</v>
      </c>
      <c r="D230" s="6">
        <v>298388.76</v>
      </c>
      <c r="E230" s="3" t="s">
        <v>417</v>
      </c>
      <c r="F230" s="3" t="s">
        <v>33</v>
      </c>
      <c r="G230" s="11">
        <v>53367</v>
      </c>
      <c r="H230" s="39">
        <v>9.0700000000000003E-2</v>
      </c>
      <c r="I230" s="11">
        <v>42130</v>
      </c>
    </row>
    <row r="231" spans="2:9" thickBot="1" x14ac:dyDescent="0.35">
      <c r="B231" s="3" t="s">
        <v>335</v>
      </c>
      <c r="C231" s="3" t="s">
        <v>411</v>
      </c>
      <c r="D231" s="6">
        <v>359670.58</v>
      </c>
      <c r="E231" s="3" t="s">
        <v>419</v>
      </c>
      <c r="F231" s="3" t="s">
        <v>34</v>
      </c>
      <c r="G231" s="11">
        <v>51061</v>
      </c>
      <c r="H231" s="39">
        <v>8.3000000000000004E-2</v>
      </c>
      <c r="I231" s="11">
        <v>43964</v>
      </c>
    </row>
    <row r="232" spans="2:9" thickBot="1" x14ac:dyDescent="0.35">
      <c r="B232" s="3" t="s">
        <v>336</v>
      </c>
      <c r="C232" s="3" t="s">
        <v>414</v>
      </c>
      <c r="D232" s="6">
        <v>212954.88</v>
      </c>
      <c r="E232" s="3" t="s">
        <v>415</v>
      </c>
      <c r="F232" s="3" t="s">
        <v>33</v>
      </c>
      <c r="G232" s="11">
        <v>55418</v>
      </c>
      <c r="H232" s="39">
        <v>5.5E-2</v>
      </c>
      <c r="I232" s="11">
        <v>42951</v>
      </c>
    </row>
    <row r="233" spans="2:9" thickBot="1" x14ac:dyDescent="0.35">
      <c r="B233" s="3" t="s">
        <v>337</v>
      </c>
      <c r="C233" s="3" t="s">
        <v>411</v>
      </c>
      <c r="D233" s="6">
        <v>232244.15</v>
      </c>
      <c r="E233" s="3" t="s">
        <v>415</v>
      </c>
      <c r="F233" s="3" t="s">
        <v>33</v>
      </c>
      <c r="G233" s="11">
        <v>48857</v>
      </c>
      <c r="H233" s="39">
        <v>8.5299999999999987E-2</v>
      </c>
      <c r="I233" s="11">
        <v>43790</v>
      </c>
    </row>
    <row r="234" spans="2:9" thickBot="1" x14ac:dyDescent="0.35">
      <c r="B234" s="3" t="s">
        <v>338</v>
      </c>
      <c r="C234" s="3" t="s">
        <v>413</v>
      </c>
      <c r="D234" s="6">
        <v>5726.16</v>
      </c>
      <c r="E234" s="3" t="s">
        <v>418</v>
      </c>
      <c r="F234" s="3" t="s">
        <v>34</v>
      </c>
      <c r="G234" s="11">
        <v>48466</v>
      </c>
      <c r="H234" s="39">
        <v>1.1399999999999999E-2</v>
      </c>
      <c r="I234" s="11">
        <v>43784</v>
      </c>
    </row>
    <row r="235" spans="2:9" thickBot="1" x14ac:dyDescent="0.35">
      <c r="B235" s="3" t="s">
        <v>339</v>
      </c>
      <c r="C235" s="3" t="s">
        <v>411</v>
      </c>
      <c r="D235" s="6">
        <v>292362.13</v>
      </c>
      <c r="E235" s="3" t="s">
        <v>415</v>
      </c>
      <c r="F235" s="3" t="s">
        <v>35</v>
      </c>
      <c r="G235" s="11">
        <v>53258</v>
      </c>
      <c r="H235" s="39">
        <v>5.5E-2</v>
      </c>
      <c r="I235" s="11">
        <v>43985</v>
      </c>
    </row>
    <row r="236" spans="2:9" thickBot="1" x14ac:dyDescent="0.35">
      <c r="B236" s="3" t="s">
        <v>340</v>
      </c>
      <c r="C236" s="3" t="s">
        <v>411</v>
      </c>
      <c r="D236" s="6">
        <v>142187.10999999999</v>
      </c>
      <c r="E236" s="3" t="s">
        <v>419</v>
      </c>
      <c r="F236" s="3" t="s">
        <v>33</v>
      </c>
      <c r="G236" s="11">
        <v>55514</v>
      </c>
      <c r="H236" s="39">
        <v>4.1599999999999998E-2</v>
      </c>
      <c r="I236" s="11">
        <v>41987</v>
      </c>
    </row>
    <row r="237" spans="2:9" thickBot="1" x14ac:dyDescent="0.35">
      <c r="B237" s="3" t="s">
        <v>341</v>
      </c>
      <c r="C237" s="3" t="s">
        <v>413</v>
      </c>
      <c r="D237" s="6">
        <v>13725.39</v>
      </c>
      <c r="E237" s="3" t="s">
        <v>415</v>
      </c>
      <c r="F237" s="3" t="s">
        <v>35</v>
      </c>
      <c r="G237" s="11">
        <v>53285</v>
      </c>
      <c r="H237" s="39">
        <v>4.0300000000000002E-2</v>
      </c>
      <c r="I237" s="11">
        <v>43409</v>
      </c>
    </row>
    <row r="238" spans="2:9" thickBot="1" x14ac:dyDescent="0.35">
      <c r="B238" s="3" t="s">
        <v>342</v>
      </c>
      <c r="C238" s="3" t="s">
        <v>410</v>
      </c>
      <c r="D238" s="6">
        <v>101723.91</v>
      </c>
      <c r="E238" s="3" t="s">
        <v>416</v>
      </c>
      <c r="F238" s="3" t="s">
        <v>34</v>
      </c>
      <c r="G238" s="11">
        <v>49235</v>
      </c>
      <c r="H238" s="39">
        <v>1.78E-2</v>
      </c>
      <c r="I238" s="11">
        <v>43198</v>
      </c>
    </row>
    <row r="239" spans="2:9" thickBot="1" x14ac:dyDescent="0.35">
      <c r="B239" s="3" t="s">
        <v>343</v>
      </c>
      <c r="C239" s="3" t="s">
        <v>410</v>
      </c>
      <c r="D239" s="6">
        <v>46265.06</v>
      </c>
      <c r="E239" s="3" t="s">
        <v>421</v>
      </c>
      <c r="F239" s="3" t="s">
        <v>33</v>
      </c>
      <c r="G239" s="11">
        <v>48106</v>
      </c>
      <c r="H239" s="39">
        <v>4.4400000000000002E-2</v>
      </c>
      <c r="I239" s="11">
        <v>44408</v>
      </c>
    </row>
    <row r="240" spans="2:9" thickBot="1" x14ac:dyDescent="0.35">
      <c r="B240" s="3" t="s">
        <v>344</v>
      </c>
      <c r="C240" s="3" t="s">
        <v>413</v>
      </c>
      <c r="D240" s="6">
        <v>219021.36</v>
      </c>
      <c r="E240" s="3" t="s">
        <v>416</v>
      </c>
      <c r="F240" s="3" t="s">
        <v>34</v>
      </c>
      <c r="G240" s="11">
        <v>47773</v>
      </c>
      <c r="H240" s="39">
        <v>1.2500000000000001E-2</v>
      </c>
      <c r="I240" s="11">
        <v>44183</v>
      </c>
    </row>
    <row r="241" spans="2:9" thickBot="1" x14ac:dyDescent="0.35">
      <c r="B241" s="3" t="s">
        <v>345</v>
      </c>
      <c r="C241" s="3" t="s">
        <v>413</v>
      </c>
      <c r="D241" s="6">
        <v>66515.34</v>
      </c>
      <c r="E241" s="3" t="s">
        <v>420</v>
      </c>
      <c r="F241" s="3" t="s">
        <v>35</v>
      </c>
      <c r="G241" s="11">
        <v>51437</v>
      </c>
      <c r="H241" s="39">
        <v>3.9699999999999999E-2</v>
      </c>
      <c r="I241" s="11">
        <v>43811</v>
      </c>
    </row>
    <row r="242" spans="2:9" thickBot="1" x14ac:dyDescent="0.35">
      <c r="B242" s="3" t="s">
        <v>346</v>
      </c>
      <c r="C242" s="3" t="s">
        <v>413</v>
      </c>
      <c r="D242" s="6">
        <v>31681.439999999999</v>
      </c>
      <c r="E242" s="3" t="s">
        <v>419</v>
      </c>
      <c r="F242" s="3" t="s">
        <v>34</v>
      </c>
      <c r="G242" s="11">
        <v>51275</v>
      </c>
      <c r="H242" s="39">
        <v>6.5799999999999997E-2</v>
      </c>
      <c r="I242" s="11">
        <v>43378</v>
      </c>
    </row>
    <row r="243" spans="2:9" thickBot="1" x14ac:dyDescent="0.35">
      <c r="B243" s="3" t="s">
        <v>347</v>
      </c>
      <c r="C243" s="3" t="s">
        <v>414</v>
      </c>
      <c r="D243" s="6">
        <v>286443.23</v>
      </c>
      <c r="E243" s="3" t="s">
        <v>415</v>
      </c>
      <c r="F243" s="3" t="s">
        <v>35</v>
      </c>
      <c r="G243" s="11">
        <v>54938</v>
      </c>
      <c r="H243" s="39">
        <v>8.2799999999999999E-2</v>
      </c>
      <c r="I243" s="11">
        <v>44259</v>
      </c>
    </row>
    <row r="244" spans="2:9" thickBot="1" x14ac:dyDescent="0.35">
      <c r="B244" s="3" t="s">
        <v>348</v>
      </c>
      <c r="C244" s="3" t="s">
        <v>413</v>
      </c>
      <c r="D244" s="6">
        <v>239003.02</v>
      </c>
      <c r="E244" s="3" t="s">
        <v>418</v>
      </c>
      <c r="F244" s="3" t="s">
        <v>33</v>
      </c>
      <c r="G244" s="11">
        <v>48457</v>
      </c>
      <c r="H244" s="39">
        <v>7.0599999999999996E-2</v>
      </c>
      <c r="I244" s="11">
        <v>44668</v>
      </c>
    </row>
    <row r="245" spans="2:9" thickBot="1" x14ac:dyDescent="0.35">
      <c r="B245" s="3" t="s">
        <v>349</v>
      </c>
      <c r="C245" s="3" t="s">
        <v>410</v>
      </c>
      <c r="D245" s="6">
        <v>218860.17</v>
      </c>
      <c r="E245" s="3" t="s">
        <v>417</v>
      </c>
      <c r="F245" s="3" t="s">
        <v>35</v>
      </c>
      <c r="G245" s="11">
        <v>54036</v>
      </c>
      <c r="H245" s="39">
        <v>6.7599999999999993E-2</v>
      </c>
      <c r="I245" s="11">
        <v>42362</v>
      </c>
    </row>
    <row r="246" spans="2:9" thickBot="1" x14ac:dyDescent="0.35">
      <c r="B246" s="3" t="s">
        <v>350</v>
      </c>
      <c r="C246" s="3" t="s">
        <v>411</v>
      </c>
      <c r="D246" s="6">
        <v>280622.53000000003</v>
      </c>
      <c r="E246" s="3" t="s">
        <v>419</v>
      </c>
      <c r="F246" s="3" t="s">
        <v>35</v>
      </c>
      <c r="G246" s="11">
        <v>53415</v>
      </c>
      <c r="H246" s="39">
        <v>8.3000000000000004E-2</v>
      </c>
      <c r="I246" s="11">
        <v>43151</v>
      </c>
    </row>
    <row r="247" spans="2:9" thickBot="1" x14ac:dyDescent="0.35">
      <c r="B247" s="3" t="s">
        <v>351</v>
      </c>
      <c r="C247" s="3" t="s">
        <v>411</v>
      </c>
      <c r="D247" s="6">
        <v>497563.57</v>
      </c>
      <c r="E247" s="3" t="s">
        <v>421</v>
      </c>
      <c r="F247" s="3" t="s">
        <v>35</v>
      </c>
      <c r="G247" s="11">
        <v>50750</v>
      </c>
      <c r="H247" s="39">
        <v>5.1200000000000002E-2</v>
      </c>
      <c r="I247" s="11">
        <v>44455</v>
      </c>
    </row>
    <row r="248" spans="2:9" thickBot="1" x14ac:dyDescent="0.35">
      <c r="B248" s="3" t="s">
        <v>352</v>
      </c>
      <c r="C248" s="3" t="s">
        <v>411</v>
      </c>
      <c r="D248" s="6">
        <v>173124.3</v>
      </c>
      <c r="E248" s="3" t="s">
        <v>421</v>
      </c>
      <c r="F248" s="3" t="s">
        <v>33</v>
      </c>
      <c r="G248" s="11">
        <v>48152</v>
      </c>
      <c r="H248" s="39">
        <v>4.1200000000000001E-2</v>
      </c>
      <c r="I248" s="11">
        <v>45290</v>
      </c>
    </row>
    <row r="249" spans="2:9" thickBot="1" x14ac:dyDescent="0.35">
      <c r="B249" s="3" t="s">
        <v>353</v>
      </c>
      <c r="C249" s="3" t="s">
        <v>414</v>
      </c>
      <c r="D249" s="6">
        <v>189776.34</v>
      </c>
      <c r="E249" s="3" t="s">
        <v>420</v>
      </c>
      <c r="F249" s="3" t="s">
        <v>34</v>
      </c>
      <c r="G249" s="11">
        <v>48798</v>
      </c>
      <c r="H249" s="39">
        <v>5.2999999999999999E-2</v>
      </c>
      <c r="I249" s="11">
        <v>44500</v>
      </c>
    </row>
    <row r="250" spans="2:9" thickBot="1" x14ac:dyDescent="0.35">
      <c r="B250" s="3" t="s">
        <v>354</v>
      </c>
      <c r="C250" s="3" t="s">
        <v>413</v>
      </c>
      <c r="D250" s="6">
        <v>146247.76999999999</v>
      </c>
      <c r="E250" s="3" t="s">
        <v>415</v>
      </c>
      <c r="F250" s="3" t="s">
        <v>33</v>
      </c>
      <c r="G250" s="11">
        <v>48360</v>
      </c>
      <c r="H250" s="39">
        <v>6.9900000000000004E-2</v>
      </c>
      <c r="I250" s="11">
        <v>42484</v>
      </c>
    </row>
    <row r="251" spans="2:9" thickBot="1" x14ac:dyDescent="0.35">
      <c r="B251" s="3" t="s">
        <v>355</v>
      </c>
      <c r="C251" s="3" t="s">
        <v>410</v>
      </c>
      <c r="D251" s="6">
        <v>493809.2</v>
      </c>
      <c r="E251" s="3" t="s">
        <v>421</v>
      </c>
      <c r="F251" s="3" t="s">
        <v>34</v>
      </c>
      <c r="G251" s="11">
        <v>53503</v>
      </c>
      <c r="H251" s="39">
        <v>3.3000000000000002E-2</v>
      </c>
      <c r="I251" s="11">
        <v>44380</v>
      </c>
    </row>
    <row r="252" spans="2:9" thickBot="1" x14ac:dyDescent="0.35">
      <c r="B252" s="3" t="s">
        <v>356</v>
      </c>
      <c r="C252" s="3" t="s">
        <v>414</v>
      </c>
      <c r="D252" s="6">
        <v>199449.24</v>
      </c>
      <c r="E252" s="3" t="s">
        <v>416</v>
      </c>
      <c r="F252" s="3" t="s">
        <v>33</v>
      </c>
      <c r="G252" s="11">
        <v>54891</v>
      </c>
      <c r="H252" s="39">
        <v>4.8099999999999997E-2</v>
      </c>
      <c r="I252" s="11">
        <v>44867</v>
      </c>
    </row>
    <row r="253" spans="2:9" thickBot="1" x14ac:dyDescent="0.35">
      <c r="B253" s="3" t="s">
        <v>357</v>
      </c>
      <c r="C253" s="3" t="s">
        <v>410</v>
      </c>
      <c r="D253" s="6">
        <v>273971.23</v>
      </c>
      <c r="E253" s="3" t="s">
        <v>420</v>
      </c>
      <c r="F253" s="3" t="s">
        <v>34</v>
      </c>
      <c r="G253" s="11">
        <v>53880</v>
      </c>
      <c r="H253" s="39">
        <v>4.7599999999999996E-2</v>
      </c>
      <c r="I253" s="11">
        <v>43762</v>
      </c>
    </row>
    <row r="254" spans="2:9" thickBot="1" x14ac:dyDescent="0.35">
      <c r="B254" s="3" t="s">
        <v>358</v>
      </c>
      <c r="C254" s="3" t="s">
        <v>412</v>
      </c>
      <c r="D254" s="6">
        <v>52067.27</v>
      </c>
      <c r="E254" s="3" t="s">
        <v>420</v>
      </c>
      <c r="F254" s="3" t="s">
        <v>34</v>
      </c>
      <c r="G254" s="11">
        <v>55850</v>
      </c>
      <c r="H254" s="39">
        <v>1.44E-2</v>
      </c>
      <c r="I254" s="11">
        <v>44081</v>
      </c>
    </row>
    <row r="255" spans="2:9" thickBot="1" x14ac:dyDescent="0.35">
      <c r="B255" s="3" t="s">
        <v>359</v>
      </c>
      <c r="C255" s="3" t="s">
        <v>413</v>
      </c>
      <c r="D255" s="6">
        <v>451361.18</v>
      </c>
      <c r="E255" s="3" t="s">
        <v>418</v>
      </c>
      <c r="F255" s="3" t="s">
        <v>34</v>
      </c>
      <c r="G255" s="11">
        <v>49693</v>
      </c>
      <c r="H255" s="39">
        <v>2.0799999999999999E-2</v>
      </c>
      <c r="I255" s="11">
        <v>43646</v>
      </c>
    </row>
    <row r="256" spans="2:9" thickBot="1" x14ac:dyDescent="0.35">
      <c r="B256" s="3" t="s">
        <v>360</v>
      </c>
      <c r="C256" s="3" t="s">
        <v>411</v>
      </c>
      <c r="D256" s="6">
        <v>192439.03</v>
      </c>
      <c r="E256" s="3" t="s">
        <v>417</v>
      </c>
      <c r="F256" s="3" t="s">
        <v>34</v>
      </c>
      <c r="G256" s="11">
        <v>55136</v>
      </c>
      <c r="H256" s="39">
        <v>5.7599999999999998E-2</v>
      </c>
      <c r="I256" s="11">
        <v>44230</v>
      </c>
    </row>
    <row r="257" spans="2:9" thickBot="1" x14ac:dyDescent="0.35">
      <c r="B257" s="3" t="s">
        <v>361</v>
      </c>
      <c r="C257" s="3" t="s">
        <v>411</v>
      </c>
      <c r="D257" s="6">
        <v>447052.66</v>
      </c>
      <c r="E257" s="3" t="s">
        <v>420</v>
      </c>
      <c r="F257" s="3" t="s">
        <v>33</v>
      </c>
      <c r="G257" s="11">
        <v>50390</v>
      </c>
      <c r="H257" s="39">
        <v>3.5299999999999998E-2</v>
      </c>
      <c r="I257" s="11">
        <v>42620</v>
      </c>
    </row>
    <row r="258" spans="2:9" thickBot="1" x14ac:dyDescent="0.35">
      <c r="B258" s="3" t="s">
        <v>362</v>
      </c>
      <c r="C258" s="3" t="s">
        <v>412</v>
      </c>
      <c r="D258" s="6">
        <v>231789.92</v>
      </c>
      <c r="E258" s="3" t="s">
        <v>421</v>
      </c>
      <c r="F258" s="3" t="s">
        <v>35</v>
      </c>
      <c r="G258" s="11">
        <v>49063</v>
      </c>
      <c r="H258" s="39">
        <v>7.7399999999999997E-2</v>
      </c>
      <c r="I258" s="11">
        <v>42970</v>
      </c>
    </row>
    <row r="259" spans="2:9" thickBot="1" x14ac:dyDescent="0.35">
      <c r="B259" s="3" t="s">
        <v>363</v>
      </c>
      <c r="C259" s="3" t="s">
        <v>414</v>
      </c>
      <c r="D259" s="6">
        <v>281301.92</v>
      </c>
      <c r="E259" s="3" t="s">
        <v>419</v>
      </c>
      <c r="F259" s="3" t="s">
        <v>35</v>
      </c>
      <c r="G259" s="11">
        <v>50717</v>
      </c>
      <c r="H259" s="39">
        <v>7.4999999999999997E-2</v>
      </c>
      <c r="I259" s="11">
        <v>44136</v>
      </c>
    </row>
    <row r="260" spans="2:9" thickBot="1" x14ac:dyDescent="0.35">
      <c r="B260" s="3" t="s">
        <v>364</v>
      </c>
      <c r="C260" s="3" t="s">
        <v>411</v>
      </c>
      <c r="D260" s="6">
        <v>75733.759999999995</v>
      </c>
      <c r="E260" s="3" t="s">
        <v>419</v>
      </c>
      <c r="F260" s="3" t="s">
        <v>34</v>
      </c>
      <c r="G260" s="11">
        <v>49302</v>
      </c>
      <c r="H260" s="39">
        <v>1.95E-2</v>
      </c>
      <c r="I260" s="11">
        <v>44073</v>
      </c>
    </row>
    <row r="261" spans="2:9" thickBot="1" x14ac:dyDescent="0.35">
      <c r="B261" s="3" t="s">
        <v>365</v>
      </c>
      <c r="C261" s="3" t="s">
        <v>410</v>
      </c>
      <c r="D261" s="6">
        <v>63160.83</v>
      </c>
      <c r="E261" s="3" t="s">
        <v>418</v>
      </c>
      <c r="F261" s="3" t="s">
        <v>33</v>
      </c>
      <c r="G261" s="11">
        <v>48314</v>
      </c>
      <c r="H261" s="39">
        <v>8.7400000000000005E-2</v>
      </c>
      <c r="I261" s="11">
        <v>45183</v>
      </c>
    </row>
    <row r="262" spans="2:9" thickBot="1" x14ac:dyDescent="0.35">
      <c r="B262" s="3" t="s">
        <v>366</v>
      </c>
      <c r="C262" s="3" t="s">
        <v>412</v>
      </c>
      <c r="D262" s="6">
        <v>76651.8</v>
      </c>
      <c r="E262" s="3" t="s">
        <v>416</v>
      </c>
      <c r="F262" s="3" t="s">
        <v>33</v>
      </c>
      <c r="G262" s="11">
        <v>55754</v>
      </c>
      <c r="H262" s="39">
        <v>3.56E-2</v>
      </c>
      <c r="I262" s="11">
        <v>42446</v>
      </c>
    </row>
    <row r="263" spans="2:9" thickBot="1" x14ac:dyDescent="0.35">
      <c r="B263" s="3" t="s">
        <v>367</v>
      </c>
      <c r="C263" s="3" t="s">
        <v>412</v>
      </c>
      <c r="D263" s="6">
        <v>454355.3</v>
      </c>
      <c r="E263" s="3" t="s">
        <v>415</v>
      </c>
      <c r="F263" s="3" t="s">
        <v>33</v>
      </c>
      <c r="G263" s="11">
        <v>52480</v>
      </c>
      <c r="H263" s="39">
        <v>4.1900000000000007E-2</v>
      </c>
      <c r="I263" s="11">
        <v>42905</v>
      </c>
    </row>
    <row r="264" spans="2:9" thickBot="1" x14ac:dyDescent="0.35">
      <c r="B264" s="3" t="s">
        <v>368</v>
      </c>
      <c r="C264" s="3" t="s">
        <v>414</v>
      </c>
      <c r="D264" s="6">
        <v>432851.31</v>
      </c>
      <c r="E264" s="3" t="s">
        <v>415</v>
      </c>
      <c r="F264" s="3" t="s">
        <v>35</v>
      </c>
      <c r="G264" s="11">
        <v>46367</v>
      </c>
      <c r="H264" s="39">
        <v>1.8100000000000002E-2</v>
      </c>
      <c r="I264" s="11">
        <v>44351</v>
      </c>
    </row>
    <row r="265" spans="2:9" thickBot="1" x14ac:dyDescent="0.35">
      <c r="B265" s="3" t="s">
        <v>369</v>
      </c>
      <c r="C265" s="3" t="s">
        <v>413</v>
      </c>
      <c r="D265" s="6">
        <v>5858.49</v>
      </c>
      <c r="E265" s="3" t="s">
        <v>416</v>
      </c>
      <c r="F265" s="3" t="s">
        <v>33</v>
      </c>
      <c r="G265" s="11">
        <v>47678</v>
      </c>
      <c r="H265" s="39">
        <v>2.2499999999999999E-2</v>
      </c>
      <c r="I265" s="11">
        <v>44382</v>
      </c>
    </row>
    <row r="266" spans="2:9" thickBot="1" x14ac:dyDescent="0.35">
      <c r="B266" s="3" t="s">
        <v>370</v>
      </c>
      <c r="C266" s="3" t="s">
        <v>412</v>
      </c>
      <c r="D266" s="6">
        <v>193782.51</v>
      </c>
      <c r="E266" s="3" t="s">
        <v>421</v>
      </c>
      <c r="F266" s="3" t="s">
        <v>33</v>
      </c>
      <c r="G266" s="11">
        <v>48392</v>
      </c>
      <c r="H266" s="39">
        <v>7.2099999999999997E-2</v>
      </c>
      <c r="I266" s="11">
        <v>43333</v>
      </c>
    </row>
    <row r="267" spans="2:9" thickBot="1" x14ac:dyDescent="0.35">
      <c r="B267" s="3" t="s">
        <v>371</v>
      </c>
      <c r="C267" s="3" t="s">
        <v>410</v>
      </c>
      <c r="D267" s="6">
        <v>295087.38</v>
      </c>
      <c r="E267" s="3" t="s">
        <v>415</v>
      </c>
      <c r="F267" s="3" t="s">
        <v>33</v>
      </c>
      <c r="G267" s="11">
        <v>50423</v>
      </c>
      <c r="H267" s="39">
        <v>3.8599999999999995E-2</v>
      </c>
      <c r="I267" s="11">
        <v>44194</v>
      </c>
    </row>
    <row r="268" spans="2:9" thickBot="1" x14ac:dyDescent="0.35">
      <c r="B268" s="3" t="s">
        <v>372</v>
      </c>
      <c r="C268" s="3" t="s">
        <v>410</v>
      </c>
      <c r="D268" s="6">
        <v>292599.67</v>
      </c>
      <c r="E268" s="3" t="s">
        <v>418</v>
      </c>
      <c r="F268" s="3" t="s">
        <v>33</v>
      </c>
      <c r="G268" s="11">
        <v>52308</v>
      </c>
      <c r="H268" s="39">
        <v>9.8400000000000001E-2</v>
      </c>
      <c r="I268" s="11">
        <v>43648</v>
      </c>
    </row>
    <row r="269" spans="2:9" thickBot="1" x14ac:dyDescent="0.35">
      <c r="B269" s="3" t="s">
        <v>373</v>
      </c>
      <c r="C269" s="3" t="s">
        <v>413</v>
      </c>
      <c r="D269" s="6">
        <v>402981.69</v>
      </c>
      <c r="E269" s="3" t="s">
        <v>416</v>
      </c>
      <c r="F269" s="3" t="s">
        <v>35</v>
      </c>
      <c r="G269" s="11">
        <v>46113</v>
      </c>
      <c r="H269" s="39">
        <v>2.7300000000000001E-2</v>
      </c>
      <c r="I269" s="11">
        <v>42574</v>
      </c>
    </row>
    <row r="270" spans="2:9" thickBot="1" x14ac:dyDescent="0.35">
      <c r="B270" s="3" t="s">
        <v>374</v>
      </c>
      <c r="C270" s="3" t="s">
        <v>410</v>
      </c>
      <c r="D270" s="6">
        <v>334747.90000000002</v>
      </c>
      <c r="E270" s="3" t="s">
        <v>418</v>
      </c>
      <c r="F270" s="3" t="s">
        <v>34</v>
      </c>
      <c r="G270" s="11">
        <v>46830</v>
      </c>
      <c r="H270" s="39">
        <v>8.0799999999999997E-2</v>
      </c>
      <c r="I270" s="11">
        <v>43549</v>
      </c>
    </row>
    <row r="271" spans="2:9" thickBot="1" x14ac:dyDescent="0.35">
      <c r="B271" s="3" t="s">
        <v>375</v>
      </c>
      <c r="C271" s="3" t="s">
        <v>413</v>
      </c>
      <c r="D271" s="6">
        <v>232025.28</v>
      </c>
      <c r="E271" s="3" t="s">
        <v>417</v>
      </c>
      <c r="F271" s="3" t="s">
        <v>35</v>
      </c>
      <c r="G271" s="11">
        <v>48306</v>
      </c>
      <c r="H271" s="39">
        <v>7.5800000000000006E-2</v>
      </c>
      <c r="I271" s="11">
        <v>42804</v>
      </c>
    </row>
    <row r="272" spans="2:9" thickBot="1" x14ac:dyDescent="0.35">
      <c r="B272" s="3" t="s">
        <v>376</v>
      </c>
      <c r="C272" s="3" t="s">
        <v>414</v>
      </c>
      <c r="D272" s="6">
        <v>197683.94</v>
      </c>
      <c r="E272" s="3" t="s">
        <v>419</v>
      </c>
      <c r="F272" s="3" t="s">
        <v>35</v>
      </c>
      <c r="G272" s="11">
        <v>53025</v>
      </c>
      <c r="H272" s="39">
        <v>7.3899999999999993E-2</v>
      </c>
      <c r="I272" s="11">
        <v>42568</v>
      </c>
    </row>
    <row r="273" spans="2:9" thickBot="1" x14ac:dyDescent="0.35">
      <c r="B273" s="3" t="s">
        <v>377</v>
      </c>
      <c r="C273" s="3" t="s">
        <v>414</v>
      </c>
      <c r="D273" s="6">
        <v>445587.11</v>
      </c>
      <c r="E273" s="3" t="s">
        <v>416</v>
      </c>
      <c r="F273" s="3" t="s">
        <v>35</v>
      </c>
      <c r="G273" s="11">
        <v>47262</v>
      </c>
      <c r="H273" s="39">
        <v>4.7899999999999998E-2</v>
      </c>
      <c r="I273" s="11">
        <v>43945</v>
      </c>
    </row>
    <row r="274" spans="2:9" thickBot="1" x14ac:dyDescent="0.35">
      <c r="B274" s="3" t="s">
        <v>378</v>
      </c>
      <c r="C274" s="3" t="s">
        <v>412</v>
      </c>
      <c r="D274" s="6">
        <v>388078.66</v>
      </c>
      <c r="E274" s="3" t="s">
        <v>420</v>
      </c>
      <c r="F274" s="3" t="s">
        <v>34</v>
      </c>
      <c r="G274" s="11">
        <v>48659</v>
      </c>
      <c r="H274" s="39">
        <v>5.7500000000000002E-2</v>
      </c>
      <c r="I274" s="11">
        <v>45354</v>
      </c>
    </row>
    <row r="275" spans="2:9" thickBot="1" x14ac:dyDescent="0.35">
      <c r="B275" s="3" t="s">
        <v>379</v>
      </c>
      <c r="C275" s="3" t="s">
        <v>411</v>
      </c>
      <c r="D275" s="6">
        <v>66925.56</v>
      </c>
      <c r="E275" s="3" t="s">
        <v>417</v>
      </c>
      <c r="F275" s="3" t="s">
        <v>35</v>
      </c>
      <c r="G275" s="11">
        <v>48665</v>
      </c>
      <c r="H275" s="39">
        <v>8.5800000000000001E-2</v>
      </c>
      <c r="I275" s="11">
        <v>42143</v>
      </c>
    </row>
    <row r="276" spans="2:9" thickBot="1" x14ac:dyDescent="0.35">
      <c r="B276" s="3" t="s">
        <v>380</v>
      </c>
      <c r="C276" s="3" t="s">
        <v>412</v>
      </c>
      <c r="D276" s="6">
        <v>152422.01</v>
      </c>
      <c r="E276" s="3" t="s">
        <v>416</v>
      </c>
      <c r="F276" s="3" t="s">
        <v>35</v>
      </c>
      <c r="G276" s="11">
        <v>48346</v>
      </c>
      <c r="H276" s="39">
        <v>6.9500000000000006E-2</v>
      </c>
      <c r="I276" s="11">
        <v>43496</v>
      </c>
    </row>
    <row r="277" spans="2:9" thickBot="1" x14ac:dyDescent="0.35">
      <c r="B277" s="3" t="s">
        <v>381</v>
      </c>
      <c r="C277" s="3" t="s">
        <v>412</v>
      </c>
      <c r="D277" s="6">
        <v>396486.77</v>
      </c>
      <c r="E277" s="3" t="s">
        <v>420</v>
      </c>
      <c r="F277" s="3" t="s">
        <v>34</v>
      </c>
      <c r="G277" s="11">
        <v>51355</v>
      </c>
      <c r="H277" s="39">
        <v>8.7599999999999997E-2</v>
      </c>
      <c r="I277" s="11">
        <v>43358</v>
      </c>
    </row>
    <row r="278" spans="2:9" thickBot="1" x14ac:dyDescent="0.35">
      <c r="B278" s="3" t="s">
        <v>382</v>
      </c>
      <c r="C278" s="3" t="s">
        <v>410</v>
      </c>
      <c r="D278" s="6">
        <v>144485.35</v>
      </c>
      <c r="E278" s="3" t="s">
        <v>417</v>
      </c>
      <c r="F278" s="3" t="s">
        <v>34</v>
      </c>
      <c r="G278" s="11">
        <v>49918</v>
      </c>
      <c r="H278" s="39">
        <v>9.8800000000000013E-2</v>
      </c>
      <c r="I278" s="11">
        <v>42077</v>
      </c>
    </row>
    <row r="279" spans="2:9" thickBot="1" x14ac:dyDescent="0.35">
      <c r="B279" s="3" t="s">
        <v>383</v>
      </c>
      <c r="C279" s="3" t="s">
        <v>410</v>
      </c>
      <c r="D279" s="6">
        <v>425911.3</v>
      </c>
      <c r="E279" s="3" t="s">
        <v>415</v>
      </c>
      <c r="F279" s="3" t="s">
        <v>35</v>
      </c>
      <c r="G279" s="11">
        <v>53753</v>
      </c>
      <c r="H279" s="39">
        <v>7.3099999999999998E-2</v>
      </c>
      <c r="I279" s="11">
        <v>44985</v>
      </c>
    </row>
    <row r="280" spans="2:9" thickBot="1" x14ac:dyDescent="0.35">
      <c r="B280" s="3" t="s">
        <v>384</v>
      </c>
      <c r="C280" s="3" t="s">
        <v>412</v>
      </c>
      <c r="D280" s="6">
        <v>335453.42</v>
      </c>
      <c r="E280" s="3" t="s">
        <v>415</v>
      </c>
      <c r="F280" s="3" t="s">
        <v>34</v>
      </c>
      <c r="G280" s="11">
        <v>55129</v>
      </c>
      <c r="H280" s="39">
        <v>7.4299999999999991E-2</v>
      </c>
      <c r="I280" s="11">
        <v>42657</v>
      </c>
    </row>
    <row r="281" spans="2:9" thickBot="1" x14ac:dyDescent="0.35">
      <c r="B281" s="3" t="s">
        <v>385</v>
      </c>
      <c r="C281" s="3" t="s">
        <v>412</v>
      </c>
      <c r="D281" s="6">
        <v>400461.69</v>
      </c>
      <c r="E281" s="3" t="s">
        <v>418</v>
      </c>
      <c r="F281" s="3" t="s">
        <v>35</v>
      </c>
      <c r="G281" s="11">
        <v>49498</v>
      </c>
      <c r="H281" s="39">
        <v>2.86E-2</v>
      </c>
      <c r="I281" s="11">
        <v>43740</v>
      </c>
    </row>
    <row r="282" spans="2:9" thickBot="1" x14ac:dyDescent="0.35">
      <c r="B282" s="3" t="s">
        <v>386</v>
      </c>
      <c r="C282" s="3" t="s">
        <v>411</v>
      </c>
      <c r="D282" s="6">
        <v>317893.44</v>
      </c>
      <c r="E282" s="3" t="s">
        <v>421</v>
      </c>
      <c r="F282" s="3" t="s">
        <v>33</v>
      </c>
      <c r="G282" s="11">
        <v>51110</v>
      </c>
      <c r="H282" s="39">
        <v>5.4100000000000002E-2</v>
      </c>
      <c r="I282" s="11">
        <v>43556</v>
      </c>
    </row>
    <row r="283" spans="2:9" thickBot="1" x14ac:dyDescent="0.35">
      <c r="B283" s="3" t="s">
        <v>387</v>
      </c>
      <c r="C283" s="3" t="s">
        <v>411</v>
      </c>
      <c r="D283" s="6">
        <v>116857.03</v>
      </c>
      <c r="E283" s="3" t="s">
        <v>419</v>
      </c>
      <c r="F283" s="3" t="s">
        <v>33</v>
      </c>
      <c r="G283" s="11">
        <v>54722</v>
      </c>
      <c r="H283" s="39">
        <v>5.2699999999999997E-2</v>
      </c>
      <c r="I283" s="11">
        <v>43950</v>
      </c>
    </row>
    <row r="284" spans="2:9" thickBot="1" x14ac:dyDescent="0.35">
      <c r="B284" s="3" t="s">
        <v>388</v>
      </c>
      <c r="C284" s="3" t="s">
        <v>412</v>
      </c>
      <c r="D284" s="6">
        <v>425288.38</v>
      </c>
      <c r="E284" s="3" t="s">
        <v>415</v>
      </c>
      <c r="F284" s="3" t="s">
        <v>35</v>
      </c>
      <c r="G284" s="11">
        <v>49766</v>
      </c>
      <c r="H284" s="39">
        <v>4.7100000000000003E-2</v>
      </c>
      <c r="I284" s="11">
        <v>43216</v>
      </c>
    </row>
    <row r="285" spans="2:9" thickBot="1" x14ac:dyDescent="0.35">
      <c r="B285" s="3" t="s">
        <v>389</v>
      </c>
      <c r="C285" s="3" t="s">
        <v>411</v>
      </c>
      <c r="D285" s="6">
        <v>396952.94</v>
      </c>
      <c r="E285" s="3" t="s">
        <v>419</v>
      </c>
      <c r="F285" s="3" t="s">
        <v>33</v>
      </c>
      <c r="G285" s="11">
        <v>51474</v>
      </c>
      <c r="H285" s="39">
        <v>5.0999999999999997E-2</v>
      </c>
      <c r="I285" s="11">
        <v>42915</v>
      </c>
    </row>
    <row r="286" spans="2:9" thickBot="1" x14ac:dyDescent="0.35">
      <c r="B286" s="3" t="s">
        <v>390</v>
      </c>
      <c r="C286" s="3" t="s">
        <v>410</v>
      </c>
      <c r="D286" s="6">
        <v>383994.53</v>
      </c>
      <c r="E286" s="3" t="s">
        <v>415</v>
      </c>
      <c r="F286" s="3" t="s">
        <v>34</v>
      </c>
      <c r="G286" s="11">
        <v>50181</v>
      </c>
      <c r="H286" s="39">
        <v>9.3000000000000013E-2</v>
      </c>
      <c r="I286" s="11">
        <v>45518</v>
      </c>
    </row>
    <row r="287" spans="2:9" thickBot="1" x14ac:dyDescent="0.35">
      <c r="B287" s="3" t="s">
        <v>391</v>
      </c>
      <c r="C287" s="3" t="s">
        <v>411</v>
      </c>
      <c r="D287" s="6">
        <v>371300.54</v>
      </c>
      <c r="E287" s="3" t="s">
        <v>421</v>
      </c>
      <c r="F287" s="3" t="s">
        <v>34</v>
      </c>
      <c r="G287" s="11">
        <v>55533</v>
      </c>
      <c r="H287" s="39">
        <v>9.8000000000000004E-2</v>
      </c>
      <c r="I287" s="11">
        <v>44857</v>
      </c>
    </row>
    <row r="288" spans="2:9" thickBot="1" x14ac:dyDescent="0.35">
      <c r="B288" s="3" t="s">
        <v>392</v>
      </c>
      <c r="C288" s="3" t="s">
        <v>413</v>
      </c>
      <c r="D288" s="6">
        <v>230524.15</v>
      </c>
      <c r="E288" s="3" t="s">
        <v>420</v>
      </c>
      <c r="F288" s="3" t="s">
        <v>33</v>
      </c>
      <c r="G288" s="11">
        <v>54743</v>
      </c>
      <c r="H288" s="39">
        <v>8.3599999999999994E-2</v>
      </c>
      <c r="I288" s="11">
        <v>42016</v>
      </c>
    </row>
    <row r="289" spans="2:9" thickBot="1" x14ac:dyDescent="0.35">
      <c r="B289" s="3" t="s">
        <v>393</v>
      </c>
      <c r="C289" s="3" t="s">
        <v>410</v>
      </c>
      <c r="D289" s="6">
        <v>310996.65999999997</v>
      </c>
      <c r="E289" s="3" t="s">
        <v>421</v>
      </c>
      <c r="F289" s="3" t="s">
        <v>33</v>
      </c>
      <c r="G289" s="11">
        <v>49375</v>
      </c>
      <c r="H289" s="39">
        <v>2.3E-2</v>
      </c>
      <c r="I289" s="11">
        <v>45065</v>
      </c>
    </row>
    <row r="290" spans="2:9" thickBot="1" x14ac:dyDescent="0.35">
      <c r="B290" s="3" t="s">
        <v>394</v>
      </c>
      <c r="C290" s="3" t="s">
        <v>414</v>
      </c>
      <c r="D290" s="6">
        <v>129538.44</v>
      </c>
      <c r="E290" s="3" t="s">
        <v>419</v>
      </c>
      <c r="F290" s="3" t="s">
        <v>34</v>
      </c>
      <c r="G290" s="11">
        <v>52843</v>
      </c>
      <c r="H290" s="39">
        <v>3.6799999999999999E-2</v>
      </c>
      <c r="I290" s="11">
        <v>45324</v>
      </c>
    </row>
    <row r="291" spans="2:9" thickBot="1" x14ac:dyDescent="0.35">
      <c r="B291" s="3" t="s">
        <v>395</v>
      </c>
      <c r="C291" s="3" t="s">
        <v>411</v>
      </c>
      <c r="D291" s="6">
        <v>177151.42</v>
      </c>
      <c r="E291" s="3" t="s">
        <v>420</v>
      </c>
      <c r="F291" s="3" t="s">
        <v>33</v>
      </c>
      <c r="G291" s="11">
        <v>52272</v>
      </c>
      <c r="H291" s="39">
        <v>8.9200000000000002E-2</v>
      </c>
      <c r="I291" s="11">
        <v>43210</v>
      </c>
    </row>
    <row r="292" spans="2:9" thickBot="1" x14ac:dyDescent="0.35">
      <c r="B292" s="3" t="s">
        <v>396</v>
      </c>
      <c r="C292" s="3" t="s">
        <v>414</v>
      </c>
      <c r="D292" s="6">
        <v>415878.91</v>
      </c>
      <c r="E292" s="3" t="s">
        <v>419</v>
      </c>
      <c r="F292" s="3" t="s">
        <v>33</v>
      </c>
      <c r="G292" s="11">
        <v>47783</v>
      </c>
      <c r="H292" s="39">
        <v>2.7999999999999997E-2</v>
      </c>
      <c r="I292" s="11">
        <v>44013</v>
      </c>
    </row>
    <row r="293" spans="2:9" thickBot="1" x14ac:dyDescent="0.35">
      <c r="B293" s="3" t="s">
        <v>397</v>
      </c>
      <c r="C293" s="3" t="s">
        <v>412</v>
      </c>
      <c r="D293" s="6">
        <v>332525.36</v>
      </c>
      <c r="E293" s="3" t="s">
        <v>415</v>
      </c>
      <c r="F293" s="3" t="s">
        <v>35</v>
      </c>
      <c r="G293" s="11">
        <v>56278</v>
      </c>
      <c r="H293" s="39">
        <v>2.2099999999999998E-2</v>
      </c>
      <c r="I293" s="11">
        <v>42308</v>
      </c>
    </row>
    <row r="294" spans="2:9" thickBot="1" x14ac:dyDescent="0.35">
      <c r="B294" s="3" t="s">
        <v>398</v>
      </c>
      <c r="C294" s="3" t="s">
        <v>411</v>
      </c>
      <c r="D294" s="6">
        <v>447855.89</v>
      </c>
      <c r="E294" s="3" t="s">
        <v>418</v>
      </c>
      <c r="F294" s="3" t="s">
        <v>33</v>
      </c>
      <c r="G294" s="11">
        <v>54628</v>
      </c>
      <c r="H294" s="39">
        <v>2.69E-2</v>
      </c>
      <c r="I294" s="11">
        <v>43096</v>
      </c>
    </row>
    <row r="295" spans="2:9" thickBot="1" x14ac:dyDescent="0.35">
      <c r="B295" s="3" t="s">
        <v>399</v>
      </c>
      <c r="C295" s="3" t="s">
        <v>413</v>
      </c>
      <c r="D295" s="6">
        <v>274419.52</v>
      </c>
      <c r="E295" s="3" t="s">
        <v>417</v>
      </c>
      <c r="F295" s="3" t="s">
        <v>34</v>
      </c>
      <c r="G295" s="11">
        <v>54540</v>
      </c>
      <c r="H295" s="39">
        <v>6.8900000000000003E-2</v>
      </c>
      <c r="I295" s="11">
        <v>44474</v>
      </c>
    </row>
    <row r="296" spans="2:9" thickBot="1" x14ac:dyDescent="0.35">
      <c r="B296" s="3" t="s">
        <v>400</v>
      </c>
      <c r="C296" s="3" t="s">
        <v>410</v>
      </c>
      <c r="D296" s="6">
        <v>219724.14</v>
      </c>
      <c r="E296" s="3" t="s">
        <v>421</v>
      </c>
      <c r="F296" s="3" t="s">
        <v>34</v>
      </c>
      <c r="G296" s="11">
        <v>46962</v>
      </c>
      <c r="H296" s="39">
        <v>6.4500000000000002E-2</v>
      </c>
      <c r="I296" s="11">
        <v>44029</v>
      </c>
    </row>
    <row r="297" spans="2:9" thickBot="1" x14ac:dyDescent="0.35">
      <c r="B297" s="3" t="s">
        <v>401</v>
      </c>
      <c r="C297" s="3" t="s">
        <v>413</v>
      </c>
      <c r="D297" s="6">
        <v>413594.29</v>
      </c>
      <c r="E297" s="3" t="s">
        <v>417</v>
      </c>
      <c r="F297" s="3" t="s">
        <v>34</v>
      </c>
      <c r="G297" s="11">
        <v>50762</v>
      </c>
      <c r="H297" s="39">
        <v>4.1100000000000005E-2</v>
      </c>
      <c r="I297" s="11">
        <v>44813</v>
      </c>
    </row>
    <row r="298" spans="2:9" thickBot="1" x14ac:dyDescent="0.35">
      <c r="B298" s="3" t="s">
        <v>402</v>
      </c>
      <c r="C298" s="3" t="s">
        <v>411</v>
      </c>
      <c r="D298" s="6">
        <v>287220.47999999998</v>
      </c>
      <c r="E298" s="3" t="s">
        <v>418</v>
      </c>
      <c r="F298" s="3" t="s">
        <v>35</v>
      </c>
      <c r="G298" s="11">
        <v>50455</v>
      </c>
      <c r="H298" s="39">
        <v>1.3500000000000002E-2</v>
      </c>
      <c r="I298" s="11">
        <v>43996</v>
      </c>
    </row>
    <row r="299" spans="2:9" thickBot="1" x14ac:dyDescent="0.35">
      <c r="B299" s="3" t="s">
        <v>403</v>
      </c>
      <c r="C299" s="3" t="s">
        <v>414</v>
      </c>
      <c r="D299" s="6">
        <v>192109.61</v>
      </c>
      <c r="E299" s="3" t="s">
        <v>417</v>
      </c>
      <c r="F299" s="3" t="s">
        <v>35</v>
      </c>
      <c r="G299" s="11">
        <v>50006</v>
      </c>
      <c r="H299" s="39">
        <v>9.2399999999999996E-2</v>
      </c>
      <c r="I299" s="11">
        <v>43639</v>
      </c>
    </row>
    <row r="300" spans="2:9" thickBot="1" x14ac:dyDescent="0.35">
      <c r="B300" s="3" t="s">
        <v>404</v>
      </c>
      <c r="C300" s="3" t="s">
        <v>412</v>
      </c>
      <c r="D300" s="6">
        <v>110536.28</v>
      </c>
      <c r="E300" s="3" t="s">
        <v>419</v>
      </c>
      <c r="F300" s="3" t="s">
        <v>34</v>
      </c>
      <c r="G300" s="11">
        <v>46887</v>
      </c>
      <c r="H300" s="39">
        <v>4.8300000000000003E-2</v>
      </c>
      <c r="I300" s="11">
        <v>42540</v>
      </c>
    </row>
    <row r="301" spans="2:9" thickBot="1" x14ac:dyDescent="0.35">
      <c r="B301" s="3" t="s">
        <v>405</v>
      </c>
      <c r="C301" s="3" t="s">
        <v>410</v>
      </c>
      <c r="D301" s="6">
        <v>420267.24</v>
      </c>
      <c r="E301" s="3" t="s">
        <v>418</v>
      </c>
      <c r="F301" s="3" t="s">
        <v>34</v>
      </c>
      <c r="G301" s="11">
        <v>48225</v>
      </c>
      <c r="H301" s="39">
        <v>6.9000000000000006E-2</v>
      </c>
      <c r="I301" s="11">
        <v>43961</v>
      </c>
    </row>
    <row r="302" spans="2:9" thickBot="1" x14ac:dyDescent="0.35">
      <c r="B302" s="3" t="s">
        <v>406</v>
      </c>
      <c r="C302" s="3" t="s">
        <v>413</v>
      </c>
      <c r="D302" s="6">
        <v>104002.97</v>
      </c>
      <c r="E302" s="3" t="s">
        <v>415</v>
      </c>
      <c r="F302" s="3" t="s">
        <v>34</v>
      </c>
      <c r="G302" s="11">
        <v>56203</v>
      </c>
      <c r="H302" s="39">
        <v>9.74E-2</v>
      </c>
      <c r="I302" s="11">
        <v>44984</v>
      </c>
    </row>
    <row r="303" spans="2:9" thickBot="1" x14ac:dyDescent="0.35">
      <c r="B303" s="3" t="s">
        <v>407</v>
      </c>
      <c r="C303" s="3" t="s">
        <v>413</v>
      </c>
      <c r="D303" s="6">
        <v>32881.15</v>
      </c>
      <c r="E303" s="3" t="s">
        <v>421</v>
      </c>
      <c r="F303" s="3" t="s">
        <v>33</v>
      </c>
      <c r="G303" s="11">
        <v>48534</v>
      </c>
      <c r="H303" s="39">
        <v>2.2700000000000001E-2</v>
      </c>
      <c r="I303" s="11">
        <v>42809</v>
      </c>
    </row>
    <row r="304" spans="2:9" thickBot="1" x14ac:dyDescent="0.35">
      <c r="B304" s="3" t="s">
        <v>408</v>
      </c>
      <c r="C304" s="3" t="s">
        <v>414</v>
      </c>
      <c r="D304" s="6">
        <v>410307.42</v>
      </c>
      <c r="E304" s="3" t="s">
        <v>415</v>
      </c>
      <c r="F304" s="3" t="s">
        <v>35</v>
      </c>
      <c r="G304" s="11">
        <v>55909</v>
      </c>
      <c r="H304" s="39">
        <v>8.3599999999999994E-2</v>
      </c>
      <c r="I304" s="11">
        <v>44462</v>
      </c>
    </row>
    <row r="305" spans="2:9" thickBot="1" x14ac:dyDescent="0.35">
      <c r="B305" s="3" t="s">
        <v>409</v>
      </c>
      <c r="C305" s="3" t="s">
        <v>411</v>
      </c>
      <c r="D305" s="6">
        <v>251874.59</v>
      </c>
      <c r="E305" s="3" t="s">
        <v>420</v>
      </c>
      <c r="F305" s="3" t="s">
        <v>33</v>
      </c>
      <c r="G305" s="11">
        <v>53202</v>
      </c>
      <c r="H305" s="39">
        <v>4.7500000000000001E-2</v>
      </c>
      <c r="I305" s="11">
        <v>44922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C5E9-97FC-433D-A2D8-01C631809477}">
  <dimension ref="B1:C11"/>
  <sheetViews>
    <sheetView workbookViewId="0">
      <selection activeCell="C20" sqref="C20"/>
    </sheetView>
  </sheetViews>
  <sheetFormatPr defaultRowHeight="14.4" x14ac:dyDescent="0.3"/>
  <cols>
    <col min="1" max="1" width="5.44140625" customWidth="1"/>
    <col min="2" max="2" width="24.21875" bestFit="1" customWidth="1"/>
    <col min="3" max="3" width="46.77734375" customWidth="1"/>
  </cols>
  <sheetData>
    <row r="1" spans="2:3" x14ac:dyDescent="0.3">
      <c r="B1" t="s">
        <v>0</v>
      </c>
    </row>
    <row r="2" spans="2:3" x14ac:dyDescent="0.3">
      <c r="B2" t="s">
        <v>1</v>
      </c>
    </row>
    <row r="4" spans="2:3" s="1" customFormat="1" x14ac:dyDescent="0.3">
      <c r="B4" s="1" t="s">
        <v>10</v>
      </c>
      <c r="C4" s="1" t="s">
        <v>11</v>
      </c>
    </row>
    <row r="5" spans="2:3" x14ac:dyDescent="0.3">
      <c r="B5" t="s">
        <v>12</v>
      </c>
      <c r="C5" t="s">
        <v>19</v>
      </c>
    </row>
    <row r="6" spans="2:3" x14ac:dyDescent="0.3">
      <c r="B6" t="s">
        <v>13</v>
      </c>
      <c r="C6" t="s">
        <v>20</v>
      </c>
    </row>
    <row r="7" spans="2:3" x14ac:dyDescent="0.3">
      <c r="B7" t="s">
        <v>14</v>
      </c>
      <c r="C7" t="s">
        <v>21</v>
      </c>
    </row>
    <row r="8" spans="2:3" x14ac:dyDescent="0.3">
      <c r="B8" t="s">
        <v>15</v>
      </c>
      <c r="C8" t="s">
        <v>22</v>
      </c>
    </row>
    <row r="9" spans="2:3" x14ac:dyDescent="0.3">
      <c r="B9" t="s">
        <v>16</v>
      </c>
      <c r="C9" t="s">
        <v>23</v>
      </c>
    </row>
    <row r="10" spans="2:3" x14ac:dyDescent="0.3">
      <c r="B10" t="s">
        <v>17</v>
      </c>
      <c r="C10" t="s">
        <v>24</v>
      </c>
    </row>
    <row r="11" spans="2:3" x14ac:dyDescent="0.3">
      <c r="B11" t="s">
        <v>18</v>
      </c>
      <c r="C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1790-5C58-4AA4-98EB-0CF620D2C37F}">
  <dimension ref="A1:Z305"/>
  <sheetViews>
    <sheetView topLeftCell="A4" workbookViewId="0">
      <selection activeCell="X32" sqref="X32"/>
    </sheetView>
  </sheetViews>
  <sheetFormatPr defaultRowHeight="15" thickBottom="1" x14ac:dyDescent="0.35"/>
  <cols>
    <col min="1" max="1" width="8.88671875" customWidth="1"/>
    <col min="2" max="2" width="14.5546875" style="3" customWidth="1"/>
    <col min="3" max="3" width="11.88671875" style="6" bestFit="1" customWidth="1"/>
    <col min="4" max="4" width="17.44140625" style="3" bestFit="1" customWidth="1"/>
    <col min="5" max="5" width="12.5546875" style="3" bestFit="1" customWidth="1"/>
    <col min="6" max="6" width="11.6640625" style="6" bestFit="1" customWidth="1"/>
    <col min="7" max="7" width="17.33203125" style="3" bestFit="1" customWidth="1"/>
    <col min="8" max="8" width="19.33203125" style="3" customWidth="1"/>
    <col min="9" max="9" width="17.33203125" style="3" customWidth="1"/>
    <col min="10" max="10" width="18.44140625" style="3" customWidth="1"/>
    <col min="11" max="11" width="17.33203125" style="3" customWidth="1"/>
    <col min="12" max="12" width="10.21875" style="18" bestFit="1" customWidth="1"/>
    <col min="13" max="13" width="10.6640625" style="10" customWidth="1"/>
    <col min="14" max="14" width="1.6640625" customWidth="1"/>
    <col min="15" max="15" width="17.44140625" style="10" bestFit="1" customWidth="1"/>
    <col min="16" max="16" width="13.21875" style="3" customWidth="1"/>
    <col min="17" max="17" width="8.88671875" style="3"/>
    <col min="18" max="18" width="1.88671875" customWidth="1"/>
    <col min="19" max="20" width="14.33203125" style="10" customWidth="1"/>
    <col min="21" max="21" width="11.6640625" style="10" customWidth="1"/>
    <col min="22" max="22" width="2.109375" customWidth="1"/>
    <col min="23" max="23" width="3.77734375" style="2" customWidth="1"/>
    <col min="24" max="24" width="21.21875" style="3" customWidth="1"/>
    <col min="25" max="25" width="66.44140625" style="3" customWidth="1"/>
    <col min="26" max="26" width="57.109375" style="3" customWidth="1"/>
    <col min="27" max="28" width="8.88671875" style="3"/>
    <col min="29" max="29" width="15" style="3" customWidth="1"/>
    <col min="30" max="30" width="12.44140625" style="3" customWidth="1"/>
    <col min="31" max="16384" width="8.88671875" style="3"/>
  </cols>
  <sheetData>
    <row r="1" spans="1:26" s="2" customFormat="1" thickBot="1" x14ac:dyDescent="0.35">
      <c r="A1"/>
      <c r="B1" s="2" t="s">
        <v>0</v>
      </c>
      <c r="C1" s="6" t="str">
        <f>Data_Input!C1</f>
        <v>Geolumia Financial Services</v>
      </c>
      <c r="F1" s="5"/>
      <c r="L1" s="24"/>
      <c r="M1" s="9"/>
      <c r="O1" s="9"/>
      <c r="R1"/>
      <c r="S1" s="9"/>
      <c r="T1" s="9"/>
      <c r="U1" s="9"/>
    </row>
    <row r="2" spans="1:26" s="2" customFormat="1" thickBot="1" x14ac:dyDescent="0.35">
      <c r="A2"/>
      <c r="B2" s="2" t="s">
        <v>1</v>
      </c>
      <c r="C2" s="5"/>
      <c r="F2" s="5"/>
      <c r="L2" s="24"/>
      <c r="M2" s="9"/>
      <c r="O2" s="9"/>
      <c r="R2"/>
      <c r="S2" s="9"/>
      <c r="T2" s="9"/>
      <c r="U2" s="9"/>
    </row>
    <row r="3" spans="1:26" customFormat="1" ht="14.4" x14ac:dyDescent="0.3">
      <c r="C3" s="12"/>
      <c r="F3" s="12"/>
      <c r="L3" s="25"/>
      <c r="O3" s="38"/>
      <c r="S3" s="38"/>
      <c r="T3" s="38"/>
      <c r="U3" s="38"/>
    </row>
    <row r="4" spans="1:26" customFormat="1" ht="14.4" x14ac:dyDescent="0.3">
      <c r="C4" s="12"/>
      <c r="F4" s="12"/>
      <c r="L4" s="25"/>
      <c r="O4" s="35" t="s">
        <v>425</v>
      </c>
      <c r="P4" s="36"/>
      <c r="Q4" s="36"/>
      <c r="R4" s="36"/>
      <c r="S4" s="36"/>
      <c r="T4" s="36"/>
      <c r="U4" s="37"/>
    </row>
    <row r="5" spans="1:26" s="9" customFormat="1" thickBot="1" x14ac:dyDescent="0.35">
      <c r="A5" s="38"/>
      <c r="B5" s="9" t="s">
        <v>6</v>
      </c>
      <c r="C5" s="40" t="s">
        <v>68</v>
      </c>
      <c r="D5" s="9" t="s">
        <v>69</v>
      </c>
      <c r="E5" s="9" t="s">
        <v>70</v>
      </c>
      <c r="F5" s="40" t="s">
        <v>71</v>
      </c>
      <c r="G5" s="9" t="s">
        <v>109</v>
      </c>
      <c r="H5" s="9" t="s">
        <v>436</v>
      </c>
      <c r="I5" s="9" t="s">
        <v>433</v>
      </c>
      <c r="J5" s="9" t="s">
        <v>434</v>
      </c>
      <c r="K5" s="9" t="s">
        <v>435</v>
      </c>
      <c r="L5" s="41" t="s">
        <v>72</v>
      </c>
      <c r="M5" s="9" t="s">
        <v>73</v>
      </c>
      <c r="N5" s="38"/>
      <c r="O5" s="42" t="s">
        <v>74</v>
      </c>
      <c r="P5" s="42" t="s">
        <v>75</v>
      </c>
      <c r="Q5" s="42" t="s">
        <v>76</v>
      </c>
      <c r="R5" s="38"/>
      <c r="S5" s="42" t="s">
        <v>437</v>
      </c>
      <c r="T5" s="42" t="s">
        <v>438</v>
      </c>
      <c r="U5" s="42" t="s">
        <v>73</v>
      </c>
      <c r="V5" s="38"/>
      <c r="X5" s="9" t="s">
        <v>36</v>
      </c>
    </row>
    <row r="6" spans="1:26" s="10" customFormat="1" thickBot="1" x14ac:dyDescent="0.35">
      <c r="A6" s="38"/>
      <c r="B6" s="10" t="str">
        <f>Data_Input!B6</f>
        <v>Loan-1</v>
      </c>
      <c r="C6" s="43">
        <v>21843.33</v>
      </c>
      <c r="D6" s="10" t="s">
        <v>422</v>
      </c>
      <c r="E6" s="10" t="str">
        <f>Data_Input!E6</f>
        <v>B</v>
      </c>
      <c r="F6" s="43">
        <f>Data_Input!D6</f>
        <v>243815.64</v>
      </c>
      <c r="G6" s="44">
        <v>1.67E-2</v>
      </c>
      <c r="H6" s="10">
        <f>IF(G6&gt;$P$23,$Q$23,IF(G6&gt;$P$24,$Q$24,IF(G6&lt;$P$24,$Q$25)))</f>
        <v>0</v>
      </c>
      <c r="I6" s="10">
        <f>IF(D6=$P$9,$Q$9,IF(D6=$P$10,$Q$10,IF(D6=$P$11,$Q$11,IF(D6=$P$12,$Q$12,"Not applicable took at parimeters well"))))</f>
        <v>5</v>
      </c>
      <c r="J6" s="10">
        <f>IF(E6=$P$13,$Q$13,IF(E6=$P$14,$Q$14,IF(E6=$P$15,$Q$15,IF(E6=$P$16,$Q$16,IF(E6=$P$17,$Q$17,IF(E6=$P$18,$Q$18,IF(E6=$P$19,$Q$19,"Not applicable")))))))</f>
        <v>25</v>
      </c>
      <c r="K6" s="10">
        <f>IF(F6&gt;$P$20,$Q$20,IF(F6&gt;$P$21,$Q$21,IF(F6&lt;$P$21,$Q$22,"Not Applicable")))</f>
        <v>10</v>
      </c>
      <c r="L6" s="45">
        <f>H6+I6+J6+K6</f>
        <v>40</v>
      </c>
      <c r="M6" s="10">
        <f>_xlfn.XLOOKUP(L6,$S$6:$S$12,$U$6:$U$12,"Not found",-1,1)</f>
        <v>0.05</v>
      </c>
      <c r="N6" s="38"/>
      <c r="O6" s="46" t="s">
        <v>68</v>
      </c>
      <c r="P6" s="47">
        <v>20000</v>
      </c>
      <c r="Q6" s="46">
        <v>20</v>
      </c>
      <c r="R6" s="38"/>
      <c r="S6" s="48">
        <v>0</v>
      </c>
      <c r="T6" s="48">
        <v>10</v>
      </c>
      <c r="U6" s="46">
        <v>5.0000000000000001E-3</v>
      </c>
      <c r="V6" s="38"/>
      <c r="W6" s="9"/>
      <c r="X6" s="9" t="s">
        <v>37</v>
      </c>
      <c r="Y6" s="9" t="s">
        <v>11</v>
      </c>
      <c r="Z6" s="9" t="s">
        <v>39</v>
      </c>
    </row>
    <row r="7" spans="1:26" thickBot="1" x14ac:dyDescent="0.35">
      <c r="B7" s="3" t="str">
        <f>Data_Input!B7</f>
        <v>Loan-2</v>
      </c>
      <c r="C7" s="6">
        <v>46615.5</v>
      </c>
      <c r="D7" s="3" t="s">
        <v>77</v>
      </c>
      <c r="E7" s="3" t="str">
        <f>Data_Input!E7</f>
        <v>BBB</v>
      </c>
      <c r="F7" s="6">
        <f>Data_Input!D7</f>
        <v>141531.51</v>
      </c>
      <c r="G7" s="16">
        <v>4.3E-3</v>
      </c>
      <c r="H7" s="3">
        <f t="shared" ref="H7:H70" si="0">IF(G7&gt;$P$23,$Q$23,IF(G7&gt;$P$24,$Q$24,IF(G7&lt;$P$24,$Q$25)))</f>
        <v>0</v>
      </c>
      <c r="I7" s="3">
        <f t="shared" ref="I7:I70" si="1">IF(D7=$P$9,$Q$9,IF(D7=$P$10,$Q$10,IF(D7=$P$11,$Q$11,IF(D7=$P$12,$Q$12,"Not applicable took at parimeters well"))))</f>
        <v>20</v>
      </c>
      <c r="J7" s="3">
        <f t="shared" ref="J7:J70" si="2">IF(E7=$P$13,$Q$13,IF(E7=$P$14,$Q$14,IF(E7=$P$15,$Q$15,IF(E7=$P$16,$Q$16,IF(E7=$P$17,$Q$17,IF(E7=$P$18,$Q$18,IF(E7=$P$19,$Q$19,"Not applicable")))))))</f>
        <v>15</v>
      </c>
      <c r="K7" s="3">
        <f t="shared" ref="K7:K70" si="3">IF(F7&gt;$P$20,$Q$20,IF(F7&gt;$P$21,$Q$21,IF(F7&lt;$P$21,$Q$22,"Not Applicable")))</f>
        <v>10</v>
      </c>
      <c r="L7" s="18">
        <f t="shared" ref="L7:L70" si="4">H7+I7+J7+K7</f>
        <v>45</v>
      </c>
      <c r="M7" s="10">
        <f t="shared" ref="M7:M70" si="5">_xlfn.XLOOKUP(L7,$S$6:$S$12,$U$6:$U$12,"Not found",-1,1)</f>
        <v>7.0000000000000007E-2</v>
      </c>
      <c r="O7" s="46"/>
      <c r="P7" s="8">
        <v>50000</v>
      </c>
      <c r="Q7" s="7">
        <v>10</v>
      </c>
      <c r="S7" s="48">
        <v>11</v>
      </c>
      <c r="T7" s="48">
        <v>20</v>
      </c>
      <c r="U7" s="46">
        <v>1.4999999999999999E-2</v>
      </c>
      <c r="W7" s="2">
        <v>1</v>
      </c>
      <c r="X7" s="3" t="s">
        <v>38</v>
      </c>
      <c r="Y7" s="4" t="s">
        <v>104</v>
      </c>
      <c r="Z7" s="3" t="s">
        <v>40</v>
      </c>
    </row>
    <row r="8" spans="1:26" thickBot="1" x14ac:dyDescent="0.35">
      <c r="B8" s="3" t="str">
        <f>Data_Input!B8</f>
        <v>Loan-3</v>
      </c>
      <c r="C8" s="6">
        <v>194979.32</v>
      </c>
      <c r="D8" s="3" t="s">
        <v>422</v>
      </c>
      <c r="E8" s="3" t="str">
        <f>Data_Input!E8</f>
        <v>AA</v>
      </c>
      <c r="F8" s="6">
        <f>Data_Input!D8</f>
        <v>494398.4</v>
      </c>
      <c r="G8" s="16">
        <v>6.5599999999999992E-2</v>
      </c>
      <c r="H8" s="3">
        <f t="shared" si="0"/>
        <v>0</v>
      </c>
      <c r="I8" s="3">
        <f t="shared" si="1"/>
        <v>5</v>
      </c>
      <c r="J8" s="3">
        <f t="shared" si="2"/>
        <v>5</v>
      </c>
      <c r="K8" s="3">
        <f t="shared" si="3"/>
        <v>20</v>
      </c>
      <c r="L8" s="18">
        <f t="shared" si="4"/>
        <v>30</v>
      </c>
      <c r="M8" s="10">
        <f t="shared" si="5"/>
        <v>0.03</v>
      </c>
      <c r="O8" s="46"/>
      <c r="P8" s="8">
        <v>100001</v>
      </c>
      <c r="Q8" s="7">
        <v>0</v>
      </c>
      <c r="S8" s="48">
        <v>21</v>
      </c>
      <c r="T8" s="48">
        <v>30</v>
      </c>
      <c r="U8" s="46">
        <v>0.03</v>
      </c>
      <c r="Y8" s="3" t="s">
        <v>103</v>
      </c>
      <c r="Z8" s="3" t="s">
        <v>41</v>
      </c>
    </row>
    <row r="9" spans="1:26" thickBot="1" x14ac:dyDescent="0.35">
      <c r="B9" s="3" t="str">
        <f>Data_Input!B9</f>
        <v>Loan-4</v>
      </c>
      <c r="C9" s="6">
        <v>143942.85</v>
      </c>
      <c r="D9" s="3" t="s">
        <v>423</v>
      </c>
      <c r="E9" s="3" t="str">
        <f>Data_Input!E9</f>
        <v>CCC</v>
      </c>
      <c r="F9" s="6">
        <f>Data_Input!D9</f>
        <v>331865.87</v>
      </c>
      <c r="G9" s="16">
        <v>8.6E-3</v>
      </c>
      <c r="H9" s="3">
        <f t="shared" si="0"/>
        <v>0</v>
      </c>
      <c r="I9" s="3">
        <f t="shared" si="1"/>
        <v>10</v>
      </c>
      <c r="J9" s="3">
        <f t="shared" si="2"/>
        <v>30</v>
      </c>
      <c r="K9" s="3">
        <f t="shared" si="3"/>
        <v>20</v>
      </c>
      <c r="L9" s="18">
        <f t="shared" si="4"/>
        <v>60</v>
      </c>
      <c r="M9" s="10">
        <f t="shared" si="5"/>
        <v>0.15</v>
      </c>
      <c r="O9" s="46" t="s">
        <v>69</v>
      </c>
      <c r="P9" s="7" t="s">
        <v>77</v>
      </c>
      <c r="Q9" s="7">
        <v>20</v>
      </c>
      <c r="S9" s="48">
        <v>31</v>
      </c>
      <c r="T9" s="48">
        <v>40</v>
      </c>
      <c r="U9" s="46">
        <v>0.05</v>
      </c>
      <c r="Y9" s="3" t="s">
        <v>105</v>
      </c>
    </row>
    <row r="10" spans="1:26" thickBot="1" x14ac:dyDescent="0.35">
      <c r="B10" s="3" t="str">
        <f>Data_Input!B10</f>
        <v>Loan-5</v>
      </c>
      <c r="C10" s="6">
        <v>117650.91</v>
      </c>
      <c r="D10" s="3" t="s">
        <v>77</v>
      </c>
      <c r="E10" s="3" t="str">
        <f>Data_Input!E10</f>
        <v>BB</v>
      </c>
      <c r="F10" s="6">
        <f>Data_Input!D10</f>
        <v>12660.92</v>
      </c>
      <c r="G10" s="16">
        <v>5.0000000000000001E-4</v>
      </c>
      <c r="H10" s="3">
        <f t="shared" si="0"/>
        <v>0</v>
      </c>
      <c r="I10" s="3">
        <f t="shared" si="1"/>
        <v>20</v>
      </c>
      <c r="J10" s="3">
        <f t="shared" si="2"/>
        <v>20</v>
      </c>
      <c r="K10" s="3">
        <f t="shared" si="3"/>
        <v>0</v>
      </c>
      <c r="L10" s="18">
        <f t="shared" si="4"/>
        <v>40</v>
      </c>
      <c r="M10" s="10">
        <f t="shared" si="5"/>
        <v>0.05</v>
      </c>
      <c r="O10" s="46"/>
      <c r="P10" s="7" t="s">
        <v>423</v>
      </c>
      <c r="Q10" s="7">
        <v>10</v>
      </c>
      <c r="S10" s="48">
        <v>41</v>
      </c>
      <c r="T10" s="48">
        <v>50</v>
      </c>
      <c r="U10" s="46">
        <v>7.0000000000000007E-2</v>
      </c>
    </row>
    <row r="11" spans="1:26" thickBot="1" x14ac:dyDescent="0.35">
      <c r="B11" s="3" t="str">
        <f>Data_Input!B11</f>
        <v>Loan-6</v>
      </c>
      <c r="C11" s="6">
        <v>155606.54</v>
      </c>
      <c r="D11" s="3" t="s">
        <v>77</v>
      </c>
      <c r="E11" s="3" t="str">
        <f>Data_Input!E11</f>
        <v>BB</v>
      </c>
      <c r="F11" s="6">
        <f>Data_Input!D11</f>
        <v>409042.76</v>
      </c>
      <c r="G11" s="16">
        <v>4.5000000000000005E-3</v>
      </c>
      <c r="H11" s="3">
        <f t="shared" si="0"/>
        <v>0</v>
      </c>
      <c r="I11" s="3">
        <f t="shared" si="1"/>
        <v>20</v>
      </c>
      <c r="J11" s="3">
        <f t="shared" si="2"/>
        <v>20</v>
      </c>
      <c r="K11" s="3">
        <f t="shared" si="3"/>
        <v>20</v>
      </c>
      <c r="L11" s="18">
        <f t="shared" si="4"/>
        <v>60</v>
      </c>
      <c r="M11" s="10">
        <f t="shared" si="5"/>
        <v>0.15</v>
      </c>
      <c r="O11" s="46"/>
      <c r="P11" s="7" t="s">
        <v>422</v>
      </c>
      <c r="Q11" s="7">
        <v>5</v>
      </c>
      <c r="S11" s="48">
        <v>51</v>
      </c>
      <c r="T11" s="48">
        <v>60</v>
      </c>
      <c r="U11" s="46">
        <v>0.1</v>
      </c>
      <c r="W11" s="2">
        <v>2</v>
      </c>
      <c r="X11" s="3" t="s">
        <v>42</v>
      </c>
      <c r="Y11" s="3" t="s">
        <v>443</v>
      </c>
      <c r="Z11" s="3" t="s">
        <v>45</v>
      </c>
    </row>
    <row r="12" spans="1:26" thickBot="1" x14ac:dyDescent="0.35">
      <c r="B12" s="3" t="str">
        <f>Data_Input!B12</f>
        <v>Loan-7</v>
      </c>
      <c r="C12" s="6">
        <v>101081.42</v>
      </c>
      <c r="D12" s="3" t="s">
        <v>424</v>
      </c>
      <c r="E12" s="3" t="str">
        <f>Data_Input!E12</f>
        <v>BB</v>
      </c>
      <c r="F12" s="6">
        <f>Data_Input!D12</f>
        <v>225529.91</v>
      </c>
      <c r="G12" s="16">
        <v>4.3E-3</v>
      </c>
      <c r="H12" s="3">
        <f t="shared" si="0"/>
        <v>0</v>
      </c>
      <c r="I12" s="3">
        <f t="shared" si="1"/>
        <v>0</v>
      </c>
      <c r="J12" s="3">
        <f t="shared" si="2"/>
        <v>20</v>
      </c>
      <c r="K12" s="3">
        <f t="shared" si="3"/>
        <v>10</v>
      </c>
      <c r="L12" s="18">
        <f t="shared" si="4"/>
        <v>30</v>
      </c>
      <c r="M12" s="10">
        <f t="shared" si="5"/>
        <v>0.03</v>
      </c>
      <c r="O12" s="46"/>
      <c r="P12" s="7" t="s">
        <v>424</v>
      </c>
      <c r="Q12" s="7">
        <v>0</v>
      </c>
      <c r="S12" s="49">
        <v>60</v>
      </c>
      <c r="T12" s="48"/>
      <c r="U12" s="46">
        <v>0.15</v>
      </c>
      <c r="Y12" s="3" t="s">
        <v>43</v>
      </c>
      <c r="Z12" s="3" t="s">
        <v>46</v>
      </c>
    </row>
    <row r="13" spans="1:26" thickBot="1" x14ac:dyDescent="0.35">
      <c r="B13" s="3" t="str">
        <f>Data_Input!B13</f>
        <v>Loan-8</v>
      </c>
      <c r="C13" s="6">
        <v>158383.45000000001</v>
      </c>
      <c r="D13" s="3" t="s">
        <v>77</v>
      </c>
      <c r="E13" s="3" t="str">
        <f>Data_Input!E13</f>
        <v>CCC</v>
      </c>
      <c r="F13" s="6">
        <f>Data_Input!D13</f>
        <v>357135.12</v>
      </c>
      <c r="G13" s="16">
        <v>0.27140000000000003</v>
      </c>
      <c r="H13" s="3">
        <f t="shared" si="0"/>
        <v>0</v>
      </c>
      <c r="I13" s="3">
        <f t="shared" si="1"/>
        <v>20</v>
      </c>
      <c r="J13" s="3">
        <f t="shared" si="2"/>
        <v>30</v>
      </c>
      <c r="K13" s="3">
        <f t="shared" si="3"/>
        <v>20</v>
      </c>
      <c r="L13" s="18">
        <f t="shared" si="4"/>
        <v>70</v>
      </c>
      <c r="M13" s="10">
        <f t="shared" si="5"/>
        <v>0.15</v>
      </c>
      <c r="O13" s="46" t="s">
        <v>70</v>
      </c>
      <c r="P13" s="20" t="s">
        <v>418</v>
      </c>
      <c r="Q13" s="7">
        <v>30</v>
      </c>
      <c r="S13" s="46"/>
      <c r="T13" s="46"/>
      <c r="U13" s="46"/>
      <c r="Y13" s="3" t="s">
        <v>44</v>
      </c>
      <c r="Z13" s="3" t="s">
        <v>47</v>
      </c>
    </row>
    <row r="14" spans="1:26" thickBot="1" x14ac:dyDescent="0.35">
      <c r="B14" s="3" t="str">
        <f>Data_Input!B14</f>
        <v>Loan-9</v>
      </c>
      <c r="C14" s="6">
        <v>87613.19</v>
      </c>
      <c r="D14" s="3" t="s">
        <v>422</v>
      </c>
      <c r="E14" s="3" t="str">
        <f>Data_Input!E14</f>
        <v>BB</v>
      </c>
      <c r="F14" s="6">
        <f>Data_Input!D14</f>
        <v>468214.85</v>
      </c>
      <c r="G14" s="16">
        <v>8.8999999999999999E-3</v>
      </c>
      <c r="H14" s="3">
        <f t="shared" si="0"/>
        <v>0</v>
      </c>
      <c r="I14" s="3">
        <f t="shared" si="1"/>
        <v>5</v>
      </c>
      <c r="J14" s="3">
        <f t="shared" si="2"/>
        <v>20</v>
      </c>
      <c r="K14" s="3">
        <f t="shared" si="3"/>
        <v>20</v>
      </c>
      <c r="L14" s="18">
        <f t="shared" si="4"/>
        <v>45</v>
      </c>
      <c r="M14" s="10">
        <f t="shared" si="5"/>
        <v>7.0000000000000007E-2</v>
      </c>
      <c r="O14" s="46"/>
      <c r="P14" s="20" t="s">
        <v>415</v>
      </c>
      <c r="Q14" s="7">
        <v>25</v>
      </c>
      <c r="S14" s="46"/>
      <c r="T14" s="46"/>
      <c r="U14" s="46"/>
      <c r="Z14" s="3" t="s">
        <v>48</v>
      </c>
    </row>
    <row r="15" spans="1:26" thickBot="1" x14ac:dyDescent="0.35">
      <c r="B15" s="3" t="str">
        <f>Data_Input!B15</f>
        <v>Loan-10</v>
      </c>
      <c r="C15" s="6">
        <v>168226.1</v>
      </c>
      <c r="D15" s="3" t="s">
        <v>424</v>
      </c>
      <c r="E15" s="3" t="str">
        <f>Data_Input!E15</f>
        <v>AAA</v>
      </c>
      <c r="F15" s="6">
        <f>Data_Input!D15</f>
        <v>475565.29</v>
      </c>
      <c r="G15" s="16">
        <v>7.1999999999999998E-3</v>
      </c>
      <c r="H15" s="3">
        <f t="shared" si="0"/>
        <v>0</v>
      </c>
      <c r="I15" s="3">
        <f t="shared" si="1"/>
        <v>0</v>
      </c>
      <c r="J15" s="3">
        <f t="shared" si="2"/>
        <v>0</v>
      </c>
      <c r="K15" s="3">
        <f t="shared" si="3"/>
        <v>20</v>
      </c>
      <c r="L15" s="18">
        <f t="shared" si="4"/>
        <v>20</v>
      </c>
      <c r="M15" s="10">
        <f t="shared" si="5"/>
        <v>1.4999999999999999E-2</v>
      </c>
      <c r="O15" s="46"/>
      <c r="P15" s="20" t="s">
        <v>419</v>
      </c>
      <c r="Q15" s="7">
        <v>20</v>
      </c>
      <c r="S15" s="46"/>
      <c r="T15" s="46"/>
      <c r="U15" s="46"/>
    </row>
    <row r="16" spans="1:26" thickBot="1" x14ac:dyDescent="0.35">
      <c r="B16" s="3" t="str">
        <f>Data_Input!B16</f>
        <v>Loan-11</v>
      </c>
      <c r="C16" s="6">
        <v>33292.019999999997</v>
      </c>
      <c r="D16" s="3" t="s">
        <v>424</v>
      </c>
      <c r="E16" s="3" t="str">
        <f>Data_Input!E16</f>
        <v>A</v>
      </c>
      <c r="F16" s="6">
        <f>Data_Input!D16</f>
        <v>386680.14</v>
      </c>
      <c r="G16" s="16">
        <v>6.8000000000000005E-3</v>
      </c>
      <c r="H16" s="3">
        <f t="shared" si="0"/>
        <v>0</v>
      </c>
      <c r="I16" s="3">
        <f t="shared" si="1"/>
        <v>0</v>
      </c>
      <c r="J16" s="3">
        <f t="shared" si="2"/>
        <v>10</v>
      </c>
      <c r="K16" s="3">
        <f t="shared" si="3"/>
        <v>20</v>
      </c>
      <c r="L16" s="18">
        <f t="shared" si="4"/>
        <v>30</v>
      </c>
      <c r="M16" s="10">
        <f t="shared" si="5"/>
        <v>0.03</v>
      </c>
      <c r="O16" s="46"/>
      <c r="P16" s="21" t="s">
        <v>416</v>
      </c>
      <c r="Q16" s="7">
        <v>15</v>
      </c>
      <c r="S16" s="46"/>
      <c r="T16" s="46"/>
      <c r="U16" s="46"/>
      <c r="Z16" s="3" t="s">
        <v>49</v>
      </c>
    </row>
    <row r="17" spans="1:26" thickBot="1" x14ac:dyDescent="0.35">
      <c r="B17" s="3" t="str">
        <f>Data_Input!B17</f>
        <v>Loan-12</v>
      </c>
      <c r="C17" s="6">
        <v>107122.34</v>
      </c>
      <c r="D17" s="3" t="s">
        <v>423</v>
      </c>
      <c r="E17" s="3" t="str">
        <f>Data_Input!E17</f>
        <v>BB</v>
      </c>
      <c r="F17" s="6">
        <f>Data_Input!D17</f>
        <v>458474.97</v>
      </c>
      <c r="G17" s="16">
        <v>6.8000000000000005E-3</v>
      </c>
      <c r="H17" s="3">
        <f t="shared" si="0"/>
        <v>0</v>
      </c>
      <c r="I17" s="3">
        <f t="shared" si="1"/>
        <v>10</v>
      </c>
      <c r="J17" s="3">
        <f t="shared" si="2"/>
        <v>20</v>
      </c>
      <c r="K17" s="3">
        <f t="shared" si="3"/>
        <v>20</v>
      </c>
      <c r="L17" s="18">
        <v>47</v>
      </c>
      <c r="M17" s="10">
        <f t="shared" si="5"/>
        <v>7.0000000000000007E-2</v>
      </c>
      <c r="O17" s="46"/>
      <c r="P17" s="21" t="s">
        <v>421</v>
      </c>
      <c r="Q17" s="7">
        <v>10</v>
      </c>
      <c r="S17" s="46"/>
      <c r="T17" s="46"/>
      <c r="U17" s="46"/>
      <c r="Z17" s="3" t="s">
        <v>50</v>
      </c>
    </row>
    <row r="18" spans="1:26" thickBot="1" x14ac:dyDescent="0.35">
      <c r="B18" s="3" t="str">
        <f>Data_Input!B18</f>
        <v>Loan-13</v>
      </c>
      <c r="C18" s="6">
        <v>19228.54</v>
      </c>
      <c r="D18" s="3" t="s">
        <v>423</v>
      </c>
      <c r="E18" s="3" t="str">
        <f>Data_Input!E18</f>
        <v>A</v>
      </c>
      <c r="F18" s="6">
        <f>Data_Input!D18</f>
        <v>18131.810000000001</v>
      </c>
      <c r="G18" s="16">
        <v>2.0000000000000001E-4</v>
      </c>
      <c r="H18" s="3">
        <f t="shared" si="0"/>
        <v>0</v>
      </c>
      <c r="I18" s="3">
        <f t="shared" si="1"/>
        <v>10</v>
      </c>
      <c r="J18" s="3">
        <f t="shared" si="2"/>
        <v>10</v>
      </c>
      <c r="K18" s="3">
        <f t="shared" si="3"/>
        <v>0</v>
      </c>
      <c r="L18" s="18">
        <f t="shared" si="4"/>
        <v>20</v>
      </c>
      <c r="M18" s="26">
        <f t="shared" si="5"/>
        <v>1.4999999999999999E-2</v>
      </c>
      <c r="O18" s="46"/>
      <c r="P18" s="21" t="s">
        <v>417</v>
      </c>
      <c r="Q18" s="7">
        <v>5</v>
      </c>
      <c r="S18" s="46"/>
      <c r="T18" s="46"/>
      <c r="U18" s="46"/>
      <c r="Z18" s="3" t="s">
        <v>51</v>
      </c>
    </row>
    <row r="19" spans="1:26" thickBot="1" x14ac:dyDescent="0.35">
      <c r="B19" s="3" t="str">
        <f>Data_Input!B19</f>
        <v>Loan-14</v>
      </c>
      <c r="C19" s="6">
        <v>187146.33</v>
      </c>
      <c r="D19" s="3" t="s">
        <v>424</v>
      </c>
      <c r="E19" s="3" t="str">
        <f>Data_Input!E19</f>
        <v>A</v>
      </c>
      <c r="F19" s="6">
        <f>Data_Input!D19</f>
        <v>374782.01</v>
      </c>
      <c r="G19" s="16">
        <v>4.8999999999999998E-3</v>
      </c>
      <c r="H19" s="3">
        <f t="shared" si="0"/>
        <v>0</v>
      </c>
      <c r="I19" s="3">
        <f t="shared" si="1"/>
        <v>0</v>
      </c>
      <c r="J19" s="3">
        <f t="shared" si="2"/>
        <v>10</v>
      </c>
      <c r="K19" s="3">
        <f t="shared" si="3"/>
        <v>20</v>
      </c>
      <c r="L19" s="18">
        <f t="shared" si="4"/>
        <v>30</v>
      </c>
      <c r="M19" s="10">
        <f t="shared" si="5"/>
        <v>0.03</v>
      </c>
      <c r="O19" s="46"/>
      <c r="P19" s="20" t="s">
        <v>420</v>
      </c>
      <c r="Q19" s="7">
        <v>0</v>
      </c>
      <c r="S19" s="46"/>
      <c r="T19" s="46"/>
      <c r="U19" s="46"/>
    </row>
    <row r="20" spans="1:26" thickBot="1" x14ac:dyDescent="0.35">
      <c r="B20" s="3" t="str">
        <f>Data_Input!B20</f>
        <v>Loan-15</v>
      </c>
      <c r="C20" s="6">
        <v>63690.82</v>
      </c>
      <c r="D20" s="3" t="s">
        <v>423</v>
      </c>
      <c r="E20" s="3" t="str">
        <f>Data_Input!E20</f>
        <v>B</v>
      </c>
      <c r="F20" s="6">
        <f>Data_Input!D20</f>
        <v>202748.93</v>
      </c>
      <c r="G20" s="16">
        <v>4.7699999999999992E-2</v>
      </c>
      <c r="H20" s="3">
        <f t="shared" si="0"/>
        <v>0</v>
      </c>
      <c r="I20" s="3">
        <f t="shared" si="1"/>
        <v>10</v>
      </c>
      <c r="J20" s="3">
        <f t="shared" si="2"/>
        <v>25</v>
      </c>
      <c r="K20" s="3">
        <f t="shared" si="3"/>
        <v>10</v>
      </c>
      <c r="L20" s="18">
        <f t="shared" si="4"/>
        <v>45</v>
      </c>
      <c r="M20" s="10">
        <f t="shared" si="5"/>
        <v>7.0000000000000007E-2</v>
      </c>
      <c r="O20" s="46" t="s">
        <v>71</v>
      </c>
      <c r="P20" s="8">
        <v>300001</v>
      </c>
      <c r="Q20" s="7">
        <v>20</v>
      </c>
      <c r="S20" s="46"/>
      <c r="T20" s="46"/>
      <c r="U20" s="46"/>
      <c r="W20" s="2">
        <v>3</v>
      </c>
      <c r="X20" s="3" t="s">
        <v>52</v>
      </c>
      <c r="Y20" s="3" t="s">
        <v>53</v>
      </c>
      <c r="Z20" s="3" t="s">
        <v>57</v>
      </c>
    </row>
    <row r="21" spans="1:26" thickBot="1" x14ac:dyDescent="0.35">
      <c r="B21" s="3" t="str">
        <f>Data_Input!B21</f>
        <v>Loan-16</v>
      </c>
      <c r="C21" s="6">
        <v>24944.35</v>
      </c>
      <c r="D21" s="3" t="s">
        <v>424</v>
      </c>
      <c r="E21" s="3" t="str">
        <f>Data_Input!E21</f>
        <v>AA</v>
      </c>
      <c r="F21" s="6">
        <f>Data_Input!D21</f>
        <v>56215.73</v>
      </c>
      <c r="G21" s="16">
        <v>2E-3</v>
      </c>
      <c r="H21" s="3">
        <f t="shared" si="0"/>
        <v>0</v>
      </c>
      <c r="I21" s="3">
        <f t="shared" si="1"/>
        <v>0</v>
      </c>
      <c r="J21" s="3">
        <f t="shared" si="2"/>
        <v>5</v>
      </c>
      <c r="K21" s="3">
        <f t="shared" si="3"/>
        <v>0</v>
      </c>
      <c r="L21" s="18">
        <f t="shared" si="4"/>
        <v>5</v>
      </c>
      <c r="M21" s="10">
        <f t="shared" si="5"/>
        <v>5.0000000000000001E-3</v>
      </c>
      <c r="O21" s="46"/>
      <c r="P21" s="8">
        <v>100001</v>
      </c>
      <c r="Q21" s="7">
        <v>10</v>
      </c>
      <c r="S21" s="46"/>
      <c r="T21" s="46"/>
      <c r="U21" s="46"/>
      <c r="Y21" s="3" t="s">
        <v>54</v>
      </c>
      <c r="Z21" s="3" t="s">
        <v>58</v>
      </c>
    </row>
    <row r="22" spans="1:26" thickBot="1" x14ac:dyDescent="0.35">
      <c r="B22" s="3" t="str">
        <f>Data_Input!B22</f>
        <v>Loan-17</v>
      </c>
      <c r="C22" s="6">
        <v>197859.38</v>
      </c>
      <c r="D22" s="3" t="s">
        <v>77</v>
      </c>
      <c r="E22" s="3" t="str">
        <f>Data_Input!E22</f>
        <v>B</v>
      </c>
      <c r="F22" s="6">
        <f>Data_Input!D22</f>
        <v>138018.91</v>
      </c>
      <c r="G22" s="16">
        <v>1.9E-3</v>
      </c>
      <c r="H22" s="3">
        <f t="shared" si="0"/>
        <v>0</v>
      </c>
      <c r="I22" s="3">
        <f t="shared" si="1"/>
        <v>20</v>
      </c>
      <c r="J22" s="3">
        <f t="shared" si="2"/>
        <v>25</v>
      </c>
      <c r="K22" s="3">
        <f t="shared" si="3"/>
        <v>10</v>
      </c>
      <c r="L22" s="18">
        <f t="shared" si="4"/>
        <v>55</v>
      </c>
      <c r="M22" s="10">
        <f t="shared" si="5"/>
        <v>0.1</v>
      </c>
      <c r="O22" s="46"/>
      <c r="P22" s="8">
        <v>100000</v>
      </c>
      <c r="Q22" s="7">
        <v>0</v>
      </c>
      <c r="S22" s="46"/>
      <c r="T22" s="46"/>
      <c r="U22" s="46"/>
      <c r="Y22" s="3" t="s">
        <v>55</v>
      </c>
      <c r="Z22" s="3" t="s">
        <v>59</v>
      </c>
    </row>
    <row r="23" spans="1:26" thickBot="1" x14ac:dyDescent="0.35">
      <c r="B23" s="3" t="str">
        <f>Data_Input!B23</f>
        <v>Loan-18</v>
      </c>
      <c r="C23" s="6">
        <v>151000.76</v>
      </c>
      <c r="D23" s="3" t="s">
        <v>424</v>
      </c>
      <c r="E23" s="3" t="str">
        <f>Data_Input!E23</f>
        <v>BBB</v>
      </c>
      <c r="F23" s="6">
        <f>Data_Input!D23</f>
        <v>374015.19</v>
      </c>
      <c r="G23" s="16">
        <v>4.4000000000000003E-3</v>
      </c>
      <c r="H23" s="3">
        <f t="shared" si="0"/>
        <v>0</v>
      </c>
      <c r="I23" s="3">
        <f t="shared" si="1"/>
        <v>0</v>
      </c>
      <c r="J23" s="3">
        <f t="shared" si="2"/>
        <v>15</v>
      </c>
      <c r="K23" s="3">
        <f t="shared" si="3"/>
        <v>20</v>
      </c>
      <c r="L23" s="18">
        <f t="shared" si="4"/>
        <v>35</v>
      </c>
      <c r="M23" s="10">
        <f t="shared" si="5"/>
        <v>0.05</v>
      </c>
      <c r="O23" s="46" t="s">
        <v>78</v>
      </c>
      <c r="P23" s="7">
        <v>0.91</v>
      </c>
      <c r="Q23" s="7">
        <v>20</v>
      </c>
      <c r="S23" s="46"/>
      <c r="T23" s="46"/>
      <c r="U23" s="46"/>
      <c r="Y23" s="3" t="s">
        <v>56</v>
      </c>
    </row>
    <row r="24" spans="1:26" thickBot="1" x14ac:dyDescent="0.35">
      <c r="B24" s="3" t="str">
        <f>Data_Input!B24</f>
        <v>Loan-19</v>
      </c>
      <c r="C24" s="6">
        <v>46135.13</v>
      </c>
      <c r="D24" s="3" t="s">
        <v>422</v>
      </c>
      <c r="E24" s="3" t="str">
        <f>Data_Input!E24</f>
        <v>BB</v>
      </c>
      <c r="F24" s="6">
        <f>Data_Input!D24</f>
        <v>256084.85</v>
      </c>
      <c r="G24" s="16">
        <v>3.2000000000000002E-3</v>
      </c>
      <c r="H24" s="3">
        <f t="shared" si="0"/>
        <v>0</v>
      </c>
      <c r="I24" s="3">
        <f t="shared" si="1"/>
        <v>5</v>
      </c>
      <c r="J24" s="3">
        <f t="shared" si="2"/>
        <v>20</v>
      </c>
      <c r="K24" s="3">
        <f t="shared" si="3"/>
        <v>10</v>
      </c>
      <c r="L24" s="18">
        <f t="shared" si="4"/>
        <v>35</v>
      </c>
      <c r="M24" s="10">
        <f t="shared" si="5"/>
        <v>0.05</v>
      </c>
      <c r="O24" s="46"/>
      <c r="P24" s="7">
        <v>0.71</v>
      </c>
      <c r="Q24" s="7">
        <v>10</v>
      </c>
      <c r="S24" s="46"/>
      <c r="T24" s="46"/>
      <c r="U24" s="46"/>
    </row>
    <row r="25" spans="1:26" s="10" customFormat="1" thickBot="1" x14ac:dyDescent="0.35">
      <c r="A25" s="38"/>
      <c r="B25" s="10" t="str">
        <f>Data_Input!B25</f>
        <v>Loan-20</v>
      </c>
      <c r="C25" s="43">
        <v>54898.53</v>
      </c>
      <c r="D25" s="10" t="s">
        <v>424</v>
      </c>
      <c r="E25" s="10" t="str">
        <f>Data_Input!E25</f>
        <v>BB</v>
      </c>
      <c r="F25" s="43">
        <f>Data_Input!D25</f>
        <v>191712.14</v>
      </c>
      <c r="G25" s="44">
        <v>2.3E-3</v>
      </c>
      <c r="H25" s="10">
        <f t="shared" si="0"/>
        <v>0</v>
      </c>
      <c r="I25" s="10">
        <f t="shared" si="1"/>
        <v>0</v>
      </c>
      <c r="J25" s="10">
        <f t="shared" si="2"/>
        <v>20</v>
      </c>
      <c r="K25" s="10">
        <f t="shared" si="3"/>
        <v>10</v>
      </c>
      <c r="L25" s="45">
        <f t="shared" si="4"/>
        <v>30</v>
      </c>
      <c r="M25" s="10">
        <f t="shared" si="5"/>
        <v>0.03</v>
      </c>
      <c r="N25" s="38"/>
      <c r="O25" s="46"/>
      <c r="P25" s="46">
        <v>0.7</v>
      </c>
      <c r="Q25" s="46">
        <v>0</v>
      </c>
      <c r="R25" s="38"/>
      <c r="S25" s="46"/>
      <c r="T25" s="46"/>
      <c r="U25" s="46"/>
      <c r="V25" s="38"/>
      <c r="W25" s="9">
        <v>4</v>
      </c>
      <c r="X25" s="10" t="s">
        <v>60</v>
      </c>
      <c r="Y25" s="10" t="s">
        <v>63</v>
      </c>
      <c r="Z25" s="10" t="s">
        <v>66</v>
      </c>
    </row>
    <row r="26" spans="1:26" s="10" customFormat="1" thickBot="1" x14ac:dyDescent="0.35">
      <c r="A26" s="38"/>
      <c r="B26" s="10" t="str">
        <f>Data_Input!B26</f>
        <v>Loan-21</v>
      </c>
      <c r="C26" s="43">
        <v>50490.01</v>
      </c>
      <c r="D26" s="10" t="s">
        <v>424</v>
      </c>
      <c r="E26" s="10" t="str">
        <f>Data_Input!E26</f>
        <v>B</v>
      </c>
      <c r="F26" s="43">
        <f>Data_Input!D26</f>
        <v>17167.27</v>
      </c>
      <c r="G26" s="44">
        <v>2.9999999999999997E-4</v>
      </c>
      <c r="H26" s="10">
        <f t="shared" si="0"/>
        <v>0</v>
      </c>
      <c r="I26" s="10">
        <f t="shared" si="1"/>
        <v>0</v>
      </c>
      <c r="J26" s="10">
        <f t="shared" si="2"/>
        <v>25</v>
      </c>
      <c r="K26" s="10">
        <f t="shared" si="3"/>
        <v>0</v>
      </c>
      <c r="L26" s="45">
        <f t="shared" si="4"/>
        <v>25</v>
      </c>
      <c r="M26" s="10">
        <f t="shared" si="5"/>
        <v>0.03</v>
      </c>
      <c r="N26" s="38"/>
      <c r="R26" s="38"/>
      <c r="V26" s="38"/>
      <c r="W26" s="9"/>
      <c r="Y26" s="10" t="s">
        <v>62</v>
      </c>
      <c r="Z26" s="10" t="s">
        <v>67</v>
      </c>
    </row>
    <row r="27" spans="1:26" s="10" customFormat="1" thickBot="1" x14ac:dyDescent="0.35">
      <c r="A27" s="38"/>
      <c r="B27" s="10" t="str">
        <f>Data_Input!B27</f>
        <v>Loan-22</v>
      </c>
      <c r="C27" s="43">
        <v>36827.589999999997</v>
      </c>
      <c r="D27" s="10" t="s">
        <v>77</v>
      </c>
      <c r="E27" s="10" t="str">
        <f>Data_Input!E27</f>
        <v>AAA</v>
      </c>
      <c r="F27" s="43">
        <f>Data_Input!D27</f>
        <v>319371.53000000003</v>
      </c>
      <c r="G27" s="44">
        <v>9.1000000000000004E-3</v>
      </c>
      <c r="H27" s="10">
        <f t="shared" si="0"/>
        <v>0</v>
      </c>
      <c r="I27" s="10">
        <f t="shared" si="1"/>
        <v>20</v>
      </c>
      <c r="J27" s="10">
        <f t="shared" si="2"/>
        <v>0</v>
      </c>
      <c r="K27" s="10">
        <f t="shared" si="3"/>
        <v>20</v>
      </c>
      <c r="L27" s="45">
        <f t="shared" si="4"/>
        <v>40</v>
      </c>
      <c r="M27" s="10">
        <f t="shared" si="5"/>
        <v>0.05</v>
      </c>
      <c r="N27" s="38"/>
      <c r="R27" s="38"/>
      <c r="V27" s="38"/>
      <c r="W27" s="9"/>
      <c r="Y27" s="10" t="s">
        <v>61</v>
      </c>
    </row>
    <row r="28" spans="1:26" s="10" customFormat="1" thickBot="1" x14ac:dyDescent="0.35">
      <c r="A28" s="38"/>
      <c r="B28" s="10" t="str">
        <f>Data_Input!B28</f>
        <v>Loan-23</v>
      </c>
      <c r="C28" s="43">
        <v>86385.26</v>
      </c>
      <c r="D28" s="10" t="s">
        <v>423</v>
      </c>
      <c r="E28" s="10" t="str">
        <f>Data_Input!E28</f>
        <v>AAA</v>
      </c>
      <c r="F28" s="43">
        <f>Data_Input!D28</f>
        <v>372081.94</v>
      </c>
      <c r="G28" s="44">
        <v>6.8000000000000005E-3</v>
      </c>
      <c r="H28" s="10">
        <f t="shared" si="0"/>
        <v>0</v>
      </c>
      <c r="I28" s="10">
        <f t="shared" si="1"/>
        <v>10</v>
      </c>
      <c r="J28" s="10">
        <f t="shared" si="2"/>
        <v>0</v>
      </c>
      <c r="K28" s="10">
        <f t="shared" si="3"/>
        <v>20</v>
      </c>
      <c r="L28" s="45">
        <f t="shared" si="4"/>
        <v>30</v>
      </c>
      <c r="M28" s="10">
        <f t="shared" si="5"/>
        <v>0.03</v>
      </c>
      <c r="N28" s="38"/>
      <c r="R28" s="38"/>
      <c r="V28" s="38"/>
      <c r="W28" s="9"/>
      <c r="Y28" s="10" t="s">
        <v>64</v>
      </c>
    </row>
    <row r="29" spans="1:26" s="10" customFormat="1" thickBot="1" x14ac:dyDescent="0.35">
      <c r="A29" s="38"/>
      <c r="B29" s="10" t="str">
        <f>Data_Input!B29</f>
        <v>Loan-24</v>
      </c>
      <c r="C29" s="43">
        <v>164156.76999999999</v>
      </c>
      <c r="D29" s="10" t="s">
        <v>422</v>
      </c>
      <c r="E29" s="10" t="str">
        <f>Data_Input!E29</f>
        <v>BB</v>
      </c>
      <c r="F29" s="43">
        <f>Data_Input!D29</f>
        <v>426866.58</v>
      </c>
      <c r="G29" s="44">
        <v>3.1400000000000004E-2</v>
      </c>
      <c r="H29" s="10">
        <f t="shared" si="0"/>
        <v>0</v>
      </c>
      <c r="I29" s="10">
        <f t="shared" si="1"/>
        <v>5</v>
      </c>
      <c r="J29" s="10">
        <f t="shared" si="2"/>
        <v>20</v>
      </c>
      <c r="K29" s="10">
        <f t="shared" si="3"/>
        <v>20</v>
      </c>
      <c r="L29" s="45">
        <f t="shared" si="4"/>
        <v>45</v>
      </c>
      <c r="M29" s="10">
        <f t="shared" si="5"/>
        <v>7.0000000000000007E-2</v>
      </c>
      <c r="N29" s="38"/>
      <c r="R29" s="38"/>
      <c r="V29" s="38"/>
      <c r="W29" s="9"/>
      <c r="Y29" s="10" t="s">
        <v>65</v>
      </c>
    </row>
    <row r="30" spans="1:26" thickBot="1" x14ac:dyDescent="0.35">
      <c r="B30" s="3" t="str">
        <f>Data_Input!B30</f>
        <v>Loan-25</v>
      </c>
      <c r="C30" s="6">
        <v>62081.64</v>
      </c>
      <c r="D30" s="3" t="s">
        <v>77</v>
      </c>
      <c r="E30" s="3" t="str">
        <f>Data_Input!E30</f>
        <v>CCC</v>
      </c>
      <c r="F30" s="6">
        <f>Data_Input!D30</f>
        <v>89115.16</v>
      </c>
      <c r="G30" s="16">
        <v>1.2999999999999999E-3</v>
      </c>
      <c r="H30" s="3">
        <f t="shared" si="0"/>
        <v>0</v>
      </c>
      <c r="I30" s="3">
        <f t="shared" si="1"/>
        <v>20</v>
      </c>
      <c r="J30" s="3">
        <f t="shared" si="2"/>
        <v>30</v>
      </c>
      <c r="K30" s="3">
        <f t="shared" si="3"/>
        <v>0</v>
      </c>
      <c r="L30" s="18">
        <f t="shared" si="4"/>
        <v>50</v>
      </c>
      <c r="M30" s="10">
        <f t="shared" si="5"/>
        <v>7.0000000000000007E-2</v>
      </c>
    </row>
    <row r="31" spans="1:26" thickBot="1" x14ac:dyDescent="0.35">
      <c r="B31" s="3" t="str">
        <f>Data_Input!B31</f>
        <v>Loan-26</v>
      </c>
      <c r="C31" s="6">
        <v>37785.089999999997</v>
      </c>
      <c r="D31" s="3" t="s">
        <v>423</v>
      </c>
      <c r="E31" s="3" t="str">
        <f>Data_Input!E31</f>
        <v>AA</v>
      </c>
      <c r="F31" s="6">
        <f>Data_Input!D31</f>
        <v>149071.81</v>
      </c>
      <c r="G31" s="16">
        <v>2E-3</v>
      </c>
      <c r="H31" s="3">
        <f t="shared" si="0"/>
        <v>0</v>
      </c>
      <c r="I31" s="3">
        <f t="shared" si="1"/>
        <v>10</v>
      </c>
      <c r="J31" s="3">
        <f t="shared" si="2"/>
        <v>5</v>
      </c>
      <c r="K31" s="3">
        <f t="shared" si="3"/>
        <v>10</v>
      </c>
      <c r="L31" s="18">
        <f t="shared" si="4"/>
        <v>25</v>
      </c>
      <c r="M31" s="10">
        <f t="shared" si="5"/>
        <v>0.03</v>
      </c>
    </row>
    <row r="32" spans="1:26" thickBot="1" x14ac:dyDescent="0.35">
      <c r="B32" s="3" t="str">
        <f>Data_Input!B32</f>
        <v>Loan-27</v>
      </c>
      <c r="C32" s="6">
        <v>121753.83</v>
      </c>
      <c r="D32" s="3" t="s">
        <v>424</v>
      </c>
      <c r="E32" s="3" t="str">
        <f>Data_Input!E32</f>
        <v>AAA</v>
      </c>
      <c r="F32" s="6">
        <f>Data_Input!D32</f>
        <v>474474.16</v>
      </c>
      <c r="G32" s="16">
        <v>1.72E-2</v>
      </c>
      <c r="H32" s="3">
        <f t="shared" si="0"/>
        <v>0</v>
      </c>
      <c r="I32" s="3">
        <f t="shared" si="1"/>
        <v>0</v>
      </c>
      <c r="J32" s="3">
        <f t="shared" si="2"/>
        <v>0</v>
      </c>
      <c r="K32" s="3">
        <f t="shared" si="3"/>
        <v>20</v>
      </c>
      <c r="L32" s="18">
        <f t="shared" si="4"/>
        <v>20</v>
      </c>
      <c r="M32" s="10">
        <f t="shared" si="5"/>
        <v>1.4999999999999999E-2</v>
      </c>
    </row>
    <row r="33" spans="2:13" thickBot="1" x14ac:dyDescent="0.35">
      <c r="B33" s="3" t="str">
        <f>Data_Input!B33</f>
        <v>Loan-28</v>
      </c>
      <c r="C33" s="6">
        <v>169825.96</v>
      </c>
      <c r="D33" s="3" t="s">
        <v>423</v>
      </c>
      <c r="E33" s="3" t="str">
        <f>Data_Input!E33</f>
        <v>AA</v>
      </c>
      <c r="F33" s="6">
        <f>Data_Input!D33</f>
        <v>286973.74</v>
      </c>
      <c r="G33" s="16">
        <v>2.9300000000000003E-2</v>
      </c>
      <c r="H33" s="3">
        <f t="shared" si="0"/>
        <v>0</v>
      </c>
      <c r="I33" s="3">
        <f t="shared" si="1"/>
        <v>10</v>
      </c>
      <c r="J33" s="3">
        <f t="shared" si="2"/>
        <v>5</v>
      </c>
      <c r="K33" s="3">
        <f t="shared" si="3"/>
        <v>10</v>
      </c>
      <c r="L33" s="18">
        <f t="shared" si="4"/>
        <v>25</v>
      </c>
      <c r="M33" s="10">
        <f t="shared" si="5"/>
        <v>0.03</v>
      </c>
    </row>
    <row r="34" spans="2:13" thickBot="1" x14ac:dyDescent="0.35">
      <c r="B34" s="3" t="str">
        <f>Data_Input!B34</f>
        <v>Loan-29</v>
      </c>
      <c r="C34" s="6">
        <v>167392.32000000001</v>
      </c>
      <c r="D34" s="3" t="s">
        <v>77</v>
      </c>
      <c r="E34" s="3" t="str">
        <f>Data_Input!E34</f>
        <v>BB</v>
      </c>
      <c r="F34" s="6">
        <f>Data_Input!D34</f>
        <v>84946.46</v>
      </c>
      <c r="G34" s="16">
        <v>2.8999999999999998E-3</v>
      </c>
      <c r="H34" s="3">
        <f t="shared" si="0"/>
        <v>0</v>
      </c>
      <c r="I34" s="3">
        <f t="shared" si="1"/>
        <v>20</v>
      </c>
      <c r="J34" s="3">
        <f t="shared" si="2"/>
        <v>20</v>
      </c>
      <c r="K34" s="3">
        <f t="shared" si="3"/>
        <v>0</v>
      </c>
      <c r="L34" s="18">
        <f t="shared" si="4"/>
        <v>40</v>
      </c>
      <c r="M34" s="10">
        <f t="shared" si="5"/>
        <v>0.05</v>
      </c>
    </row>
    <row r="35" spans="2:13" thickBot="1" x14ac:dyDescent="0.35">
      <c r="B35" s="3" t="str">
        <f>Data_Input!B35</f>
        <v>Loan-30</v>
      </c>
      <c r="C35" s="6">
        <v>80611.92</v>
      </c>
      <c r="D35" s="3" t="s">
        <v>77</v>
      </c>
      <c r="E35" s="3" t="str">
        <f>Data_Input!E35</f>
        <v>CCC</v>
      </c>
      <c r="F35" s="6">
        <f>Data_Input!D35</f>
        <v>407663.34</v>
      </c>
      <c r="G35" s="16">
        <v>9.0000000000000011E-3</v>
      </c>
      <c r="H35" s="3">
        <f t="shared" si="0"/>
        <v>0</v>
      </c>
      <c r="I35" s="3">
        <f t="shared" si="1"/>
        <v>20</v>
      </c>
      <c r="J35" s="3">
        <f t="shared" si="2"/>
        <v>30</v>
      </c>
      <c r="K35" s="3">
        <f t="shared" si="3"/>
        <v>20</v>
      </c>
      <c r="L35" s="18">
        <f t="shared" si="4"/>
        <v>70</v>
      </c>
      <c r="M35" s="10">
        <f t="shared" si="5"/>
        <v>0.15</v>
      </c>
    </row>
    <row r="36" spans="2:13" thickBot="1" x14ac:dyDescent="0.35">
      <c r="B36" s="3" t="str">
        <f>Data_Input!B36</f>
        <v>Loan-31</v>
      </c>
      <c r="C36" s="6">
        <v>97391.09</v>
      </c>
      <c r="D36" s="3" t="s">
        <v>422</v>
      </c>
      <c r="E36" s="3" t="str">
        <f>Data_Input!E36</f>
        <v>BBB</v>
      </c>
      <c r="F36" s="6">
        <f>Data_Input!D36</f>
        <v>4932.0200000000004</v>
      </c>
      <c r="G36" s="16">
        <v>1E-4</v>
      </c>
      <c r="H36" s="3">
        <f t="shared" si="0"/>
        <v>0</v>
      </c>
      <c r="I36" s="3">
        <f t="shared" si="1"/>
        <v>5</v>
      </c>
      <c r="J36" s="3">
        <f t="shared" si="2"/>
        <v>15</v>
      </c>
      <c r="K36" s="3">
        <f t="shared" si="3"/>
        <v>0</v>
      </c>
      <c r="L36" s="18">
        <f t="shared" si="4"/>
        <v>20</v>
      </c>
      <c r="M36" s="10">
        <f t="shared" si="5"/>
        <v>1.4999999999999999E-2</v>
      </c>
    </row>
    <row r="37" spans="2:13" thickBot="1" x14ac:dyDescent="0.35">
      <c r="B37" s="3" t="str">
        <f>Data_Input!B37</f>
        <v>Loan-32</v>
      </c>
      <c r="C37" s="6">
        <v>149303.12</v>
      </c>
      <c r="D37" s="3" t="s">
        <v>422</v>
      </c>
      <c r="E37" s="3" t="str">
        <f>Data_Input!E37</f>
        <v>AAA</v>
      </c>
      <c r="F37" s="6">
        <f>Data_Input!D37</f>
        <v>496201.13</v>
      </c>
      <c r="G37" s="16">
        <v>7.9000000000000008E-3</v>
      </c>
      <c r="H37" s="3">
        <f t="shared" si="0"/>
        <v>0</v>
      </c>
      <c r="I37" s="3">
        <f t="shared" si="1"/>
        <v>5</v>
      </c>
      <c r="J37" s="3">
        <f t="shared" si="2"/>
        <v>0</v>
      </c>
      <c r="K37" s="3">
        <f t="shared" si="3"/>
        <v>20</v>
      </c>
      <c r="L37" s="18">
        <f t="shared" si="4"/>
        <v>25</v>
      </c>
      <c r="M37" s="10">
        <f t="shared" si="5"/>
        <v>0.03</v>
      </c>
    </row>
    <row r="38" spans="2:13" thickBot="1" x14ac:dyDescent="0.35">
      <c r="B38" s="3" t="str">
        <f>Data_Input!B38</f>
        <v>Loan-33</v>
      </c>
      <c r="C38" s="6">
        <v>33906.81</v>
      </c>
      <c r="D38" s="3" t="s">
        <v>77</v>
      </c>
      <c r="E38" s="3" t="str">
        <f>Data_Input!E38</f>
        <v>BB</v>
      </c>
      <c r="F38" s="6">
        <f>Data_Input!D38</f>
        <v>368830.62</v>
      </c>
      <c r="G38" s="16">
        <v>4.0999999999999995E-2</v>
      </c>
      <c r="H38" s="3">
        <f t="shared" si="0"/>
        <v>0</v>
      </c>
      <c r="I38" s="3">
        <f t="shared" si="1"/>
        <v>20</v>
      </c>
      <c r="J38" s="3">
        <f t="shared" si="2"/>
        <v>20</v>
      </c>
      <c r="K38" s="3">
        <f t="shared" si="3"/>
        <v>20</v>
      </c>
      <c r="L38" s="18">
        <f t="shared" si="4"/>
        <v>60</v>
      </c>
      <c r="M38" s="10">
        <f t="shared" si="5"/>
        <v>0.15</v>
      </c>
    </row>
    <row r="39" spans="2:13" thickBot="1" x14ac:dyDescent="0.35">
      <c r="B39" s="3" t="str">
        <f>Data_Input!B39</f>
        <v>Loan-34</v>
      </c>
      <c r="C39" s="6">
        <v>154029.07999999999</v>
      </c>
      <c r="D39" s="3" t="s">
        <v>422</v>
      </c>
      <c r="E39" s="3" t="str">
        <f>Data_Input!E39</f>
        <v>CCC</v>
      </c>
      <c r="F39" s="6">
        <f>Data_Input!D39</f>
        <v>456036.23</v>
      </c>
      <c r="G39" s="16">
        <v>1.01E-2</v>
      </c>
      <c r="H39" s="3">
        <f t="shared" si="0"/>
        <v>0</v>
      </c>
      <c r="I39" s="3">
        <f t="shared" si="1"/>
        <v>5</v>
      </c>
      <c r="J39" s="3">
        <f t="shared" si="2"/>
        <v>30</v>
      </c>
      <c r="K39" s="3">
        <f t="shared" si="3"/>
        <v>20</v>
      </c>
      <c r="L39" s="18">
        <f t="shared" si="4"/>
        <v>55</v>
      </c>
      <c r="M39" s="10">
        <f t="shared" si="5"/>
        <v>0.1</v>
      </c>
    </row>
    <row r="40" spans="2:13" thickBot="1" x14ac:dyDescent="0.35">
      <c r="B40" s="3" t="str">
        <f>Data_Input!B40</f>
        <v>Loan-35</v>
      </c>
      <c r="C40" s="6">
        <v>153829.56</v>
      </c>
      <c r="D40" s="3" t="s">
        <v>77</v>
      </c>
      <c r="E40" s="3" t="str">
        <f>Data_Input!E40</f>
        <v>AA</v>
      </c>
      <c r="F40" s="6">
        <f>Data_Input!D40</f>
        <v>405903.04</v>
      </c>
      <c r="G40" s="16">
        <v>4.8999999999999998E-3</v>
      </c>
      <c r="H40" s="3">
        <f t="shared" si="0"/>
        <v>0</v>
      </c>
      <c r="I40" s="3">
        <f t="shared" si="1"/>
        <v>20</v>
      </c>
      <c r="J40" s="3">
        <f t="shared" si="2"/>
        <v>5</v>
      </c>
      <c r="K40" s="3">
        <f t="shared" si="3"/>
        <v>20</v>
      </c>
      <c r="L40" s="18">
        <f t="shared" si="4"/>
        <v>45</v>
      </c>
      <c r="M40" s="10">
        <f t="shared" si="5"/>
        <v>7.0000000000000007E-2</v>
      </c>
    </row>
    <row r="41" spans="2:13" thickBot="1" x14ac:dyDescent="0.35">
      <c r="B41" s="3" t="str">
        <f>Data_Input!B41</f>
        <v>Loan-36</v>
      </c>
      <c r="C41" s="6">
        <v>98792.39</v>
      </c>
      <c r="D41" s="3" t="s">
        <v>424</v>
      </c>
      <c r="E41" s="3" t="str">
        <f>Data_Input!E41</f>
        <v>A</v>
      </c>
      <c r="F41" s="6">
        <f>Data_Input!D41</f>
        <v>213395.56</v>
      </c>
      <c r="G41" s="16">
        <v>2.7000000000000001E-3</v>
      </c>
      <c r="H41" s="3">
        <f t="shared" si="0"/>
        <v>0</v>
      </c>
      <c r="I41" s="3">
        <f t="shared" si="1"/>
        <v>0</v>
      </c>
      <c r="J41" s="3">
        <f t="shared" si="2"/>
        <v>10</v>
      </c>
      <c r="K41" s="3">
        <f t="shared" si="3"/>
        <v>10</v>
      </c>
      <c r="L41" s="18">
        <f t="shared" si="4"/>
        <v>20</v>
      </c>
      <c r="M41" s="10">
        <f t="shared" si="5"/>
        <v>1.4999999999999999E-2</v>
      </c>
    </row>
    <row r="42" spans="2:13" thickBot="1" x14ac:dyDescent="0.35">
      <c r="B42" s="3" t="str">
        <f>Data_Input!B42</f>
        <v>Loan-37</v>
      </c>
      <c r="C42" s="6">
        <v>155532.23000000001</v>
      </c>
      <c r="D42" s="3" t="s">
        <v>77</v>
      </c>
      <c r="E42" s="3" t="str">
        <f>Data_Input!E42</f>
        <v>B</v>
      </c>
      <c r="F42" s="6">
        <f>Data_Input!D42</f>
        <v>313012.62</v>
      </c>
      <c r="G42" s="16">
        <v>3.2000000000000002E-3</v>
      </c>
      <c r="H42" s="3">
        <f t="shared" si="0"/>
        <v>0</v>
      </c>
      <c r="I42" s="3">
        <f t="shared" si="1"/>
        <v>20</v>
      </c>
      <c r="J42" s="3">
        <f t="shared" si="2"/>
        <v>25</v>
      </c>
      <c r="K42" s="3">
        <f t="shared" si="3"/>
        <v>20</v>
      </c>
      <c r="L42" s="18">
        <f t="shared" si="4"/>
        <v>65</v>
      </c>
      <c r="M42" s="10">
        <f t="shared" si="5"/>
        <v>0.15</v>
      </c>
    </row>
    <row r="43" spans="2:13" thickBot="1" x14ac:dyDescent="0.35">
      <c r="B43" s="3" t="str">
        <f>Data_Input!B43</f>
        <v>Loan-38</v>
      </c>
      <c r="C43" s="6">
        <v>192346.72</v>
      </c>
      <c r="D43" s="3" t="s">
        <v>422</v>
      </c>
      <c r="E43" s="3" t="str">
        <f>Data_Input!E43</f>
        <v>A</v>
      </c>
      <c r="F43" s="6">
        <f>Data_Input!D43</f>
        <v>227946.99</v>
      </c>
      <c r="G43" s="16">
        <v>1.6899999999999998E-2</v>
      </c>
      <c r="H43" s="3">
        <f t="shared" si="0"/>
        <v>0</v>
      </c>
      <c r="I43" s="3">
        <f t="shared" si="1"/>
        <v>5</v>
      </c>
      <c r="J43" s="3">
        <f t="shared" si="2"/>
        <v>10</v>
      </c>
      <c r="K43" s="3">
        <f t="shared" si="3"/>
        <v>10</v>
      </c>
      <c r="L43" s="18">
        <f t="shared" si="4"/>
        <v>25</v>
      </c>
      <c r="M43" s="10">
        <f t="shared" si="5"/>
        <v>0.03</v>
      </c>
    </row>
    <row r="44" spans="2:13" thickBot="1" x14ac:dyDescent="0.35">
      <c r="B44" s="3" t="str">
        <f>Data_Input!B44</f>
        <v>Loan-39</v>
      </c>
      <c r="C44" s="6">
        <v>196069.33</v>
      </c>
      <c r="D44" s="3" t="s">
        <v>77</v>
      </c>
      <c r="E44" s="3" t="str">
        <f>Data_Input!E44</f>
        <v>CCC</v>
      </c>
      <c r="F44" s="6">
        <f>Data_Input!D44</f>
        <v>196037.52</v>
      </c>
      <c r="G44" s="16">
        <v>1.04E-2</v>
      </c>
      <c r="H44" s="3">
        <f t="shared" si="0"/>
        <v>0</v>
      </c>
      <c r="I44" s="3">
        <f t="shared" si="1"/>
        <v>20</v>
      </c>
      <c r="J44" s="3">
        <f t="shared" si="2"/>
        <v>30</v>
      </c>
      <c r="K44" s="3">
        <f t="shared" si="3"/>
        <v>10</v>
      </c>
      <c r="L44" s="18">
        <f t="shared" si="4"/>
        <v>60</v>
      </c>
      <c r="M44" s="10">
        <f t="shared" si="5"/>
        <v>0.15</v>
      </c>
    </row>
    <row r="45" spans="2:13" thickBot="1" x14ac:dyDescent="0.35">
      <c r="B45" s="3" t="str">
        <f>Data_Input!B45</f>
        <v>Loan-40</v>
      </c>
      <c r="C45" s="6">
        <v>127440.4</v>
      </c>
      <c r="D45" s="3" t="s">
        <v>423</v>
      </c>
      <c r="E45" s="3" t="str">
        <f>Data_Input!E45</f>
        <v>B</v>
      </c>
      <c r="F45" s="6">
        <f>Data_Input!D45</f>
        <v>409011.63</v>
      </c>
      <c r="G45" s="16">
        <v>7.9000000000000008E-3</v>
      </c>
      <c r="H45" s="3">
        <f t="shared" si="0"/>
        <v>0</v>
      </c>
      <c r="I45" s="3">
        <f t="shared" si="1"/>
        <v>10</v>
      </c>
      <c r="J45" s="3">
        <f t="shared" si="2"/>
        <v>25</v>
      </c>
      <c r="K45" s="3">
        <f t="shared" si="3"/>
        <v>20</v>
      </c>
      <c r="L45" s="18">
        <f t="shared" si="4"/>
        <v>55</v>
      </c>
      <c r="M45" s="10">
        <f t="shared" si="5"/>
        <v>0.1</v>
      </c>
    </row>
    <row r="46" spans="2:13" thickBot="1" x14ac:dyDescent="0.35">
      <c r="B46" s="3" t="str">
        <f>Data_Input!B46</f>
        <v>Loan-41</v>
      </c>
      <c r="C46" s="6">
        <v>18811.169999999998</v>
      </c>
      <c r="D46" s="3" t="s">
        <v>424</v>
      </c>
      <c r="E46" s="3" t="str">
        <f>Data_Input!E46</f>
        <v>BBB</v>
      </c>
      <c r="F46" s="6">
        <f>Data_Input!D46</f>
        <v>56255.040000000001</v>
      </c>
      <c r="G46" s="16">
        <v>7.000000000000001E-4</v>
      </c>
      <c r="H46" s="3">
        <f t="shared" si="0"/>
        <v>0</v>
      </c>
      <c r="I46" s="3">
        <f t="shared" si="1"/>
        <v>0</v>
      </c>
      <c r="J46" s="3">
        <f t="shared" si="2"/>
        <v>15</v>
      </c>
      <c r="K46" s="3">
        <f t="shared" si="3"/>
        <v>0</v>
      </c>
      <c r="L46" s="18">
        <f t="shared" si="4"/>
        <v>15</v>
      </c>
      <c r="M46" s="10">
        <f t="shared" si="5"/>
        <v>1.4999999999999999E-2</v>
      </c>
    </row>
    <row r="47" spans="2:13" thickBot="1" x14ac:dyDescent="0.35">
      <c r="B47" s="3" t="str">
        <f>Data_Input!B47</f>
        <v>Loan-42</v>
      </c>
      <c r="C47" s="6">
        <v>112405.34</v>
      </c>
      <c r="D47" s="3" t="s">
        <v>77</v>
      </c>
      <c r="E47" s="3" t="str">
        <f>Data_Input!E47</f>
        <v>B</v>
      </c>
      <c r="F47" s="6">
        <f>Data_Input!D47</f>
        <v>442083.16</v>
      </c>
      <c r="G47" s="16">
        <v>6.9999999999999993E-3</v>
      </c>
      <c r="H47" s="3">
        <f t="shared" si="0"/>
        <v>0</v>
      </c>
      <c r="I47" s="3">
        <f t="shared" si="1"/>
        <v>20</v>
      </c>
      <c r="J47" s="3">
        <f t="shared" si="2"/>
        <v>25</v>
      </c>
      <c r="K47" s="3">
        <f t="shared" si="3"/>
        <v>20</v>
      </c>
      <c r="L47" s="18">
        <f t="shared" si="4"/>
        <v>65</v>
      </c>
      <c r="M47" s="10">
        <f t="shared" si="5"/>
        <v>0.15</v>
      </c>
    </row>
    <row r="48" spans="2:13" thickBot="1" x14ac:dyDescent="0.35">
      <c r="B48" s="3" t="str">
        <f>Data_Input!B48</f>
        <v>Loan-43</v>
      </c>
      <c r="C48" s="6">
        <v>19850</v>
      </c>
      <c r="D48" s="3" t="s">
        <v>422</v>
      </c>
      <c r="E48" s="3" t="str">
        <f>Data_Input!E48</f>
        <v>AA</v>
      </c>
      <c r="F48" s="6">
        <f>Data_Input!D48</f>
        <v>80977.679999999993</v>
      </c>
      <c r="G48" s="16">
        <v>1E-3</v>
      </c>
      <c r="H48" s="3">
        <f t="shared" si="0"/>
        <v>0</v>
      </c>
      <c r="I48" s="3">
        <f t="shared" si="1"/>
        <v>5</v>
      </c>
      <c r="J48" s="3">
        <f t="shared" si="2"/>
        <v>5</v>
      </c>
      <c r="K48" s="3">
        <f t="shared" si="3"/>
        <v>0</v>
      </c>
      <c r="L48" s="18">
        <f t="shared" si="4"/>
        <v>10</v>
      </c>
      <c r="M48" s="10">
        <f t="shared" si="5"/>
        <v>5.0000000000000001E-3</v>
      </c>
    </row>
    <row r="49" spans="2:13" thickBot="1" x14ac:dyDescent="0.35">
      <c r="B49" s="3" t="str">
        <f>Data_Input!B49</f>
        <v>Loan-44</v>
      </c>
      <c r="C49" s="6">
        <v>199228.74</v>
      </c>
      <c r="D49" s="3" t="s">
        <v>423</v>
      </c>
      <c r="E49" s="3" t="str">
        <f>Data_Input!E49</f>
        <v>AAA</v>
      </c>
      <c r="F49" s="6">
        <f>Data_Input!D49</f>
        <v>262658.09000000003</v>
      </c>
      <c r="G49" s="16">
        <v>4.0000000000000001E-3</v>
      </c>
      <c r="H49" s="3">
        <f t="shared" si="0"/>
        <v>0</v>
      </c>
      <c r="I49" s="3">
        <f t="shared" si="1"/>
        <v>10</v>
      </c>
      <c r="J49" s="3">
        <f t="shared" si="2"/>
        <v>0</v>
      </c>
      <c r="K49" s="3">
        <f t="shared" si="3"/>
        <v>10</v>
      </c>
      <c r="L49" s="18">
        <f t="shared" si="4"/>
        <v>20</v>
      </c>
      <c r="M49" s="10">
        <f t="shared" si="5"/>
        <v>1.4999999999999999E-2</v>
      </c>
    </row>
    <row r="50" spans="2:13" thickBot="1" x14ac:dyDescent="0.35">
      <c r="B50" s="3" t="str">
        <f>Data_Input!B50</f>
        <v>Loan-45</v>
      </c>
      <c r="C50" s="6">
        <v>41035.01</v>
      </c>
      <c r="D50" s="3" t="s">
        <v>77</v>
      </c>
      <c r="E50" s="3" t="str">
        <f>Data_Input!E50</f>
        <v>A</v>
      </c>
      <c r="F50" s="6">
        <f>Data_Input!D50</f>
        <v>328066.56</v>
      </c>
      <c r="G50" s="16">
        <v>3.5999999999999999E-3</v>
      </c>
      <c r="H50" s="3">
        <f t="shared" si="0"/>
        <v>0</v>
      </c>
      <c r="I50" s="3">
        <f t="shared" si="1"/>
        <v>20</v>
      </c>
      <c r="J50" s="3">
        <f t="shared" si="2"/>
        <v>10</v>
      </c>
      <c r="K50" s="3">
        <f t="shared" si="3"/>
        <v>20</v>
      </c>
      <c r="L50" s="18">
        <f t="shared" si="4"/>
        <v>50</v>
      </c>
      <c r="M50" s="10">
        <f t="shared" si="5"/>
        <v>7.0000000000000007E-2</v>
      </c>
    </row>
    <row r="51" spans="2:13" thickBot="1" x14ac:dyDescent="0.35">
      <c r="B51" s="3" t="str">
        <f>Data_Input!B51</f>
        <v>Loan-46</v>
      </c>
      <c r="C51" s="6">
        <v>77121.039999999994</v>
      </c>
      <c r="D51" s="3" t="s">
        <v>422</v>
      </c>
      <c r="E51" s="3" t="str">
        <f>Data_Input!E51</f>
        <v>BB</v>
      </c>
      <c r="F51" s="6">
        <f>Data_Input!D51</f>
        <v>228820.41</v>
      </c>
      <c r="G51" s="16">
        <v>2.3E-3</v>
      </c>
      <c r="H51" s="3">
        <f t="shared" si="0"/>
        <v>0</v>
      </c>
      <c r="I51" s="3">
        <f t="shared" si="1"/>
        <v>5</v>
      </c>
      <c r="J51" s="3">
        <f t="shared" si="2"/>
        <v>20</v>
      </c>
      <c r="K51" s="3">
        <f t="shared" si="3"/>
        <v>10</v>
      </c>
      <c r="L51" s="18">
        <f t="shared" si="4"/>
        <v>35</v>
      </c>
      <c r="M51" s="10">
        <f t="shared" si="5"/>
        <v>0.05</v>
      </c>
    </row>
    <row r="52" spans="2:13" thickBot="1" x14ac:dyDescent="0.35">
      <c r="B52" s="3" t="str">
        <f>Data_Input!B52</f>
        <v>Loan-47</v>
      </c>
      <c r="C52" s="6">
        <v>24023.16</v>
      </c>
      <c r="D52" s="3" t="s">
        <v>423</v>
      </c>
      <c r="E52" s="3" t="str">
        <f>Data_Input!E52</f>
        <v>BB</v>
      </c>
      <c r="F52" s="6">
        <f>Data_Input!D52</f>
        <v>273973.59999999998</v>
      </c>
      <c r="G52" s="16">
        <v>2.64E-2</v>
      </c>
      <c r="H52" s="3">
        <f t="shared" si="0"/>
        <v>0</v>
      </c>
      <c r="I52" s="3">
        <f t="shared" si="1"/>
        <v>10</v>
      </c>
      <c r="J52" s="3">
        <f t="shared" si="2"/>
        <v>20</v>
      </c>
      <c r="K52" s="3">
        <f t="shared" si="3"/>
        <v>10</v>
      </c>
      <c r="L52" s="18">
        <f t="shared" si="4"/>
        <v>40</v>
      </c>
      <c r="M52" s="10">
        <f t="shared" si="5"/>
        <v>0.05</v>
      </c>
    </row>
    <row r="53" spans="2:13" thickBot="1" x14ac:dyDescent="0.35">
      <c r="B53" s="3" t="str">
        <f>Data_Input!B53</f>
        <v>Loan-48</v>
      </c>
      <c r="C53" s="6">
        <v>116579.51</v>
      </c>
      <c r="D53" s="3" t="s">
        <v>77</v>
      </c>
      <c r="E53" s="3" t="str">
        <f>Data_Input!E53</f>
        <v>BB</v>
      </c>
      <c r="F53" s="6">
        <f>Data_Input!D53</f>
        <v>194724.97</v>
      </c>
      <c r="G53" s="16">
        <v>2.2400000000000003E-2</v>
      </c>
      <c r="H53" s="3">
        <f t="shared" si="0"/>
        <v>0</v>
      </c>
      <c r="I53" s="3">
        <f t="shared" si="1"/>
        <v>20</v>
      </c>
      <c r="J53" s="3">
        <f t="shared" si="2"/>
        <v>20</v>
      </c>
      <c r="K53" s="3">
        <f t="shared" si="3"/>
        <v>10</v>
      </c>
      <c r="L53" s="18">
        <f t="shared" si="4"/>
        <v>50</v>
      </c>
      <c r="M53" s="10">
        <f t="shared" si="5"/>
        <v>7.0000000000000007E-2</v>
      </c>
    </row>
    <row r="54" spans="2:13" thickBot="1" x14ac:dyDescent="0.35">
      <c r="B54" s="3" t="str">
        <f>Data_Input!B54</f>
        <v>Loan-49</v>
      </c>
      <c r="C54" s="6">
        <v>150991.73000000001</v>
      </c>
      <c r="D54" s="3" t="s">
        <v>423</v>
      </c>
      <c r="E54" s="3" t="str">
        <f>Data_Input!E54</f>
        <v>A</v>
      </c>
      <c r="F54" s="6">
        <f>Data_Input!D54</f>
        <v>484702.43</v>
      </c>
      <c r="G54" s="16">
        <v>9.4999999999999998E-3</v>
      </c>
      <c r="H54" s="3">
        <f t="shared" si="0"/>
        <v>0</v>
      </c>
      <c r="I54" s="3">
        <f t="shared" si="1"/>
        <v>10</v>
      </c>
      <c r="J54" s="3">
        <f t="shared" si="2"/>
        <v>10</v>
      </c>
      <c r="K54" s="3">
        <f t="shared" si="3"/>
        <v>20</v>
      </c>
      <c r="L54" s="18">
        <f t="shared" si="4"/>
        <v>40</v>
      </c>
      <c r="M54" s="10">
        <f t="shared" si="5"/>
        <v>0.05</v>
      </c>
    </row>
    <row r="55" spans="2:13" thickBot="1" x14ac:dyDescent="0.35">
      <c r="B55" s="3" t="str">
        <f>Data_Input!B55</f>
        <v>Loan-50</v>
      </c>
      <c r="C55" s="6">
        <v>97487.46</v>
      </c>
      <c r="D55" s="3" t="s">
        <v>422</v>
      </c>
      <c r="E55" s="3" t="str">
        <f>Data_Input!E55</f>
        <v>B</v>
      </c>
      <c r="F55" s="6">
        <f>Data_Input!D55</f>
        <v>74510.759999999995</v>
      </c>
      <c r="G55" s="16">
        <v>8.9999999999999998E-4</v>
      </c>
      <c r="H55" s="3">
        <f t="shared" si="0"/>
        <v>0</v>
      </c>
      <c r="I55" s="3">
        <f t="shared" si="1"/>
        <v>5</v>
      </c>
      <c r="J55" s="3">
        <f t="shared" si="2"/>
        <v>25</v>
      </c>
      <c r="K55" s="3">
        <f t="shared" si="3"/>
        <v>0</v>
      </c>
      <c r="L55" s="18">
        <f t="shared" si="4"/>
        <v>30</v>
      </c>
      <c r="M55" s="10">
        <f t="shared" si="5"/>
        <v>0.03</v>
      </c>
    </row>
    <row r="56" spans="2:13" thickBot="1" x14ac:dyDescent="0.35">
      <c r="B56" s="3" t="str">
        <f>Data_Input!B56</f>
        <v>Loan-51</v>
      </c>
      <c r="C56" s="6">
        <v>167486.39999999999</v>
      </c>
      <c r="D56" s="3" t="s">
        <v>423</v>
      </c>
      <c r="E56" s="3" t="str">
        <f>Data_Input!E56</f>
        <v>AA</v>
      </c>
      <c r="F56" s="6">
        <f>Data_Input!D56</f>
        <v>321762.40000000002</v>
      </c>
      <c r="G56" s="16">
        <v>4.1999999999999997E-3</v>
      </c>
      <c r="H56" s="3">
        <f t="shared" si="0"/>
        <v>0</v>
      </c>
      <c r="I56" s="3">
        <f t="shared" si="1"/>
        <v>10</v>
      </c>
      <c r="J56" s="3">
        <f t="shared" si="2"/>
        <v>5</v>
      </c>
      <c r="K56" s="3">
        <f t="shared" si="3"/>
        <v>20</v>
      </c>
      <c r="L56" s="18">
        <f t="shared" si="4"/>
        <v>35</v>
      </c>
      <c r="M56" s="10">
        <f t="shared" si="5"/>
        <v>0.05</v>
      </c>
    </row>
    <row r="57" spans="2:13" thickBot="1" x14ac:dyDescent="0.35">
      <c r="B57" s="3" t="str">
        <f>Data_Input!B57</f>
        <v>Loan-52</v>
      </c>
      <c r="C57" s="6">
        <v>179160.71</v>
      </c>
      <c r="D57" s="3" t="s">
        <v>423</v>
      </c>
      <c r="E57" s="3" t="str">
        <f>Data_Input!E57</f>
        <v>B</v>
      </c>
      <c r="F57" s="6">
        <f>Data_Input!D57</f>
        <v>389375.57</v>
      </c>
      <c r="G57" s="16">
        <v>5.1000000000000004E-3</v>
      </c>
      <c r="H57" s="3">
        <f t="shared" si="0"/>
        <v>0</v>
      </c>
      <c r="I57" s="3">
        <f t="shared" si="1"/>
        <v>10</v>
      </c>
      <c r="J57" s="3">
        <f t="shared" si="2"/>
        <v>25</v>
      </c>
      <c r="K57" s="3">
        <f t="shared" si="3"/>
        <v>20</v>
      </c>
      <c r="L57" s="18">
        <f t="shared" si="4"/>
        <v>55</v>
      </c>
      <c r="M57" s="10">
        <f t="shared" si="5"/>
        <v>0.1</v>
      </c>
    </row>
    <row r="58" spans="2:13" thickBot="1" x14ac:dyDescent="0.35">
      <c r="B58" s="3" t="str">
        <f>Data_Input!B58</f>
        <v>Loan-53</v>
      </c>
      <c r="C58" s="6">
        <v>102023.98</v>
      </c>
      <c r="D58" s="3" t="s">
        <v>422</v>
      </c>
      <c r="E58" s="3" t="str">
        <f>Data_Input!E58</f>
        <v>CCC</v>
      </c>
      <c r="F58" s="6">
        <f>Data_Input!D58</f>
        <v>108581.9</v>
      </c>
      <c r="G58" s="16">
        <v>1.7000000000000001E-3</v>
      </c>
      <c r="H58" s="3">
        <f t="shared" si="0"/>
        <v>0</v>
      </c>
      <c r="I58" s="3">
        <f t="shared" si="1"/>
        <v>5</v>
      </c>
      <c r="J58" s="3">
        <f t="shared" si="2"/>
        <v>30</v>
      </c>
      <c r="K58" s="3">
        <f t="shared" si="3"/>
        <v>10</v>
      </c>
      <c r="L58" s="18">
        <f t="shared" si="4"/>
        <v>45</v>
      </c>
      <c r="M58" s="10">
        <f t="shared" si="5"/>
        <v>7.0000000000000007E-2</v>
      </c>
    </row>
    <row r="59" spans="2:13" thickBot="1" x14ac:dyDescent="0.35">
      <c r="B59" s="3" t="str">
        <f>Data_Input!B59</f>
        <v>Loan-54</v>
      </c>
      <c r="C59" s="6">
        <v>35408.58</v>
      </c>
      <c r="D59" s="3" t="s">
        <v>77</v>
      </c>
      <c r="E59" s="3" t="str">
        <f>Data_Input!E59</f>
        <v>CCC</v>
      </c>
      <c r="F59" s="6">
        <f>Data_Input!D59</f>
        <v>205521.49</v>
      </c>
      <c r="G59" s="16">
        <v>2.3E-3</v>
      </c>
      <c r="H59" s="3">
        <f t="shared" si="0"/>
        <v>0</v>
      </c>
      <c r="I59" s="3">
        <f t="shared" si="1"/>
        <v>20</v>
      </c>
      <c r="J59" s="3">
        <f t="shared" si="2"/>
        <v>30</v>
      </c>
      <c r="K59" s="3">
        <f t="shared" si="3"/>
        <v>10</v>
      </c>
      <c r="L59" s="18">
        <f t="shared" si="4"/>
        <v>60</v>
      </c>
      <c r="M59" s="10">
        <f t="shared" si="5"/>
        <v>0.15</v>
      </c>
    </row>
    <row r="60" spans="2:13" thickBot="1" x14ac:dyDescent="0.35">
      <c r="B60" s="3" t="str">
        <f>Data_Input!B60</f>
        <v>Loan-55</v>
      </c>
      <c r="C60" s="6">
        <v>85058.23</v>
      </c>
      <c r="D60" s="3" t="s">
        <v>77</v>
      </c>
      <c r="E60" s="3" t="str">
        <f>Data_Input!E60</f>
        <v>BBB</v>
      </c>
      <c r="F60" s="6">
        <f>Data_Input!D60</f>
        <v>72429.649999999994</v>
      </c>
      <c r="G60" s="16">
        <v>8.0000000000000004E-4</v>
      </c>
      <c r="H60" s="3">
        <f t="shared" si="0"/>
        <v>0</v>
      </c>
      <c r="I60" s="3">
        <f t="shared" si="1"/>
        <v>20</v>
      </c>
      <c r="J60" s="3">
        <f t="shared" si="2"/>
        <v>15</v>
      </c>
      <c r="K60" s="3">
        <f t="shared" si="3"/>
        <v>0</v>
      </c>
      <c r="L60" s="18">
        <f t="shared" si="4"/>
        <v>35</v>
      </c>
      <c r="M60" s="10">
        <f t="shared" si="5"/>
        <v>0.05</v>
      </c>
    </row>
    <row r="61" spans="2:13" thickBot="1" x14ac:dyDescent="0.35">
      <c r="B61" s="3" t="str">
        <f>Data_Input!B61</f>
        <v>Loan-56</v>
      </c>
      <c r="C61" s="6">
        <v>50060.72</v>
      </c>
      <c r="D61" s="3" t="s">
        <v>422</v>
      </c>
      <c r="E61" s="3" t="str">
        <f>Data_Input!E61</f>
        <v>BBB</v>
      </c>
      <c r="F61" s="6">
        <f>Data_Input!D61</f>
        <v>114083.06</v>
      </c>
      <c r="G61" s="16">
        <v>1.4000000000000002E-3</v>
      </c>
      <c r="H61" s="3">
        <f t="shared" si="0"/>
        <v>0</v>
      </c>
      <c r="I61" s="3">
        <f t="shared" si="1"/>
        <v>5</v>
      </c>
      <c r="J61" s="3">
        <f t="shared" si="2"/>
        <v>15</v>
      </c>
      <c r="K61" s="3">
        <f t="shared" si="3"/>
        <v>10</v>
      </c>
      <c r="L61" s="18">
        <f t="shared" si="4"/>
        <v>30</v>
      </c>
      <c r="M61" s="10">
        <f t="shared" si="5"/>
        <v>0.03</v>
      </c>
    </row>
    <row r="62" spans="2:13" thickBot="1" x14ac:dyDescent="0.35">
      <c r="B62" s="3" t="str">
        <f>Data_Input!B62</f>
        <v>Loan-57</v>
      </c>
      <c r="C62" s="6">
        <v>45312.19</v>
      </c>
      <c r="D62" s="3" t="s">
        <v>424</v>
      </c>
      <c r="E62" s="3" t="str">
        <f>Data_Input!E62</f>
        <v>B</v>
      </c>
      <c r="F62" s="6">
        <f>Data_Input!D62</f>
        <v>106205.77</v>
      </c>
      <c r="G62" s="16">
        <v>1.2999999999999999E-3</v>
      </c>
      <c r="H62" s="3">
        <f t="shared" si="0"/>
        <v>0</v>
      </c>
      <c r="I62" s="3">
        <f t="shared" si="1"/>
        <v>0</v>
      </c>
      <c r="J62" s="3">
        <f t="shared" si="2"/>
        <v>25</v>
      </c>
      <c r="K62" s="3">
        <f t="shared" si="3"/>
        <v>10</v>
      </c>
      <c r="L62" s="18">
        <f t="shared" si="4"/>
        <v>35</v>
      </c>
      <c r="M62" s="10">
        <f t="shared" si="5"/>
        <v>0.05</v>
      </c>
    </row>
    <row r="63" spans="2:13" thickBot="1" x14ac:dyDescent="0.35">
      <c r="B63" s="3" t="str">
        <f>Data_Input!B63</f>
        <v>Loan-58</v>
      </c>
      <c r="C63" s="6">
        <v>61747.88</v>
      </c>
      <c r="D63" s="3" t="s">
        <v>423</v>
      </c>
      <c r="E63" s="3" t="str">
        <f>Data_Input!E63</f>
        <v>AAA</v>
      </c>
      <c r="F63" s="6">
        <f>Data_Input!D63</f>
        <v>486679.2</v>
      </c>
      <c r="G63" s="16">
        <v>5.4000000000000003E-3</v>
      </c>
      <c r="H63" s="3">
        <f t="shared" si="0"/>
        <v>0</v>
      </c>
      <c r="I63" s="3">
        <f t="shared" si="1"/>
        <v>10</v>
      </c>
      <c r="J63" s="3">
        <f t="shared" si="2"/>
        <v>0</v>
      </c>
      <c r="K63" s="3">
        <f t="shared" si="3"/>
        <v>20</v>
      </c>
      <c r="L63" s="18">
        <f t="shared" si="4"/>
        <v>30</v>
      </c>
      <c r="M63" s="10">
        <f t="shared" si="5"/>
        <v>0.03</v>
      </c>
    </row>
    <row r="64" spans="2:13" thickBot="1" x14ac:dyDescent="0.35">
      <c r="B64" s="3" t="str">
        <f>Data_Input!B64</f>
        <v>Loan-59</v>
      </c>
      <c r="C64" s="6">
        <v>183769.55</v>
      </c>
      <c r="D64" s="3" t="s">
        <v>423</v>
      </c>
      <c r="E64" s="3" t="str">
        <f>Data_Input!E64</f>
        <v>AA</v>
      </c>
      <c r="F64" s="6">
        <f>Data_Input!D64</f>
        <v>271534.46000000002</v>
      </c>
      <c r="G64" s="16">
        <v>7.7000000000000002E-3</v>
      </c>
      <c r="H64" s="3">
        <f t="shared" si="0"/>
        <v>0</v>
      </c>
      <c r="I64" s="3">
        <f t="shared" si="1"/>
        <v>10</v>
      </c>
      <c r="J64" s="3">
        <f t="shared" si="2"/>
        <v>5</v>
      </c>
      <c r="K64" s="3">
        <f t="shared" si="3"/>
        <v>10</v>
      </c>
      <c r="L64" s="18">
        <f t="shared" si="4"/>
        <v>25</v>
      </c>
      <c r="M64" s="10">
        <f t="shared" si="5"/>
        <v>0.03</v>
      </c>
    </row>
    <row r="65" spans="2:13" thickBot="1" x14ac:dyDescent="0.35">
      <c r="B65" s="3" t="str">
        <f>Data_Input!B65</f>
        <v>Loan-60</v>
      </c>
      <c r="C65" s="6">
        <v>187764.14</v>
      </c>
      <c r="D65" s="3" t="s">
        <v>424</v>
      </c>
      <c r="E65" s="3" t="str">
        <f>Data_Input!E65</f>
        <v>CCC</v>
      </c>
      <c r="F65" s="6">
        <f>Data_Input!D65</f>
        <v>91345.56</v>
      </c>
      <c r="G65" s="16">
        <v>2.5000000000000001E-3</v>
      </c>
      <c r="H65" s="3">
        <f t="shared" si="0"/>
        <v>0</v>
      </c>
      <c r="I65" s="3">
        <f t="shared" si="1"/>
        <v>0</v>
      </c>
      <c r="J65" s="3">
        <f t="shared" si="2"/>
        <v>30</v>
      </c>
      <c r="K65" s="3">
        <f t="shared" si="3"/>
        <v>0</v>
      </c>
      <c r="L65" s="18">
        <f t="shared" si="4"/>
        <v>30</v>
      </c>
      <c r="M65" s="10">
        <f t="shared" si="5"/>
        <v>0.03</v>
      </c>
    </row>
    <row r="66" spans="2:13" thickBot="1" x14ac:dyDescent="0.35">
      <c r="B66" s="3" t="str">
        <f>Data_Input!B66</f>
        <v>Loan-61</v>
      </c>
      <c r="C66" s="6">
        <v>175422.04</v>
      </c>
      <c r="D66" s="3" t="s">
        <v>422</v>
      </c>
      <c r="E66" s="3" t="str">
        <f>Data_Input!E66</f>
        <v>AA</v>
      </c>
      <c r="F66" s="6">
        <f>Data_Input!D66</f>
        <v>118359.43</v>
      </c>
      <c r="G66" s="16">
        <v>1.4000000000000002E-3</v>
      </c>
      <c r="H66" s="3">
        <f t="shared" si="0"/>
        <v>0</v>
      </c>
      <c r="I66" s="3">
        <f t="shared" si="1"/>
        <v>5</v>
      </c>
      <c r="J66" s="3">
        <f t="shared" si="2"/>
        <v>5</v>
      </c>
      <c r="K66" s="3">
        <f t="shared" si="3"/>
        <v>10</v>
      </c>
      <c r="L66" s="18">
        <f t="shared" si="4"/>
        <v>20</v>
      </c>
      <c r="M66" s="10">
        <f t="shared" si="5"/>
        <v>1.4999999999999999E-2</v>
      </c>
    </row>
    <row r="67" spans="2:13" thickBot="1" x14ac:dyDescent="0.35">
      <c r="B67" s="3" t="str">
        <f>Data_Input!B67</f>
        <v>Loan-62</v>
      </c>
      <c r="C67" s="6">
        <v>153698.59</v>
      </c>
      <c r="D67" s="3" t="s">
        <v>423</v>
      </c>
      <c r="E67" s="3" t="str">
        <f>Data_Input!E67</f>
        <v>BB</v>
      </c>
      <c r="F67" s="6">
        <f>Data_Input!D67</f>
        <v>303930.71000000002</v>
      </c>
      <c r="G67" s="16">
        <v>3.0000000000000001E-3</v>
      </c>
      <c r="H67" s="3">
        <f t="shared" si="0"/>
        <v>0</v>
      </c>
      <c r="I67" s="3">
        <f t="shared" si="1"/>
        <v>10</v>
      </c>
      <c r="J67" s="3">
        <f t="shared" si="2"/>
        <v>20</v>
      </c>
      <c r="K67" s="3">
        <f t="shared" si="3"/>
        <v>20</v>
      </c>
      <c r="L67" s="18">
        <f t="shared" si="4"/>
        <v>50</v>
      </c>
      <c r="M67" s="10">
        <f t="shared" si="5"/>
        <v>7.0000000000000007E-2</v>
      </c>
    </row>
    <row r="68" spans="2:13" thickBot="1" x14ac:dyDescent="0.35">
      <c r="B68" s="3" t="str">
        <f>Data_Input!B68</f>
        <v>Loan-63</v>
      </c>
      <c r="C68" s="6">
        <v>124545.15</v>
      </c>
      <c r="D68" s="3" t="s">
        <v>423</v>
      </c>
      <c r="E68" s="3" t="str">
        <f>Data_Input!E68</f>
        <v>AAA</v>
      </c>
      <c r="F68" s="6">
        <f>Data_Input!D68</f>
        <v>236272.98</v>
      </c>
      <c r="G68" s="16">
        <v>4.9699999999999994E-2</v>
      </c>
      <c r="H68" s="3">
        <f t="shared" si="0"/>
        <v>0</v>
      </c>
      <c r="I68" s="3">
        <f t="shared" si="1"/>
        <v>10</v>
      </c>
      <c r="J68" s="3">
        <f t="shared" si="2"/>
        <v>0</v>
      </c>
      <c r="K68" s="3">
        <f t="shared" si="3"/>
        <v>10</v>
      </c>
      <c r="L68" s="18">
        <f t="shared" si="4"/>
        <v>20</v>
      </c>
      <c r="M68" s="10">
        <f t="shared" si="5"/>
        <v>1.4999999999999999E-2</v>
      </c>
    </row>
    <row r="69" spans="2:13" thickBot="1" x14ac:dyDescent="0.35">
      <c r="B69" s="3" t="str">
        <f>Data_Input!B69</f>
        <v>Loan-64</v>
      </c>
      <c r="C69" s="6">
        <v>57628.800000000003</v>
      </c>
      <c r="D69" s="3" t="s">
        <v>422</v>
      </c>
      <c r="E69" s="3" t="str">
        <f>Data_Input!E69</f>
        <v>AAA</v>
      </c>
      <c r="F69" s="6">
        <f>Data_Input!D69</f>
        <v>206501.04</v>
      </c>
      <c r="G69" s="16">
        <v>3.2000000000000002E-3</v>
      </c>
      <c r="H69" s="3">
        <f t="shared" si="0"/>
        <v>0</v>
      </c>
      <c r="I69" s="3">
        <f t="shared" si="1"/>
        <v>5</v>
      </c>
      <c r="J69" s="3">
        <f t="shared" si="2"/>
        <v>0</v>
      </c>
      <c r="K69" s="3">
        <f t="shared" si="3"/>
        <v>10</v>
      </c>
      <c r="L69" s="18">
        <f t="shared" si="4"/>
        <v>15</v>
      </c>
      <c r="M69" s="10">
        <f t="shared" si="5"/>
        <v>1.4999999999999999E-2</v>
      </c>
    </row>
    <row r="70" spans="2:13" thickBot="1" x14ac:dyDescent="0.35">
      <c r="B70" s="3" t="str">
        <f>Data_Input!B70</f>
        <v>Loan-65</v>
      </c>
      <c r="C70" s="6">
        <v>111754.62</v>
      </c>
      <c r="D70" s="3" t="s">
        <v>424</v>
      </c>
      <c r="E70" s="3" t="str">
        <f>Data_Input!E70</f>
        <v>B</v>
      </c>
      <c r="F70" s="6">
        <f>Data_Input!D70</f>
        <v>293364.11</v>
      </c>
      <c r="G70" s="16">
        <v>2.5399999999999999E-2</v>
      </c>
      <c r="H70" s="3">
        <f t="shared" si="0"/>
        <v>0</v>
      </c>
      <c r="I70" s="3">
        <f t="shared" si="1"/>
        <v>0</v>
      </c>
      <c r="J70" s="3">
        <f t="shared" si="2"/>
        <v>25</v>
      </c>
      <c r="K70" s="3">
        <f t="shared" si="3"/>
        <v>10</v>
      </c>
      <c r="L70" s="18">
        <f t="shared" si="4"/>
        <v>35</v>
      </c>
      <c r="M70" s="10">
        <f t="shared" si="5"/>
        <v>0.05</v>
      </c>
    </row>
    <row r="71" spans="2:13" thickBot="1" x14ac:dyDescent="0.35">
      <c r="B71" s="3" t="str">
        <f>Data_Input!B71</f>
        <v>Loan-66</v>
      </c>
      <c r="C71" s="6">
        <v>116531.54</v>
      </c>
      <c r="D71" s="3" t="s">
        <v>422</v>
      </c>
      <c r="E71" s="3" t="str">
        <f>Data_Input!E71</f>
        <v>BB</v>
      </c>
      <c r="F71" s="6">
        <f>Data_Input!D71</f>
        <v>300794.93</v>
      </c>
      <c r="G71" s="16">
        <v>6.5000000000000006E-3</v>
      </c>
      <c r="H71" s="3">
        <f t="shared" ref="H71:H134" si="6">IF(G71&gt;$P$23,$Q$23,IF(G71&gt;$P$24,$Q$24,IF(G71&lt;$P$24,$Q$25)))</f>
        <v>0</v>
      </c>
      <c r="I71" s="3">
        <f t="shared" ref="I71:I134" si="7">IF(D71=$P$9,$Q$9,IF(D71=$P$10,$Q$10,IF(D71=$P$11,$Q$11,IF(D71=$P$12,$Q$12,"Not applicable took at parimeters well"))))</f>
        <v>5</v>
      </c>
      <c r="J71" s="3">
        <f t="shared" ref="J71:J134" si="8">IF(E71=$P$13,$Q$13,IF(E71=$P$14,$Q$14,IF(E71=$P$15,$Q$15,IF(E71=$P$16,$Q$16,IF(E71=$P$17,$Q$17,IF(E71=$P$18,$Q$18,IF(E71=$P$19,$Q$19,"Not applicable")))))))</f>
        <v>20</v>
      </c>
      <c r="K71" s="3">
        <f t="shared" ref="K71:K134" si="9">IF(F71&gt;$P$20,$Q$20,IF(F71&gt;$P$21,$Q$21,IF(F71&lt;$P$21,$Q$22,"Not Applicable")))</f>
        <v>20</v>
      </c>
      <c r="L71" s="18">
        <f t="shared" ref="L71:L134" si="10">H71+I71+J71+K71</f>
        <v>45</v>
      </c>
      <c r="M71" s="10">
        <f t="shared" ref="M71:M134" si="11">_xlfn.XLOOKUP(L71,$S$6:$S$12,$U$6:$U$12,"Not found",-1,1)</f>
        <v>7.0000000000000007E-2</v>
      </c>
    </row>
    <row r="72" spans="2:13" thickBot="1" x14ac:dyDescent="0.35">
      <c r="B72" s="3" t="str">
        <f>Data_Input!B72</f>
        <v>Loan-67</v>
      </c>
      <c r="C72" s="6">
        <v>22473.360000000001</v>
      </c>
      <c r="D72" s="3" t="s">
        <v>423</v>
      </c>
      <c r="E72" s="3" t="str">
        <f>Data_Input!E72</f>
        <v>BBB</v>
      </c>
      <c r="F72" s="6">
        <f>Data_Input!D72</f>
        <v>279466.86</v>
      </c>
      <c r="G72" s="16">
        <v>6.6E-3</v>
      </c>
      <c r="H72" s="3">
        <f t="shared" si="6"/>
        <v>0</v>
      </c>
      <c r="I72" s="3">
        <f t="shared" si="7"/>
        <v>10</v>
      </c>
      <c r="J72" s="3">
        <f t="shared" si="8"/>
        <v>15</v>
      </c>
      <c r="K72" s="3">
        <f t="shared" si="9"/>
        <v>10</v>
      </c>
      <c r="L72" s="18">
        <f t="shared" si="10"/>
        <v>35</v>
      </c>
      <c r="M72" s="10">
        <f t="shared" si="11"/>
        <v>0.05</v>
      </c>
    </row>
    <row r="73" spans="2:13" thickBot="1" x14ac:dyDescent="0.35">
      <c r="B73" s="3" t="str">
        <f>Data_Input!B73</f>
        <v>Loan-68</v>
      </c>
      <c r="C73" s="6">
        <v>60949.29</v>
      </c>
      <c r="D73" s="3" t="s">
        <v>77</v>
      </c>
      <c r="E73" s="3" t="str">
        <f>Data_Input!E73</f>
        <v>AAA</v>
      </c>
      <c r="F73" s="6">
        <f>Data_Input!D73</f>
        <v>310665.84000000003</v>
      </c>
      <c r="G73" s="16">
        <v>4.6999999999999993E-3</v>
      </c>
      <c r="H73" s="3">
        <f t="shared" si="6"/>
        <v>0</v>
      </c>
      <c r="I73" s="3">
        <f t="shared" si="7"/>
        <v>20</v>
      </c>
      <c r="J73" s="3">
        <f t="shared" si="8"/>
        <v>0</v>
      </c>
      <c r="K73" s="3">
        <f t="shared" si="9"/>
        <v>20</v>
      </c>
      <c r="L73" s="18">
        <f t="shared" si="10"/>
        <v>40</v>
      </c>
      <c r="M73" s="10">
        <f t="shared" si="11"/>
        <v>0.05</v>
      </c>
    </row>
    <row r="74" spans="2:13" thickBot="1" x14ac:dyDescent="0.35">
      <c r="B74" s="3" t="str">
        <f>Data_Input!B74</f>
        <v>Loan-69</v>
      </c>
      <c r="C74" s="6">
        <v>35529.56</v>
      </c>
      <c r="D74" s="3" t="s">
        <v>422</v>
      </c>
      <c r="E74" s="3" t="str">
        <f>Data_Input!E74</f>
        <v>AA</v>
      </c>
      <c r="F74" s="6">
        <f>Data_Input!D74</f>
        <v>302894.69</v>
      </c>
      <c r="G74" s="16">
        <v>3.0999999999999999E-3</v>
      </c>
      <c r="H74" s="3">
        <f t="shared" si="6"/>
        <v>0</v>
      </c>
      <c r="I74" s="3">
        <f t="shared" si="7"/>
        <v>5</v>
      </c>
      <c r="J74" s="3">
        <f t="shared" si="8"/>
        <v>5</v>
      </c>
      <c r="K74" s="3">
        <f t="shared" si="9"/>
        <v>20</v>
      </c>
      <c r="L74" s="18">
        <f t="shared" si="10"/>
        <v>30</v>
      </c>
      <c r="M74" s="10">
        <f t="shared" si="11"/>
        <v>0.03</v>
      </c>
    </row>
    <row r="75" spans="2:13" thickBot="1" x14ac:dyDescent="0.35">
      <c r="B75" s="3" t="str">
        <f>Data_Input!B75</f>
        <v>Loan-70</v>
      </c>
      <c r="C75" s="6">
        <v>49283</v>
      </c>
      <c r="D75" s="3" t="s">
        <v>422</v>
      </c>
      <c r="E75" s="3" t="str">
        <f>Data_Input!E75</f>
        <v>A</v>
      </c>
      <c r="F75" s="6">
        <f>Data_Input!D75</f>
        <v>330885.55</v>
      </c>
      <c r="G75" s="16">
        <v>6.5000000000000006E-3</v>
      </c>
      <c r="H75" s="3">
        <f t="shared" si="6"/>
        <v>0</v>
      </c>
      <c r="I75" s="3">
        <f t="shared" si="7"/>
        <v>5</v>
      </c>
      <c r="J75" s="3">
        <f t="shared" si="8"/>
        <v>10</v>
      </c>
      <c r="K75" s="3">
        <f t="shared" si="9"/>
        <v>20</v>
      </c>
      <c r="L75" s="18">
        <f t="shared" si="10"/>
        <v>35</v>
      </c>
      <c r="M75" s="10">
        <f t="shared" si="11"/>
        <v>0.05</v>
      </c>
    </row>
    <row r="76" spans="2:13" thickBot="1" x14ac:dyDescent="0.35">
      <c r="B76" s="3" t="str">
        <f>Data_Input!B76</f>
        <v>Loan-71</v>
      </c>
      <c r="C76" s="6">
        <v>192399.48</v>
      </c>
      <c r="D76" s="3" t="s">
        <v>77</v>
      </c>
      <c r="E76" s="3" t="str">
        <f>Data_Input!E76</f>
        <v>BB</v>
      </c>
      <c r="F76" s="6">
        <f>Data_Input!D76</f>
        <v>260028.15</v>
      </c>
      <c r="G76" s="16">
        <v>6.7000000000000002E-3</v>
      </c>
      <c r="H76" s="3">
        <f t="shared" si="6"/>
        <v>0</v>
      </c>
      <c r="I76" s="3">
        <f t="shared" si="7"/>
        <v>20</v>
      </c>
      <c r="J76" s="3">
        <f t="shared" si="8"/>
        <v>20</v>
      </c>
      <c r="K76" s="3">
        <f t="shared" si="9"/>
        <v>10</v>
      </c>
      <c r="L76" s="18">
        <f t="shared" si="10"/>
        <v>50</v>
      </c>
      <c r="M76" s="10">
        <f t="shared" si="11"/>
        <v>7.0000000000000007E-2</v>
      </c>
    </row>
    <row r="77" spans="2:13" thickBot="1" x14ac:dyDescent="0.35">
      <c r="B77" s="3" t="str">
        <f>Data_Input!B77</f>
        <v>Loan-72</v>
      </c>
      <c r="C77" s="6">
        <v>164314.1</v>
      </c>
      <c r="D77" s="3" t="s">
        <v>424</v>
      </c>
      <c r="E77" s="3" t="str">
        <f>Data_Input!E77</f>
        <v>CCC</v>
      </c>
      <c r="F77" s="6">
        <f>Data_Input!D77</f>
        <v>490995.47</v>
      </c>
      <c r="G77" s="16">
        <v>1.6200000000000003E-2</v>
      </c>
      <c r="H77" s="3">
        <f t="shared" si="6"/>
        <v>0</v>
      </c>
      <c r="I77" s="3">
        <f t="shared" si="7"/>
        <v>0</v>
      </c>
      <c r="J77" s="3">
        <f t="shared" si="8"/>
        <v>30</v>
      </c>
      <c r="K77" s="3">
        <f t="shared" si="9"/>
        <v>20</v>
      </c>
      <c r="L77" s="18">
        <f t="shared" si="10"/>
        <v>50</v>
      </c>
      <c r="M77" s="10">
        <f t="shared" si="11"/>
        <v>7.0000000000000007E-2</v>
      </c>
    </row>
    <row r="78" spans="2:13" thickBot="1" x14ac:dyDescent="0.35">
      <c r="B78" s="3" t="str">
        <f>Data_Input!B78</f>
        <v>Loan-73</v>
      </c>
      <c r="C78" s="6">
        <v>165607.74</v>
      </c>
      <c r="D78" s="3" t="s">
        <v>77</v>
      </c>
      <c r="E78" s="3" t="str">
        <f>Data_Input!E78</f>
        <v>BBB</v>
      </c>
      <c r="F78" s="6">
        <f>Data_Input!D78</f>
        <v>283687.27</v>
      </c>
      <c r="G78" s="16">
        <v>2.1099999999999997E-2</v>
      </c>
      <c r="H78" s="3">
        <f t="shared" si="6"/>
        <v>0</v>
      </c>
      <c r="I78" s="3">
        <f t="shared" si="7"/>
        <v>20</v>
      </c>
      <c r="J78" s="3">
        <f t="shared" si="8"/>
        <v>15</v>
      </c>
      <c r="K78" s="3">
        <f t="shared" si="9"/>
        <v>10</v>
      </c>
      <c r="L78" s="18">
        <f t="shared" si="10"/>
        <v>45</v>
      </c>
      <c r="M78" s="10">
        <f t="shared" si="11"/>
        <v>7.0000000000000007E-2</v>
      </c>
    </row>
    <row r="79" spans="2:13" thickBot="1" x14ac:dyDescent="0.35">
      <c r="B79" s="3" t="str">
        <f>Data_Input!B79</f>
        <v>Loan-74</v>
      </c>
      <c r="C79" s="6">
        <v>111705.7</v>
      </c>
      <c r="D79" s="3" t="s">
        <v>423</v>
      </c>
      <c r="E79" s="3" t="str">
        <f>Data_Input!E79</f>
        <v>BB</v>
      </c>
      <c r="F79" s="6">
        <f>Data_Input!D79</f>
        <v>174277.77</v>
      </c>
      <c r="G79" s="16">
        <v>3.2000000000000002E-3</v>
      </c>
      <c r="H79" s="3">
        <f t="shared" si="6"/>
        <v>0</v>
      </c>
      <c r="I79" s="3">
        <f t="shared" si="7"/>
        <v>10</v>
      </c>
      <c r="J79" s="3">
        <f t="shared" si="8"/>
        <v>20</v>
      </c>
      <c r="K79" s="3">
        <f t="shared" si="9"/>
        <v>10</v>
      </c>
      <c r="L79" s="18">
        <f t="shared" si="10"/>
        <v>40</v>
      </c>
      <c r="M79" s="10">
        <f t="shared" si="11"/>
        <v>0.05</v>
      </c>
    </row>
    <row r="80" spans="2:13" thickBot="1" x14ac:dyDescent="0.35">
      <c r="B80" s="3" t="str">
        <f>Data_Input!B80</f>
        <v>Loan-75</v>
      </c>
      <c r="C80" s="6">
        <v>74743.199999999997</v>
      </c>
      <c r="D80" s="3" t="s">
        <v>77</v>
      </c>
      <c r="E80" s="3" t="str">
        <f>Data_Input!E80</f>
        <v>BB</v>
      </c>
      <c r="F80" s="6">
        <f>Data_Input!D80</f>
        <v>351529.02</v>
      </c>
      <c r="G80" s="16">
        <v>1.6200000000000003E-2</v>
      </c>
      <c r="H80" s="3">
        <f t="shared" si="6"/>
        <v>0</v>
      </c>
      <c r="I80" s="3">
        <f t="shared" si="7"/>
        <v>20</v>
      </c>
      <c r="J80" s="3">
        <f t="shared" si="8"/>
        <v>20</v>
      </c>
      <c r="K80" s="3">
        <f t="shared" si="9"/>
        <v>20</v>
      </c>
      <c r="L80" s="18">
        <f t="shared" si="10"/>
        <v>60</v>
      </c>
      <c r="M80" s="10">
        <f t="shared" si="11"/>
        <v>0.15</v>
      </c>
    </row>
    <row r="81" spans="2:13" thickBot="1" x14ac:dyDescent="0.35">
      <c r="B81" s="3" t="str">
        <f>Data_Input!B81</f>
        <v>Loan-76</v>
      </c>
      <c r="C81" s="6">
        <v>118207.28</v>
      </c>
      <c r="D81" s="3" t="s">
        <v>422</v>
      </c>
      <c r="E81" s="3" t="str">
        <f>Data_Input!E81</f>
        <v>AAA</v>
      </c>
      <c r="F81" s="6">
        <f>Data_Input!D81</f>
        <v>355358.4</v>
      </c>
      <c r="G81" s="16">
        <v>1.34E-2</v>
      </c>
      <c r="H81" s="3">
        <f t="shared" si="6"/>
        <v>0</v>
      </c>
      <c r="I81" s="3">
        <f t="shared" si="7"/>
        <v>5</v>
      </c>
      <c r="J81" s="3">
        <f t="shared" si="8"/>
        <v>0</v>
      </c>
      <c r="K81" s="3">
        <f t="shared" si="9"/>
        <v>20</v>
      </c>
      <c r="L81" s="18">
        <f t="shared" si="10"/>
        <v>25</v>
      </c>
      <c r="M81" s="10">
        <f t="shared" si="11"/>
        <v>0.03</v>
      </c>
    </row>
    <row r="82" spans="2:13" thickBot="1" x14ac:dyDescent="0.35">
      <c r="B82" s="3" t="str">
        <f>Data_Input!B82</f>
        <v>Loan-77</v>
      </c>
      <c r="C82" s="6">
        <v>66686.720000000001</v>
      </c>
      <c r="D82" s="3" t="s">
        <v>423</v>
      </c>
      <c r="E82" s="3" t="str">
        <f>Data_Input!E82</f>
        <v>AAA</v>
      </c>
      <c r="F82" s="6">
        <f>Data_Input!D82</f>
        <v>313075.31</v>
      </c>
      <c r="G82" s="16">
        <v>4.8999999999999998E-3</v>
      </c>
      <c r="H82" s="3">
        <f t="shared" si="6"/>
        <v>0</v>
      </c>
      <c r="I82" s="3">
        <f t="shared" si="7"/>
        <v>10</v>
      </c>
      <c r="J82" s="3">
        <f t="shared" si="8"/>
        <v>0</v>
      </c>
      <c r="K82" s="3">
        <f t="shared" si="9"/>
        <v>20</v>
      </c>
      <c r="L82" s="18">
        <f t="shared" si="10"/>
        <v>30</v>
      </c>
      <c r="M82" s="10">
        <f t="shared" si="11"/>
        <v>0.03</v>
      </c>
    </row>
    <row r="83" spans="2:13" thickBot="1" x14ac:dyDescent="0.35">
      <c r="B83" s="3" t="str">
        <f>Data_Input!B83</f>
        <v>Loan-78</v>
      </c>
      <c r="C83" s="6">
        <v>73622.759999999995</v>
      </c>
      <c r="D83" s="3" t="s">
        <v>77</v>
      </c>
      <c r="E83" s="3" t="str">
        <f>Data_Input!E83</f>
        <v>A</v>
      </c>
      <c r="F83" s="6">
        <f>Data_Input!D83</f>
        <v>364602.25</v>
      </c>
      <c r="G83" s="16">
        <v>6.0999999999999995E-3</v>
      </c>
      <c r="H83" s="3">
        <f t="shared" si="6"/>
        <v>0</v>
      </c>
      <c r="I83" s="3">
        <f t="shared" si="7"/>
        <v>20</v>
      </c>
      <c r="J83" s="3">
        <f t="shared" si="8"/>
        <v>10</v>
      </c>
      <c r="K83" s="3">
        <f t="shared" si="9"/>
        <v>20</v>
      </c>
      <c r="L83" s="18">
        <f t="shared" si="10"/>
        <v>50</v>
      </c>
      <c r="M83" s="10">
        <f t="shared" si="11"/>
        <v>7.0000000000000007E-2</v>
      </c>
    </row>
    <row r="84" spans="2:13" thickBot="1" x14ac:dyDescent="0.35">
      <c r="B84" s="3" t="str">
        <f>Data_Input!B84</f>
        <v>Loan-79</v>
      </c>
      <c r="C84" s="6">
        <v>110913.15</v>
      </c>
      <c r="D84" s="3" t="s">
        <v>422</v>
      </c>
      <c r="E84" s="3" t="str">
        <f>Data_Input!E84</f>
        <v>BBB</v>
      </c>
      <c r="F84" s="6">
        <f>Data_Input!D84</f>
        <v>151213.51999999999</v>
      </c>
      <c r="G84" s="16">
        <v>2.5999999999999999E-3</v>
      </c>
      <c r="H84" s="3">
        <f t="shared" si="6"/>
        <v>0</v>
      </c>
      <c r="I84" s="3">
        <f t="shared" si="7"/>
        <v>5</v>
      </c>
      <c r="J84" s="3">
        <f t="shared" si="8"/>
        <v>15</v>
      </c>
      <c r="K84" s="3">
        <f t="shared" si="9"/>
        <v>10</v>
      </c>
      <c r="L84" s="18">
        <f t="shared" si="10"/>
        <v>30</v>
      </c>
      <c r="M84" s="10">
        <f t="shared" si="11"/>
        <v>0.03</v>
      </c>
    </row>
    <row r="85" spans="2:13" thickBot="1" x14ac:dyDescent="0.35">
      <c r="B85" s="3" t="str">
        <f>Data_Input!B85</f>
        <v>Loan-80</v>
      </c>
      <c r="C85" s="6">
        <v>81550.990000000005</v>
      </c>
      <c r="D85" s="3" t="s">
        <v>422</v>
      </c>
      <c r="E85" s="3" t="str">
        <f>Data_Input!E85</f>
        <v>A</v>
      </c>
      <c r="F85" s="6">
        <f>Data_Input!D85</f>
        <v>420807.28</v>
      </c>
      <c r="G85" s="16">
        <v>1.2699999999999999E-2</v>
      </c>
      <c r="H85" s="3">
        <f t="shared" si="6"/>
        <v>0</v>
      </c>
      <c r="I85" s="3">
        <f t="shared" si="7"/>
        <v>5</v>
      </c>
      <c r="J85" s="3">
        <f t="shared" si="8"/>
        <v>10</v>
      </c>
      <c r="K85" s="3">
        <f t="shared" si="9"/>
        <v>20</v>
      </c>
      <c r="L85" s="18">
        <f t="shared" si="10"/>
        <v>35</v>
      </c>
      <c r="M85" s="10">
        <f t="shared" si="11"/>
        <v>0.05</v>
      </c>
    </row>
    <row r="86" spans="2:13" thickBot="1" x14ac:dyDescent="0.35">
      <c r="B86" s="3" t="str">
        <f>Data_Input!B86</f>
        <v>Loan-81</v>
      </c>
      <c r="C86" s="6">
        <v>196661.64</v>
      </c>
      <c r="D86" s="3" t="s">
        <v>423</v>
      </c>
      <c r="E86" s="3" t="str">
        <f>Data_Input!E86</f>
        <v>CCC</v>
      </c>
      <c r="F86" s="6">
        <f>Data_Input!D86</f>
        <v>460394.46</v>
      </c>
      <c r="G86" s="16">
        <v>8.8300000000000003E-2</v>
      </c>
      <c r="H86" s="3">
        <f t="shared" si="6"/>
        <v>0</v>
      </c>
      <c r="I86" s="3">
        <f t="shared" si="7"/>
        <v>10</v>
      </c>
      <c r="J86" s="3">
        <f t="shared" si="8"/>
        <v>30</v>
      </c>
      <c r="K86" s="3">
        <f t="shared" si="9"/>
        <v>20</v>
      </c>
      <c r="L86" s="18">
        <f t="shared" si="10"/>
        <v>60</v>
      </c>
      <c r="M86" s="10">
        <f t="shared" si="11"/>
        <v>0.15</v>
      </c>
    </row>
    <row r="87" spans="2:13" thickBot="1" x14ac:dyDescent="0.35">
      <c r="B87" s="3" t="str">
        <f>Data_Input!B87</f>
        <v>Loan-82</v>
      </c>
      <c r="C87" s="6">
        <v>37076.15</v>
      </c>
      <c r="D87" s="3" t="s">
        <v>423</v>
      </c>
      <c r="E87" s="3" t="str">
        <f>Data_Input!E87</f>
        <v>A</v>
      </c>
      <c r="F87" s="6">
        <f>Data_Input!D87</f>
        <v>81242.600000000006</v>
      </c>
      <c r="G87" s="16">
        <v>2.7000000000000001E-3</v>
      </c>
      <c r="H87" s="3">
        <f t="shared" si="6"/>
        <v>0</v>
      </c>
      <c r="I87" s="3">
        <f t="shared" si="7"/>
        <v>10</v>
      </c>
      <c r="J87" s="3">
        <f t="shared" si="8"/>
        <v>10</v>
      </c>
      <c r="K87" s="3">
        <f t="shared" si="9"/>
        <v>0</v>
      </c>
      <c r="L87" s="18">
        <f t="shared" si="10"/>
        <v>20</v>
      </c>
      <c r="M87" s="10">
        <f t="shared" si="11"/>
        <v>1.4999999999999999E-2</v>
      </c>
    </row>
    <row r="88" spans="2:13" thickBot="1" x14ac:dyDescent="0.35">
      <c r="B88" s="3" t="str">
        <f>Data_Input!B88</f>
        <v>Loan-83</v>
      </c>
      <c r="C88" s="6">
        <v>191050.72</v>
      </c>
      <c r="D88" s="3" t="s">
        <v>424</v>
      </c>
      <c r="E88" s="3" t="str">
        <f>Data_Input!E88</f>
        <v>BB</v>
      </c>
      <c r="F88" s="6">
        <f>Data_Input!D88</f>
        <v>417969.91</v>
      </c>
      <c r="G88" s="16">
        <v>6.4000000000000003E-3</v>
      </c>
      <c r="H88" s="3">
        <f t="shared" si="6"/>
        <v>0</v>
      </c>
      <c r="I88" s="3">
        <f t="shared" si="7"/>
        <v>0</v>
      </c>
      <c r="J88" s="3">
        <f t="shared" si="8"/>
        <v>20</v>
      </c>
      <c r="K88" s="3">
        <f t="shared" si="9"/>
        <v>20</v>
      </c>
      <c r="L88" s="18">
        <f t="shared" si="10"/>
        <v>40</v>
      </c>
      <c r="M88" s="10">
        <f t="shared" si="11"/>
        <v>0.05</v>
      </c>
    </row>
    <row r="89" spans="2:13" thickBot="1" x14ac:dyDescent="0.35">
      <c r="B89" s="3" t="str">
        <f>Data_Input!B89</f>
        <v>Loan-84</v>
      </c>
      <c r="C89" s="6">
        <v>190635.04</v>
      </c>
      <c r="D89" s="3" t="s">
        <v>423</v>
      </c>
      <c r="E89" s="3" t="str">
        <f>Data_Input!E89</f>
        <v>B</v>
      </c>
      <c r="F89" s="6">
        <f>Data_Input!D89</f>
        <v>178197.86</v>
      </c>
      <c r="G89" s="16">
        <v>7.4000000000000003E-3</v>
      </c>
      <c r="H89" s="3">
        <f t="shared" si="6"/>
        <v>0</v>
      </c>
      <c r="I89" s="3">
        <f t="shared" si="7"/>
        <v>10</v>
      </c>
      <c r="J89" s="3">
        <f t="shared" si="8"/>
        <v>25</v>
      </c>
      <c r="K89" s="3">
        <f t="shared" si="9"/>
        <v>10</v>
      </c>
      <c r="L89" s="18">
        <f t="shared" si="10"/>
        <v>45</v>
      </c>
      <c r="M89" s="10">
        <f t="shared" si="11"/>
        <v>7.0000000000000007E-2</v>
      </c>
    </row>
    <row r="90" spans="2:13" thickBot="1" x14ac:dyDescent="0.35">
      <c r="B90" s="3" t="str">
        <f>Data_Input!B90</f>
        <v>Loan-85</v>
      </c>
      <c r="C90" s="6">
        <v>167657.76</v>
      </c>
      <c r="D90" s="3" t="s">
        <v>77</v>
      </c>
      <c r="E90" s="3" t="str">
        <f>Data_Input!E90</f>
        <v>CCC</v>
      </c>
      <c r="F90" s="6">
        <f>Data_Input!D90</f>
        <v>196066.71</v>
      </c>
      <c r="G90" s="16">
        <v>3.9000000000000003E-3</v>
      </c>
      <c r="H90" s="3">
        <f t="shared" si="6"/>
        <v>0</v>
      </c>
      <c r="I90" s="3">
        <f t="shared" si="7"/>
        <v>20</v>
      </c>
      <c r="J90" s="3">
        <f t="shared" si="8"/>
        <v>30</v>
      </c>
      <c r="K90" s="3">
        <f t="shared" si="9"/>
        <v>10</v>
      </c>
      <c r="L90" s="18">
        <f t="shared" si="10"/>
        <v>60</v>
      </c>
      <c r="M90" s="10">
        <f t="shared" si="11"/>
        <v>0.15</v>
      </c>
    </row>
    <row r="91" spans="2:13" thickBot="1" x14ac:dyDescent="0.35">
      <c r="B91" s="3" t="str">
        <f>Data_Input!B91</f>
        <v>Loan-86</v>
      </c>
      <c r="C91" s="6">
        <v>83955.14</v>
      </c>
      <c r="D91" s="3" t="s">
        <v>423</v>
      </c>
      <c r="E91" s="3" t="str">
        <f>Data_Input!E91</f>
        <v>BBB</v>
      </c>
      <c r="F91" s="6">
        <f>Data_Input!D91</f>
        <v>377961.19</v>
      </c>
      <c r="G91" s="16">
        <v>8.6E-3</v>
      </c>
      <c r="H91" s="3">
        <f t="shared" si="6"/>
        <v>0</v>
      </c>
      <c r="I91" s="3">
        <f t="shared" si="7"/>
        <v>10</v>
      </c>
      <c r="J91" s="3">
        <f t="shared" si="8"/>
        <v>15</v>
      </c>
      <c r="K91" s="3">
        <f t="shared" si="9"/>
        <v>20</v>
      </c>
      <c r="L91" s="18">
        <f t="shared" si="10"/>
        <v>45</v>
      </c>
      <c r="M91" s="10">
        <f t="shared" si="11"/>
        <v>7.0000000000000007E-2</v>
      </c>
    </row>
    <row r="92" spans="2:13" thickBot="1" x14ac:dyDescent="0.35">
      <c r="B92" s="3" t="str">
        <f>Data_Input!B92</f>
        <v>Loan-87</v>
      </c>
      <c r="C92" s="6">
        <v>164752.91</v>
      </c>
      <c r="D92" s="3" t="s">
        <v>422</v>
      </c>
      <c r="E92" s="3" t="str">
        <f>Data_Input!E92</f>
        <v>BB</v>
      </c>
      <c r="F92" s="6">
        <f>Data_Input!D92</f>
        <v>354551.27</v>
      </c>
      <c r="G92" s="16">
        <v>1.95E-2</v>
      </c>
      <c r="H92" s="3">
        <f t="shared" si="6"/>
        <v>0</v>
      </c>
      <c r="I92" s="3">
        <f t="shared" si="7"/>
        <v>5</v>
      </c>
      <c r="J92" s="3">
        <f t="shared" si="8"/>
        <v>20</v>
      </c>
      <c r="K92" s="3">
        <f t="shared" si="9"/>
        <v>20</v>
      </c>
      <c r="L92" s="18">
        <f t="shared" si="10"/>
        <v>45</v>
      </c>
      <c r="M92" s="10">
        <f t="shared" si="11"/>
        <v>7.0000000000000007E-2</v>
      </c>
    </row>
    <row r="93" spans="2:13" thickBot="1" x14ac:dyDescent="0.35">
      <c r="B93" s="3" t="str">
        <f>Data_Input!B93</f>
        <v>Loan-88</v>
      </c>
      <c r="C93" s="6">
        <v>77017.52</v>
      </c>
      <c r="D93" s="3" t="s">
        <v>422</v>
      </c>
      <c r="E93" s="3" t="str">
        <f>Data_Input!E93</f>
        <v>AAA</v>
      </c>
      <c r="F93" s="6">
        <f>Data_Input!D93</f>
        <v>177413.29</v>
      </c>
      <c r="G93" s="16">
        <v>6.5000000000000006E-3</v>
      </c>
      <c r="H93" s="3">
        <f t="shared" si="6"/>
        <v>0</v>
      </c>
      <c r="I93" s="3">
        <f t="shared" si="7"/>
        <v>5</v>
      </c>
      <c r="J93" s="3">
        <f t="shared" si="8"/>
        <v>0</v>
      </c>
      <c r="K93" s="3">
        <f t="shared" si="9"/>
        <v>10</v>
      </c>
      <c r="L93" s="18">
        <f t="shared" si="10"/>
        <v>15</v>
      </c>
      <c r="M93" s="10">
        <f t="shared" si="11"/>
        <v>1.4999999999999999E-2</v>
      </c>
    </row>
    <row r="94" spans="2:13" thickBot="1" x14ac:dyDescent="0.35">
      <c r="B94" s="3" t="str">
        <f>Data_Input!B94</f>
        <v>Loan-89</v>
      </c>
      <c r="C94" s="6">
        <v>119279.61</v>
      </c>
      <c r="D94" s="3" t="s">
        <v>422</v>
      </c>
      <c r="E94" s="3" t="str">
        <f>Data_Input!E94</f>
        <v>AA</v>
      </c>
      <c r="F94" s="6">
        <f>Data_Input!D94</f>
        <v>466056.52</v>
      </c>
      <c r="G94" s="16">
        <v>1.3999999999999999E-2</v>
      </c>
      <c r="H94" s="3">
        <f t="shared" si="6"/>
        <v>0</v>
      </c>
      <c r="I94" s="3">
        <f t="shared" si="7"/>
        <v>5</v>
      </c>
      <c r="J94" s="3">
        <f t="shared" si="8"/>
        <v>5</v>
      </c>
      <c r="K94" s="3">
        <f t="shared" si="9"/>
        <v>20</v>
      </c>
      <c r="L94" s="18">
        <f t="shared" si="10"/>
        <v>30</v>
      </c>
      <c r="M94" s="10">
        <f t="shared" si="11"/>
        <v>0.03</v>
      </c>
    </row>
    <row r="95" spans="2:13" thickBot="1" x14ac:dyDescent="0.35">
      <c r="B95" s="3" t="str">
        <f>Data_Input!B95</f>
        <v>Loan-90</v>
      </c>
      <c r="C95" s="6">
        <v>173053.82</v>
      </c>
      <c r="D95" s="3" t="s">
        <v>424</v>
      </c>
      <c r="E95" s="3" t="str">
        <f>Data_Input!E95</f>
        <v>BBB</v>
      </c>
      <c r="F95" s="6">
        <f>Data_Input!D95</f>
        <v>51829.71</v>
      </c>
      <c r="G95" s="16">
        <v>7.1999999999999998E-3</v>
      </c>
      <c r="H95" s="3">
        <f t="shared" si="6"/>
        <v>0</v>
      </c>
      <c r="I95" s="3">
        <f t="shared" si="7"/>
        <v>0</v>
      </c>
      <c r="J95" s="3">
        <f t="shared" si="8"/>
        <v>15</v>
      </c>
      <c r="K95" s="3">
        <f t="shared" si="9"/>
        <v>0</v>
      </c>
      <c r="L95" s="18">
        <f t="shared" si="10"/>
        <v>15</v>
      </c>
      <c r="M95" s="10">
        <f t="shared" si="11"/>
        <v>1.4999999999999999E-2</v>
      </c>
    </row>
    <row r="96" spans="2:13" thickBot="1" x14ac:dyDescent="0.35">
      <c r="B96" s="3" t="str">
        <f>Data_Input!B96</f>
        <v>Loan-91</v>
      </c>
      <c r="C96" s="6">
        <v>54521.52</v>
      </c>
      <c r="D96" s="3" t="s">
        <v>424</v>
      </c>
      <c r="E96" s="3" t="str">
        <f>Data_Input!E96</f>
        <v>BBB</v>
      </c>
      <c r="F96" s="6">
        <f>Data_Input!D96</f>
        <v>483585.03</v>
      </c>
      <c r="G96" s="16">
        <v>7.3000000000000001E-3</v>
      </c>
      <c r="H96" s="3">
        <f t="shared" si="6"/>
        <v>0</v>
      </c>
      <c r="I96" s="3">
        <f t="shared" si="7"/>
        <v>0</v>
      </c>
      <c r="J96" s="3">
        <f t="shared" si="8"/>
        <v>15</v>
      </c>
      <c r="K96" s="3">
        <f t="shared" si="9"/>
        <v>20</v>
      </c>
      <c r="L96" s="18">
        <f t="shared" si="10"/>
        <v>35</v>
      </c>
      <c r="M96" s="10">
        <f t="shared" si="11"/>
        <v>0.05</v>
      </c>
    </row>
    <row r="97" spans="2:13" thickBot="1" x14ac:dyDescent="0.35">
      <c r="B97" s="3" t="str">
        <f>Data_Input!B97</f>
        <v>Loan-92</v>
      </c>
      <c r="C97" s="6">
        <v>69876.55</v>
      </c>
      <c r="D97" s="3" t="s">
        <v>77</v>
      </c>
      <c r="E97" s="3" t="str">
        <f>Data_Input!E97</f>
        <v>AAA</v>
      </c>
      <c r="F97" s="6">
        <f>Data_Input!D97</f>
        <v>20258.22</v>
      </c>
      <c r="G97" s="16">
        <v>5.0000000000000001E-4</v>
      </c>
      <c r="H97" s="3">
        <f t="shared" si="6"/>
        <v>0</v>
      </c>
      <c r="I97" s="3">
        <f t="shared" si="7"/>
        <v>20</v>
      </c>
      <c r="J97" s="3">
        <f t="shared" si="8"/>
        <v>0</v>
      </c>
      <c r="K97" s="3">
        <f t="shared" si="9"/>
        <v>0</v>
      </c>
      <c r="L97" s="18">
        <f t="shared" si="10"/>
        <v>20</v>
      </c>
      <c r="M97" s="10">
        <f t="shared" si="11"/>
        <v>1.4999999999999999E-2</v>
      </c>
    </row>
    <row r="98" spans="2:13" thickBot="1" x14ac:dyDescent="0.35">
      <c r="B98" s="3" t="str">
        <f>Data_Input!B98</f>
        <v>Loan-93</v>
      </c>
      <c r="C98" s="6">
        <v>161338.03</v>
      </c>
      <c r="D98" s="3" t="s">
        <v>77</v>
      </c>
      <c r="E98" s="3" t="str">
        <f>Data_Input!E98</f>
        <v>CCC</v>
      </c>
      <c r="F98" s="6">
        <f>Data_Input!D98</f>
        <v>129916</v>
      </c>
      <c r="G98" s="16">
        <v>1.8E-3</v>
      </c>
      <c r="H98" s="3">
        <f t="shared" si="6"/>
        <v>0</v>
      </c>
      <c r="I98" s="3">
        <f t="shared" si="7"/>
        <v>20</v>
      </c>
      <c r="J98" s="3">
        <f t="shared" si="8"/>
        <v>30</v>
      </c>
      <c r="K98" s="3">
        <f t="shared" si="9"/>
        <v>10</v>
      </c>
      <c r="L98" s="18">
        <f t="shared" si="10"/>
        <v>60</v>
      </c>
      <c r="M98" s="10">
        <f t="shared" si="11"/>
        <v>0.15</v>
      </c>
    </row>
    <row r="99" spans="2:13" thickBot="1" x14ac:dyDescent="0.35">
      <c r="B99" s="3" t="str">
        <f>Data_Input!B99</f>
        <v>Loan-94</v>
      </c>
      <c r="C99" s="6">
        <v>107250.58</v>
      </c>
      <c r="D99" s="3" t="s">
        <v>424</v>
      </c>
      <c r="E99" s="3" t="str">
        <f>Data_Input!E99</f>
        <v>B</v>
      </c>
      <c r="F99" s="6">
        <f>Data_Input!D99</f>
        <v>232601</v>
      </c>
      <c r="G99" s="16">
        <v>9.7000000000000003E-3</v>
      </c>
      <c r="H99" s="3">
        <f t="shared" si="6"/>
        <v>0</v>
      </c>
      <c r="I99" s="3">
        <f t="shared" si="7"/>
        <v>0</v>
      </c>
      <c r="J99" s="3">
        <f t="shared" si="8"/>
        <v>25</v>
      </c>
      <c r="K99" s="3">
        <f t="shared" si="9"/>
        <v>10</v>
      </c>
      <c r="L99" s="18">
        <f t="shared" si="10"/>
        <v>35</v>
      </c>
      <c r="M99" s="10">
        <f t="shared" si="11"/>
        <v>0.05</v>
      </c>
    </row>
    <row r="100" spans="2:13" thickBot="1" x14ac:dyDescent="0.35">
      <c r="B100" s="3" t="str">
        <f>Data_Input!B100</f>
        <v>Loan-95</v>
      </c>
      <c r="C100" s="6">
        <v>193221.58</v>
      </c>
      <c r="D100" s="3" t="s">
        <v>77</v>
      </c>
      <c r="E100" s="3" t="str">
        <f>Data_Input!E100</f>
        <v>CCC</v>
      </c>
      <c r="F100" s="6">
        <f>Data_Input!D100</f>
        <v>311328.14</v>
      </c>
      <c r="G100" s="16">
        <v>3.5999999999999999E-3</v>
      </c>
      <c r="H100" s="3">
        <f t="shared" si="6"/>
        <v>0</v>
      </c>
      <c r="I100" s="3">
        <f t="shared" si="7"/>
        <v>20</v>
      </c>
      <c r="J100" s="3">
        <f t="shared" si="8"/>
        <v>30</v>
      </c>
      <c r="K100" s="3">
        <f t="shared" si="9"/>
        <v>20</v>
      </c>
      <c r="L100" s="18">
        <f t="shared" si="10"/>
        <v>70</v>
      </c>
      <c r="M100" s="10">
        <f t="shared" si="11"/>
        <v>0.15</v>
      </c>
    </row>
    <row r="101" spans="2:13" thickBot="1" x14ac:dyDescent="0.35">
      <c r="B101" s="3" t="str">
        <f>Data_Input!B101</f>
        <v>Loan-96</v>
      </c>
      <c r="C101" s="6">
        <v>120464.91</v>
      </c>
      <c r="D101" s="3" t="s">
        <v>424</v>
      </c>
      <c r="E101" s="3" t="str">
        <f>Data_Input!E101</f>
        <v>A</v>
      </c>
      <c r="F101" s="6">
        <f>Data_Input!D101</f>
        <v>240249.82</v>
      </c>
      <c r="G101" s="16">
        <v>4.0999999999999995E-3</v>
      </c>
      <c r="H101" s="3">
        <f t="shared" si="6"/>
        <v>0</v>
      </c>
      <c r="I101" s="3">
        <f t="shared" si="7"/>
        <v>0</v>
      </c>
      <c r="J101" s="3">
        <f t="shared" si="8"/>
        <v>10</v>
      </c>
      <c r="K101" s="3">
        <f t="shared" si="9"/>
        <v>10</v>
      </c>
      <c r="L101" s="18">
        <f t="shared" si="10"/>
        <v>20</v>
      </c>
      <c r="M101" s="10">
        <f t="shared" si="11"/>
        <v>1.4999999999999999E-2</v>
      </c>
    </row>
    <row r="102" spans="2:13" thickBot="1" x14ac:dyDescent="0.35">
      <c r="B102" s="3" t="str">
        <f>Data_Input!B102</f>
        <v>Loan-97</v>
      </c>
      <c r="C102" s="6">
        <v>89153.9</v>
      </c>
      <c r="D102" s="3" t="s">
        <v>424</v>
      </c>
      <c r="E102" s="3" t="str">
        <f>Data_Input!E102</f>
        <v>AA</v>
      </c>
      <c r="F102" s="6">
        <f>Data_Input!D102</f>
        <v>96464.85</v>
      </c>
      <c r="G102" s="16">
        <v>3.4999999999999996E-3</v>
      </c>
      <c r="H102" s="3">
        <f t="shared" si="6"/>
        <v>0</v>
      </c>
      <c r="I102" s="3">
        <f t="shared" si="7"/>
        <v>0</v>
      </c>
      <c r="J102" s="3">
        <f t="shared" si="8"/>
        <v>5</v>
      </c>
      <c r="K102" s="3">
        <f t="shared" si="9"/>
        <v>0</v>
      </c>
      <c r="L102" s="18">
        <f t="shared" si="10"/>
        <v>5</v>
      </c>
      <c r="M102" s="10">
        <f t="shared" si="11"/>
        <v>5.0000000000000001E-3</v>
      </c>
    </row>
    <row r="103" spans="2:13" thickBot="1" x14ac:dyDescent="0.35">
      <c r="B103" s="3" t="str">
        <f>Data_Input!B103</f>
        <v>Loan-98</v>
      </c>
      <c r="C103" s="6">
        <v>103805.25</v>
      </c>
      <c r="D103" s="3" t="s">
        <v>423</v>
      </c>
      <c r="E103" s="3" t="str">
        <f>Data_Input!E103</f>
        <v>AA</v>
      </c>
      <c r="F103" s="6">
        <f>Data_Input!D103</f>
        <v>68904.95</v>
      </c>
      <c r="G103" s="16">
        <v>8.0000000000000004E-4</v>
      </c>
      <c r="H103" s="3">
        <f t="shared" si="6"/>
        <v>0</v>
      </c>
      <c r="I103" s="3">
        <f t="shared" si="7"/>
        <v>10</v>
      </c>
      <c r="J103" s="3">
        <f t="shared" si="8"/>
        <v>5</v>
      </c>
      <c r="K103" s="3">
        <f t="shared" si="9"/>
        <v>0</v>
      </c>
      <c r="L103" s="18">
        <f t="shared" si="10"/>
        <v>15</v>
      </c>
      <c r="M103" s="10">
        <f t="shared" si="11"/>
        <v>1.4999999999999999E-2</v>
      </c>
    </row>
    <row r="104" spans="2:13" thickBot="1" x14ac:dyDescent="0.35">
      <c r="B104" s="3" t="str">
        <f>Data_Input!B104</f>
        <v>Loan-99</v>
      </c>
      <c r="C104" s="6">
        <v>153380.25</v>
      </c>
      <c r="D104" s="3" t="s">
        <v>422</v>
      </c>
      <c r="E104" s="3" t="str">
        <f>Data_Input!E104</f>
        <v>CCC</v>
      </c>
      <c r="F104" s="6">
        <f>Data_Input!D104</f>
        <v>319795.32</v>
      </c>
      <c r="G104" s="16">
        <v>4.3E-3</v>
      </c>
      <c r="H104" s="3">
        <f t="shared" si="6"/>
        <v>0</v>
      </c>
      <c r="I104" s="3">
        <f t="shared" si="7"/>
        <v>5</v>
      </c>
      <c r="J104" s="3">
        <f t="shared" si="8"/>
        <v>30</v>
      </c>
      <c r="K104" s="3">
        <f t="shared" si="9"/>
        <v>20</v>
      </c>
      <c r="L104" s="18">
        <f t="shared" si="10"/>
        <v>55</v>
      </c>
      <c r="M104" s="10">
        <f t="shared" si="11"/>
        <v>0.1</v>
      </c>
    </row>
    <row r="105" spans="2:13" thickBot="1" x14ac:dyDescent="0.35">
      <c r="B105" s="3" t="str">
        <f>Data_Input!B105</f>
        <v>Loan-100</v>
      </c>
      <c r="C105" s="6">
        <v>67869.100000000006</v>
      </c>
      <c r="D105" s="3" t="s">
        <v>424</v>
      </c>
      <c r="E105" s="3" t="str">
        <f>Data_Input!E105</f>
        <v>AA</v>
      </c>
      <c r="F105" s="6">
        <f>Data_Input!D105</f>
        <v>470430.6</v>
      </c>
      <c r="G105" s="16">
        <v>1.9799999999999998E-2</v>
      </c>
      <c r="H105" s="3">
        <f t="shared" si="6"/>
        <v>0</v>
      </c>
      <c r="I105" s="3">
        <f t="shared" si="7"/>
        <v>0</v>
      </c>
      <c r="J105" s="3">
        <f t="shared" si="8"/>
        <v>5</v>
      </c>
      <c r="K105" s="3">
        <f t="shared" si="9"/>
        <v>20</v>
      </c>
      <c r="L105" s="18">
        <f t="shared" si="10"/>
        <v>25</v>
      </c>
      <c r="M105" s="10">
        <f t="shared" si="11"/>
        <v>0.03</v>
      </c>
    </row>
    <row r="106" spans="2:13" thickBot="1" x14ac:dyDescent="0.35">
      <c r="B106" s="3" t="str">
        <f>Data_Input!B106</f>
        <v>Loan-101</v>
      </c>
      <c r="C106" s="6">
        <v>104790.59</v>
      </c>
      <c r="D106" s="3" t="s">
        <v>422</v>
      </c>
      <c r="E106" s="3" t="str">
        <f>Data_Input!E106</f>
        <v>AA</v>
      </c>
      <c r="F106" s="6">
        <f>Data_Input!D106</f>
        <v>475040.92</v>
      </c>
      <c r="G106" s="16">
        <v>4.8999999999999998E-3</v>
      </c>
      <c r="H106" s="3">
        <f t="shared" si="6"/>
        <v>0</v>
      </c>
      <c r="I106" s="3">
        <f t="shared" si="7"/>
        <v>5</v>
      </c>
      <c r="J106" s="3">
        <f t="shared" si="8"/>
        <v>5</v>
      </c>
      <c r="K106" s="3">
        <f t="shared" si="9"/>
        <v>20</v>
      </c>
      <c r="L106" s="18">
        <f t="shared" si="10"/>
        <v>30</v>
      </c>
      <c r="M106" s="10">
        <f t="shared" si="11"/>
        <v>0.03</v>
      </c>
    </row>
    <row r="107" spans="2:13" thickBot="1" x14ac:dyDescent="0.35">
      <c r="B107" s="3" t="str">
        <f>Data_Input!B107</f>
        <v>Loan-102</v>
      </c>
      <c r="C107" s="6">
        <v>117954.66</v>
      </c>
      <c r="D107" s="3" t="s">
        <v>77</v>
      </c>
      <c r="E107" s="3" t="str">
        <f>Data_Input!E107</f>
        <v>A</v>
      </c>
      <c r="F107" s="6">
        <f>Data_Input!D107</f>
        <v>463275.39</v>
      </c>
      <c r="G107" s="16">
        <v>2.2099999999999998E-2</v>
      </c>
      <c r="H107" s="3">
        <f t="shared" si="6"/>
        <v>0</v>
      </c>
      <c r="I107" s="3">
        <f t="shared" si="7"/>
        <v>20</v>
      </c>
      <c r="J107" s="3">
        <f t="shared" si="8"/>
        <v>10</v>
      </c>
      <c r="K107" s="3">
        <f t="shared" si="9"/>
        <v>20</v>
      </c>
      <c r="L107" s="18">
        <f t="shared" si="10"/>
        <v>50</v>
      </c>
      <c r="M107" s="10">
        <f t="shared" si="11"/>
        <v>7.0000000000000007E-2</v>
      </c>
    </row>
    <row r="108" spans="2:13" thickBot="1" x14ac:dyDescent="0.35">
      <c r="B108" s="3" t="str">
        <f>Data_Input!B108</f>
        <v>Loan-103</v>
      </c>
      <c r="C108" s="6">
        <v>131650.18</v>
      </c>
      <c r="D108" s="3" t="s">
        <v>422</v>
      </c>
      <c r="E108" s="3" t="str">
        <f>Data_Input!E108</f>
        <v>AA</v>
      </c>
      <c r="F108" s="6">
        <f>Data_Input!D108</f>
        <v>431200.98</v>
      </c>
      <c r="G108" s="16">
        <v>1.5100000000000001E-2</v>
      </c>
      <c r="H108" s="3">
        <f t="shared" si="6"/>
        <v>0</v>
      </c>
      <c r="I108" s="3">
        <f t="shared" si="7"/>
        <v>5</v>
      </c>
      <c r="J108" s="3">
        <f t="shared" si="8"/>
        <v>5</v>
      </c>
      <c r="K108" s="3">
        <f t="shared" si="9"/>
        <v>20</v>
      </c>
      <c r="L108" s="18">
        <f t="shared" si="10"/>
        <v>30</v>
      </c>
      <c r="M108" s="10">
        <f t="shared" si="11"/>
        <v>0.03</v>
      </c>
    </row>
    <row r="109" spans="2:13" thickBot="1" x14ac:dyDescent="0.35">
      <c r="B109" s="3" t="str">
        <f>Data_Input!B109</f>
        <v>Loan-104</v>
      </c>
      <c r="C109" s="6">
        <v>148137.47</v>
      </c>
      <c r="D109" s="3" t="s">
        <v>422</v>
      </c>
      <c r="E109" s="3" t="str">
        <f>Data_Input!E109</f>
        <v>A</v>
      </c>
      <c r="F109" s="6">
        <f>Data_Input!D109</f>
        <v>311154.73</v>
      </c>
      <c r="G109" s="16">
        <v>3.4000000000000002E-3</v>
      </c>
      <c r="H109" s="3">
        <f t="shared" si="6"/>
        <v>0</v>
      </c>
      <c r="I109" s="3">
        <f t="shared" si="7"/>
        <v>5</v>
      </c>
      <c r="J109" s="3">
        <f t="shared" si="8"/>
        <v>10</v>
      </c>
      <c r="K109" s="3">
        <f t="shared" si="9"/>
        <v>20</v>
      </c>
      <c r="L109" s="18">
        <f t="shared" si="10"/>
        <v>35</v>
      </c>
      <c r="M109" s="10">
        <f t="shared" si="11"/>
        <v>0.05</v>
      </c>
    </row>
    <row r="110" spans="2:13" thickBot="1" x14ac:dyDescent="0.35">
      <c r="B110" s="3" t="str">
        <f>Data_Input!B110</f>
        <v>Loan-105</v>
      </c>
      <c r="C110" s="6">
        <v>195405.03</v>
      </c>
      <c r="D110" s="3" t="s">
        <v>424</v>
      </c>
      <c r="E110" s="3" t="str">
        <f>Data_Input!E110</f>
        <v>CCC</v>
      </c>
      <c r="F110" s="6">
        <f>Data_Input!D110</f>
        <v>379009.25</v>
      </c>
      <c r="G110" s="16">
        <v>5.6999999999999993E-3</v>
      </c>
      <c r="H110" s="3">
        <f t="shared" si="6"/>
        <v>0</v>
      </c>
      <c r="I110" s="3">
        <f t="shared" si="7"/>
        <v>0</v>
      </c>
      <c r="J110" s="3">
        <f t="shared" si="8"/>
        <v>30</v>
      </c>
      <c r="K110" s="3">
        <f t="shared" si="9"/>
        <v>20</v>
      </c>
      <c r="L110" s="18">
        <f t="shared" si="10"/>
        <v>50</v>
      </c>
      <c r="M110" s="10">
        <f t="shared" si="11"/>
        <v>7.0000000000000007E-2</v>
      </c>
    </row>
    <row r="111" spans="2:13" thickBot="1" x14ac:dyDescent="0.35">
      <c r="B111" s="3" t="str">
        <f>Data_Input!B111</f>
        <v>Loan-106</v>
      </c>
      <c r="C111" s="6">
        <v>91395.73</v>
      </c>
      <c r="D111" s="3" t="s">
        <v>423</v>
      </c>
      <c r="E111" s="3" t="str">
        <f>Data_Input!E111</f>
        <v>A</v>
      </c>
      <c r="F111" s="6">
        <f>Data_Input!D111</f>
        <v>322148.3</v>
      </c>
      <c r="G111" s="16">
        <v>5.1200000000000002E-2</v>
      </c>
      <c r="H111" s="3">
        <f t="shared" si="6"/>
        <v>0</v>
      </c>
      <c r="I111" s="3">
        <f t="shared" si="7"/>
        <v>10</v>
      </c>
      <c r="J111" s="3">
        <f t="shared" si="8"/>
        <v>10</v>
      </c>
      <c r="K111" s="3">
        <f t="shared" si="9"/>
        <v>20</v>
      </c>
      <c r="L111" s="18">
        <f t="shared" si="10"/>
        <v>40</v>
      </c>
      <c r="M111" s="10">
        <f t="shared" si="11"/>
        <v>0.05</v>
      </c>
    </row>
    <row r="112" spans="2:13" thickBot="1" x14ac:dyDescent="0.35">
      <c r="B112" s="3" t="str">
        <f>Data_Input!B112</f>
        <v>Loan-107</v>
      </c>
      <c r="C112" s="6">
        <v>154901.87</v>
      </c>
      <c r="D112" s="3" t="s">
        <v>422</v>
      </c>
      <c r="E112" s="3" t="str">
        <f>Data_Input!E112</f>
        <v>AAA</v>
      </c>
      <c r="F112" s="6">
        <f>Data_Input!D112</f>
        <v>379459.2</v>
      </c>
      <c r="G112" s="16">
        <v>4.5000000000000005E-3</v>
      </c>
      <c r="H112" s="3">
        <f t="shared" si="6"/>
        <v>0</v>
      </c>
      <c r="I112" s="3">
        <f t="shared" si="7"/>
        <v>5</v>
      </c>
      <c r="J112" s="3">
        <f t="shared" si="8"/>
        <v>0</v>
      </c>
      <c r="K112" s="3">
        <f t="shared" si="9"/>
        <v>20</v>
      </c>
      <c r="L112" s="18">
        <f t="shared" si="10"/>
        <v>25</v>
      </c>
      <c r="M112" s="10">
        <f t="shared" si="11"/>
        <v>0.03</v>
      </c>
    </row>
    <row r="113" spans="2:13" thickBot="1" x14ac:dyDescent="0.35">
      <c r="B113" s="3" t="str">
        <f>Data_Input!B113</f>
        <v>Loan-108</v>
      </c>
      <c r="C113" s="6">
        <v>179544.33</v>
      </c>
      <c r="D113" s="3" t="s">
        <v>422</v>
      </c>
      <c r="E113" s="3" t="str">
        <f>Data_Input!E113</f>
        <v>AAA</v>
      </c>
      <c r="F113" s="6">
        <f>Data_Input!D113</f>
        <v>374477.05</v>
      </c>
      <c r="G113" s="16">
        <v>5.5500000000000001E-2</v>
      </c>
      <c r="H113" s="3">
        <f t="shared" si="6"/>
        <v>0</v>
      </c>
      <c r="I113" s="3">
        <f t="shared" si="7"/>
        <v>5</v>
      </c>
      <c r="J113" s="3">
        <f t="shared" si="8"/>
        <v>0</v>
      </c>
      <c r="K113" s="3">
        <f t="shared" si="9"/>
        <v>20</v>
      </c>
      <c r="L113" s="18">
        <f t="shared" si="10"/>
        <v>25</v>
      </c>
      <c r="M113" s="10">
        <f t="shared" si="11"/>
        <v>0.03</v>
      </c>
    </row>
    <row r="114" spans="2:13" thickBot="1" x14ac:dyDescent="0.35">
      <c r="B114" s="3" t="str">
        <f>Data_Input!B114</f>
        <v>Loan-109</v>
      </c>
      <c r="C114" s="6">
        <v>65175.96</v>
      </c>
      <c r="D114" s="3" t="s">
        <v>77</v>
      </c>
      <c r="E114" s="3" t="str">
        <f>Data_Input!E114</f>
        <v>A</v>
      </c>
      <c r="F114" s="6">
        <f>Data_Input!D114</f>
        <v>354602.67</v>
      </c>
      <c r="G114" s="16">
        <v>6.5000000000000006E-3</v>
      </c>
      <c r="H114" s="3">
        <f t="shared" si="6"/>
        <v>0</v>
      </c>
      <c r="I114" s="3">
        <f t="shared" si="7"/>
        <v>20</v>
      </c>
      <c r="J114" s="3">
        <f t="shared" si="8"/>
        <v>10</v>
      </c>
      <c r="K114" s="3">
        <f t="shared" si="9"/>
        <v>20</v>
      </c>
      <c r="L114" s="18">
        <f t="shared" si="10"/>
        <v>50</v>
      </c>
      <c r="M114" s="10">
        <f t="shared" si="11"/>
        <v>7.0000000000000007E-2</v>
      </c>
    </row>
    <row r="115" spans="2:13" thickBot="1" x14ac:dyDescent="0.35">
      <c r="B115" s="3" t="str">
        <f>Data_Input!B115</f>
        <v>Loan-110</v>
      </c>
      <c r="C115" s="6">
        <v>196578.12</v>
      </c>
      <c r="D115" s="3" t="s">
        <v>422</v>
      </c>
      <c r="E115" s="3" t="str">
        <f>Data_Input!E115</f>
        <v>AAA</v>
      </c>
      <c r="F115" s="6">
        <f>Data_Input!D115</f>
        <v>233161.01</v>
      </c>
      <c r="G115" s="16">
        <v>1.3300000000000001E-2</v>
      </c>
      <c r="H115" s="3">
        <f t="shared" si="6"/>
        <v>0</v>
      </c>
      <c r="I115" s="3">
        <f t="shared" si="7"/>
        <v>5</v>
      </c>
      <c r="J115" s="3">
        <f t="shared" si="8"/>
        <v>0</v>
      </c>
      <c r="K115" s="3">
        <f t="shared" si="9"/>
        <v>10</v>
      </c>
      <c r="L115" s="18">
        <f t="shared" si="10"/>
        <v>15</v>
      </c>
      <c r="M115" s="10">
        <f t="shared" si="11"/>
        <v>1.4999999999999999E-2</v>
      </c>
    </row>
    <row r="116" spans="2:13" thickBot="1" x14ac:dyDescent="0.35">
      <c r="B116" s="3" t="str">
        <f>Data_Input!B116</f>
        <v>Loan-111</v>
      </c>
      <c r="C116" s="6">
        <v>49697.43</v>
      </c>
      <c r="D116" s="3" t="s">
        <v>77</v>
      </c>
      <c r="E116" s="3" t="str">
        <f>Data_Input!E116</f>
        <v>AAA</v>
      </c>
      <c r="F116" s="6">
        <f>Data_Input!D116</f>
        <v>486566.37</v>
      </c>
      <c r="G116" s="16">
        <v>2.4799999999999999E-2</v>
      </c>
      <c r="H116" s="3">
        <f t="shared" si="6"/>
        <v>0</v>
      </c>
      <c r="I116" s="3">
        <f t="shared" si="7"/>
        <v>20</v>
      </c>
      <c r="J116" s="3">
        <f t="shared" si="8"/>
        <v>0</v>
      </c>
      <c r="K116" s="3">
        <f t="shared" si="9"/>
        <v>20</v>
      </c>
      <c r="L116" s="18">
        <f t="shared" si="10"/>
        <v>40</v>
      </c>
      <c r="M116" s="10">
        <f t="shared" si="11"/>
        <v>0.05</v>
      </c>
    </row>
    <row r="117" spans="2:13" thickBot="1" x14ac:dyDescent="0.35">
      <c r="B117" s="3" t="str">
        <f>Data_Input!B117</f>
        <v>Loan-112</v>
      </c>
      <c r="C117" s="6">
        <v>115478.37</v>
      </c>
      <c r="D117" s="3" t="s">
        <v>77</v>
      </c>
      <c r="E117" s="3" t="str">
        <f>Data_Input!E117</f>
        <v>BB</v>
      </c>
      <c r="F117" s="6">
        <f>Data_Input!D117</f>
        <v>137910.48000000001</v>
      </c>
      <c r="G117" s="16">
        <v>2.3E-3</v>
      </c>
      <c r="H117" s="3">
        <f t="shared" si="6"/>
        <v>0</v>
      </c>
      <c r="I117" s="3">
        <f t="shared" si="7"/>
        <v>20</v>
      </c>
      <c r="J117" s="3">
        <f t="shared" si="8"/>
        <v>20</v>
      </c>
      <c r="K117" s="3">
        <f t="shared" si="9"/>
        <v>10</v>
      </c>
      <c r="L117" s="18">
        <f t="shared" si="10"/>
        <v>50</v>
      </c>
      <c r="M117" s="10">
        <f t="shared" si="11"/>
        <v>7.0000000000000007E-2</v>
      </c>
    </row>
    <row r="118" spans="2:13" thickBot="1" x14ac:dyDescent="0.35">
      <c r="B118" s="3" t="str">
        <f>Data_Input!B118</f>
        <v>Loan-113</v>
      </c>
      <c r="C118" s="6">
        <v>164591.93</v>
      </c>
      <c r="D118" s="3" t="s">
        <v>77</v>
      </c>
      <c r="E118" s="3" t="str">
        <f>Data_Input!E118</f>
        <v>CCC</v>
      </c>
      <c r="F118" s="6">
        <f>Data_Input!D118</f>
        <v>370150.40000000002</v>
      </c>
      <c r="G118" s="16">
        <v>1.04E-2</v>
      </c>
      <c r="H118" s="3">
        <f t="shared" si="6"/>
        <v>0</v>
      </c>
      <c r="I118" s="3">
        <f t="shared" si="7"/>
        <v>20</v>
      </c>
      <c r="J118" s="3">
        <f t="shared" si="8"/>
        <v>30</v>
      </c>
      <c r="K118" s="3">
        <f t="shared" si="9"/>
        <v>20</v>
      </c>
      <c r="L118" s="18">
        <f t="shared" si="10"/>
        <v>70</v>
      </c>
      <c r="M118" s="10">
        <f t="shared" si="11"/>
        <v>0.15</v>
      </c>
    </row>
    <row r="119" spans="2:13" thickBot="1" x14ac:dyDescent="0.35">
      <c r="B119" s="3" t="str">
        <f>Data_Input!B119</f>
        <v>Loan-114</v>
      </c>
      <c r="C119" s="6">
        <v>112839.15</v>
      </c>
      <c r="D119" s="3" t="s">
        <v>77</v>
      </c>
      <c r="E119" s="3" t="str">
        <f>Data_Input!E119</f>
        <v>BB</v>
      </c>
      <c r="F119" s="6">
        <f>Data_Input!D119</f>
        <v>454090.39</v>
      </c>
      <c r="G119" s="16">
        <v>5.5000000000000005E-3</v>
      </c>
      <c r="H119" s="3">
        <f t="shared" si="6"/>
        <v>0</v>
      </c>
      <c r="I119" s="3">
        <f t="shared" si="7"/>
        <v>20</v>
      </c>
      <c r="J119" s="3">
        <f t="shared" si="8"/>
        <v>20</v>
      </c>
      <c r="K119" s="3">
        <f t="shared" si="9"/>
        <v>20</v>
      </c>
      <c r="L119" s="18">
        <f t="shared" si="10"/>
        <v>60</v>
      </c>
      <c r="M119" s="10">
        <f t="shared" si="11"/>
        <v>0.15</v>
      </c>
    </row>
    <row r="120" spans="2:13" thickBot="1" x14ac:dyDescent="0.35">
      <c r="B120" s="3" t="str">
        <f>Data_Input!B120</f>
        <v>Loan-115</v>
      </c>
      <c r="C120" s="6">
        <v>185246.75</v>
      </c>
      <c r="D120" s="3" t="s">
        <v>422</v>
      </c>
      <c r="E120" s="3" t="str">
        <f>Data_Input!E120</f>
        <v>CCC</v>
      </c>
      <c r="F120" s="6">
        <f>Data_Input!D120</f>
        <v>36635</v>
      </c>
      <c r="G120" s="16">
        <v>4.0000000000000002E-4</v>
      </c>
      <c r="H120" s="3">
        <f t="shared" si="6"/>
        <v>0</v>
      </c>
      <c r="I120" s="3">
        <f t="shared" si="7"/>
        <v>5</v>
      </c>
      <c r="J120" s="3">
        <f t="shared" si="8"/>
        <v>30</v>
      </c>
      <c r="K120" s="3">
        <f t="shared" si="9"/>
        <v>0</v>
      </c>
      <c r="L120" s="18">
        <f t="shared" si="10"/>
        <v>35</v>
      </c>
      <c r="M120" s="10">
        <f t="shared" si="11"/>
        <v>0.05</v>
      </c>
    </row>
    <row r="121" spans="2:13" thickBot="1" x14ac:dyDescent="0.35">
      <c r="B121" s="3" t="str">
        <f>Data_Input!B121</f>
        <v>Loan-116</v>
      </c>
      <c r="C121" s="6">
        <v>95721.01</v>
      </c>
      <c r="D121" s="3" t="s">
        <v>422</v>
      </c>
      <c r="E121" s="3" t="str">
        <f>Data_Input!E121</f>
        <v>AA</v>
      </c>
      <c r="F121" s="6">
        <f>Data_Input!D121</f>
        <v>367365.26</v>
      </c>
      <c r="G121" s="16">
        <v>2.7000000000000003E-2</v>
      </c>
      <c r="H121" s="3">
        <f t="shared" si="6"/>
        <v>0</v>
      </c>
      <c r="I121" s="3">
        <f t="shared" si="7"/>
        <v>5</v>
      </c>
      <c r="J121" s="3">
        <f t="shared" si="8"/>
        <v>5</v>
      </c>
      <c r="K121" s="3">
        <f t="shared" si="9"/>
        <v>20</v>
      </c>
      <c r="L121" s="18">
        <f t="shared" si="10"/>
        <v>30</v>
      </c>
      <c r="M121" s="10">
        <f t="shared" si="11"/>
        <v>0.03</v>
      </c>
    </row>
    <row r="122" spans="2:13" thickBot="1" x14ac:dyDescent="0.35">
      <c r="B122" s="3" t="str">
        <f>Data_Input!B122</f>
        <v>Loan-117</v>
      </c>
      <c r="C122" s="6">
        <v>138546.56</v>
      </c>
      <c r="D122" s="3" t="s">
        <v>424</v>
      </c>
      <c r="E122" s="3" t="str">
        <f>Data_Input!E122</f>
        <v>B</v>
      </c>
      <c r="F122" s="6">
        <f>Data_Input!D122</f>
        <v>168023.67</v>
      </c>
      <c r="G122" s="16">
        <v>1.3999999999999999E-2</v>
      </c>
      <c r="H122" s="3">
        <f t="shared" si="6"/>
        <v>0</v>
      </c>
      <c r="I122" s="3">
        <f t="shared" si="7"/>
        <v>0</v>
      </c>
      <c r="J122" s="3">
        <f t="shared" si="8"/>
        <v>25</v>
      </c>
      <c r="K122" s="3">
        <f t="shared" si="9"/>
        <v>10</v>
      </c>
      <c r="L122" s="18">
        <f t="shared" si="10"/>
        <v>35</v>
      </c>
      <c r="M122" s="10">
        <f t="shared" si="11"/>
        <v>0.05</v>
      </c>
    </row>
    <row r="123" spans="2:13" thickBot="1" x14ac:dyDescent="0.35">
      <c r="B123" s="3" t="str">
        <f>Data_Input!B123</f>
        <v>Loan-118</v>
      </c>
      <c r="C123" s="6">
        <v>20619.57</v>
      </c>
      <c r="D123" s="3" t="s">
        <v>424</v>
      </c>
      <c r="E123" s="3" t="str">
        <f>Data_Input!E123</f>
        <v>B</v>
      </c>
      <c r="F123" s="6">
        <f>Data_Input!D123</f>
        <v>428087.94</v>
      </c>
      <c r="G123" s="16">
        <v>1.9199999999999998E-2</v>
      </c>
      <c r="H123" s="3">
        <f t="shared" si="6"/>
        <v>0</v>
      </c>
      <c r="I123" s="3">
        <f t="shared" si="7"/>
        <v>0</v>
      </c>
      <c r="J123" s="3">
        <f t="shared" si="8"/>
        <v>25</v>
      </c>
      <c r="K123" s="3">
        <f t="shared" si="9"/>
        <v>20</v>
      </c>
      <c r="L123" s="18">
        <f t="shared" si="10"/>
        <v>45</v>
      </c>
      <c r="M123" s="10">
        <f t="shared" si="11"/>
        <v>7.0000000000000007E-2</v>
      </c>
    </row>
    <row r="124" spans="2:13" thickBot="1" x14ac:dyDescent="0.35">
      <c r="B124" s="3" t="str">
        <f>Data_Input!B124</f>
        <v>Loan-119</v>
      </c>
      <c r="C124" s="6">
        <v>35680.089999999997</v>
      </c>
      <c r="D124" s="3" t="s">
        <v>423</v>
      </c>
      <c r="E124" s="3" t="str">
        <f>Data_Input!E124</f>
        <v>B</v>
      </c>
      <c r="F124" s="6">
        <f>Data_Input!D124</f>
        <v>210219.21</v>
      </c>
      <c r="G124" s="16">
        <v>3.2000000000000002E-3</v>
      </c>
      <c r="H124" s="3">
        <f t="shared" si="6"/>
        <v>0</v>
      </c>
      <c r="I124" s="3">
        <f t="shared" si="7"/>
        <v>10</v>
      </c>
      <c r="J124" s="3">
        <f t="shared" si="8"/>
        <v>25</v>
      </c>
      <c r="K124" s="3">
        <f t="shared" si="9"/>
        <v>10</v>
      </c>
      <c r="L124" s="18">
        <f t="shared" si="10"/>
        <v>45</v>
      </c>
      <c r="M124" s="10">
        <f t="shared" si="11"/>
        <v>7.0000000000000007E-2</v>
      </c>
    </row>
    <row r="125" spans="2:13" thickBot="1" x14ac:dyDescent="0.35">
      <c r="B125" s="3" t="str">
        <f>Data_Input!B125</f>
        <v>Loan-120</v>
      </c>
      <c r="C125" s="6">
        <v>15866.05</v>
      </c>
      <c r="D125" s="3" t="s">
        <v>422</v>
      </c>
      <c r="E125" s="3" t="str">
        <f>Data_Input!E125</f>
        <v>BBB</v>
      </c>
      <c r="F125" s="6">
        <f>Data_Input!D125</f>
        <v>65215.3</v>
      </c>
      <c r="G125" s="16">
        <v>2.8999999999999998E-3</v>
      </c>
      <c r="H125" s="3">
        <f t="shared" si="6"/>
        <v>0</v>
      </c>
      <c r="I125" s="3">
        <f t="shared" si="7"/>
        <v>5</v>
      </c>
      <c r="J125" s="3">
        <f t="shared" si="8"/>
        <v>15</v>
      </c>
      <c r="K125" s="3">
        <f t="shared" si="9"/>
        <v>0</v>
      </c>
      <c r="L125" s="18">
        <f t="shared" si="10"/>
        <v>20</v>
      </c>
      <c r="M125" s="10">
        <f t="shared" si="11"/>
        <v>1.4999999999999999E-2</v>
      </c>
    </row>
    <row r="126" spans="2:13" thickBot="1" x14ac:dyDescent="0.35">
      <c r="B126" s="3" t="str">
        <f>Data_Input!B126</f>
        <v>Loan-121</v>
      </c>
      <c r="C126" s="6">
        <v>102638.39</v>
      </c>
      <c r="D126" s="3" t="s">
        <v>424</v>
      </c>
      <c r="E126" s="3" t="str">
        <f>Data_Input!E126</f>
        <v>A</v>
      </c>
      <c r="F126" s="6">
        <f>Data_Input!D126</f>
        <v>472988.75</v>
      </c>
      <c r="G126" s="16">
        <v>1.5900000000000001E-2</v>
      </c>
      <c r="H126" s="3">
        <f t="shared" si="6"/>
        <v>0</v>
      </c>
      <c r="I126" s="3">
        <f t="shared" si="7"/>
        <v>0</v>
      </c>
      <c r="J126" s="3">
        <f t="shared" si="8"/>
        <v>10</v>
      </c>
      <c r="K126" s="3">
        <f t="shared" si="9"/>
        <v>20</v>
      </c>
      <c r="L126" s="18">
        <f t="shared" si="10"/>
        <v>30</v>
      </c>
      <c r="M126" s="10">
        <f t="shared" si="11"/>
        <v>0.03</v>
      </c>
    </row>
    <row r="127" spans="2:13" thickBot="1" x14ac:dyDescent="0.35">
      <c r="B127" s="3" t="str">
        <f>Data_Input!B127</f>
        <v>Loan-122</v>
      </c>
      <c r="C127" s="6">
        <v>51728.92</v>
      </c>
      <c r="D127" s="3" t="s">
        <v>423</v>
      </c>
      <c r="E127" s="3" t="str">
        <f>Data_Input!E127</f>
        <v>A</v>
      </c>
      <c r="F127" s="6">
        <f>Data_Input!D127</f>
        <v>135870.49</v>
      </c>
      <c r="G127" s="16">
        <v>6.7000000000000002E-3</v>
      </c>
      <c r="H127" s="3">
        <f t="shared" si="6"/>
        <v>0</v>
      </c>
      <c r="I127" s="3">
        <f t="shared" si="7"/>
        <v>10</v>
      </c>
      <c r="J127" s="3">
        <f t="shared" si="8"/>
        <v>10</v>
      </c>
      <c r="K127" s="3">
        <f t="shared" si="9"/>
        <v>10</v>
      </c>
      <c r="L127" s="18">
        <f t="shared" si="10"/>
        <v>30</v>
      </c>
      <c r="M127" s="10">
        <f t="shared" si="11"/>
        <v>0.03</v>
      </c>
    </row>
    <row r="128" spans="2:13" thickBot="1" x14ac:dyDescent="0.35">
      <c r="B128" s="3" t="str">
        <f>Data_Input!B128</f>
        <v>Loan-123</v>
      </c>
      <c r="C128" s="6">
        <v>116008.5</v>
      </c>
      <c r="D128" s="3" t="s">
        <v>423</v>
      </c>
      <c r="E128" s="3" t="str">
        <f>Data_Input!E128</f>
        <v>BB</v>
      </c>
      <c r="F128" s="6">
        <f>Data_Input!D128</f>
        <v>403034.55</v>
      </c>
      <c r="G128" s="16">
        <v>4.99E-2</v>
      </c>
      <c r="H128" s="3">
        <f t="shared" si="6"/>
        <v>0</v>
      </c>
      <c r="I128" s="3">
        <f t="shared" si="7"/>
        <v>10</v>
      </c>
      <c r="J128" s="3">
        <f t="shared" si="8"/>
        <v>20</v>
      </c>
      <c r="K128" s="3">
        <f t="shared" si="9"/>
        <v>20</v>
      </c>
      <c r="L128" s="18">
        <f t="shared" si="10"/>
        <v>50</v>
      </c>
      <c r="M128" s="10">
        <f t="shared" si="11"/>
        <v>7.0000000000000007E-2</v>
      </c>
    </row>
    <row r="129" spans="2:13" thickBot="1" x14ac:dyDescent="0.35">
      <c r="B129" s="3" t="str">
        <f>Data_Input!B129</f>
        <v>Loan-124</v>
      </c>
      <c r="C129" s="6">
        <v>193870.19</v>
      </c>
      <c r="D129" s="3" t="s">
        <v>77</v>
      </c>
      <c r="E129" s="3" t="str">
        <f>Data_Input!E129</f>
        <v>A</v>
      </c>
      <c r="F129" s="6">
        <f>Data_Input!D129</f>
        <v>108994.07</v>
      </c>
      <c r="G129" s="16">
        <v>1.1000000000000001E-3</v>
      </c>
      <c r="H129" s="3">
        <f t="shared" si="6"/>
        <v>0</v>
      </c>
      <c r="I129" s="3">
        <f t="shared" si="7"/>
        <v>20</v>
      </c>
      <c r="J129" s="3">
        <f t="shared" si="8"/>
        <v>10</v>
      </c>
      <c r="K129" s="3">
        <f t="shared" si="9"/>
        <v>10</v>
      </c>
      <c r="L129" s="18">
        <f t="shared" si="10"/>
        <v>40</v>
      </c>
      <c r="M129" s="10">
        <f t="shared" si="11"/>
        <v>0.05</v>
      </c>
    </row>
    <row r="130" spans="2:13" thickBot="1" x14ac:dyDescent="0.35">
      <c r="B130" s="3" t="str">
        <f>Data_Input!B130</f>
        <v>Loan-125</v>
      </c>
      <c r="C130" s="6">
        <v>122884.63</v>
      </c>
      <c r="D130" s="3" t="s">
        <v>77</v>
      </c>
      <c r="E130" s="3" t="str">
        <f>Data_Input!E130</f>
        <v>A</v>
      </c>
      <c r="F130" s="6">
        <f>Data_Input!D130</f>
        <v>268578.65000000002</v>
      </c>
      <c r="G130" s="16">
        <v>8.7799999999999989E-2</v>
      </c>
      <c r="H130" s="3">
        <f t="shared" si="6"/>
        <v>0</v>
      </c>
      <c r="I130" s="3">
        <f t="shared" si="7"/>
        <v>20</v>
      </c>
      <c r="J130" s="3">
        <f t="shared" si="8"/>
        <v>10</v>
      </c>
      <c r="K130" s="3">
        <f t="shared" si="9"/>
        <v>10</v>
      </c>
      <c r="L130" s="18">
        <f t="shared" si="10"/>
        <v>40</v>
      </c>
      <c r="M130" s="10">
        <f t="shared" si="11"/>
        <v>0.05</v>
      </c>
    </row>
    <row r="131" spans="2:13" thickBot="1" x14ac:dyDescent="0.35">
      <c r="B131" s="3" t="str">
        <f>Data_Input!B131</f>
        <v>Loan-126</v>
      </c>
      <c r="C131" s="6">
        <v>140576.69</v>
      </c>
      <c r="D131" s="3" t="s">
        <v>424</v>
      </c>
      <c r="E131" s="3" t="str">
        <f>Data_Input!E131</f>
        <v>BB</v>
      </c>
      <c r="F131" s="6">
        <f>Data_Input!D131</f>
        <v>91566.26</v>
      </c>
      <c r="G131" s="16">
        <v>3.2000000000000002E-3</v>
      </c>
      <c r="H131" s="3">
        <f t="shared" si="6"/>
        <v>0</v>
      </c>
      <c r="I131" s="3">
        <f t="shared" si="7"/>
        <v>0</v>
      </c>
      <c r="J131" s="3">
        <f t="shared" si="8"/>
        <v>20</v>
      </c>
      <c r="K131" s="3">
        <f t="shared" si="9"/>
        <v>0</v>
      </c>
      <c r="L131" s="18">
        <f t="shared" si="10"/>
        <v>20</v>
      </c>
      <c r="M131" s="10">
        <f t="shared" si="11"/>
        <v>1.4999999999999999E-2</v>
      </c>
    </row>
    <row r="132" spans="2:13" thickBot="1" x14ac:dyDescent="0.35">
      <c r="B132" s="3" t="str">
        <f>Data_Input!B132</f>
        <v>Loan-127</v>
      </c>
      <c r="C132" s="6">
        <v>26968.46</v>
      </c>
      <c r="D132" s="3" t="s">
        <v>77</v>
      </c>
      <c r="E132" s="3" t="str">
        <f>Data_Input!E132</f>
        <v>A</v>
      </c>
      <c r="F132" s="6">
        <f>Data_Input!D132</f>
        <v>61398.8</v>
      </c>
      <c r="G132" s="16">
        <v>4.7999999999999996E-3</v>
      </c>
      <c r="H132" s="3">
        <f t="shared" si="6"/>
        <v>0</v>
      </c>
      <c r="I132" s="3">
        <f t="shared" si="7"/>
        <v>20</v>
      </c>
      <c r="J132" s="3">
        <f t="shared" si="8"/>
        <v>10</v>
      </c>
      <c r="K132" s="3">
        <f t="shared" si="9"/>
        <v>0</v>
      </c>
      <c r="L132" s="18">
        <f t="shared" si="10"/>
        <v>30</v>
      </c>
      <c r="M132" s="10">
        <f t="shared" si="11"/>
        <v>0.03</v>
      </c>
    </row>
    <row r="133" spans="2:13" thickBot="1" x14ac:dyDescent="0.35">
      <c r="B133" s="3" t="str">
        <f>Data_Input!B133</f>
        <v>Loan-128</v>
      </c>
      <c r="C133" s="6">
        <v>116494.98</v>
      </c>
      <c r="D133" s="3" t="s">
        <v>423</v>
      </c>
      <c r="E133" s="3" t="str">
        <f>Data_Input!E133</f>
        <v>A</v>
      </c>
      <c r="F133" s="6">
        <f>Data_Input!D133</f>
        <v>278386.75</v>
      </c>
      <c r="G133" s="16">
        <v>5.6999999999999993E-3</v>
      </c>
      <c r="H133" s="3">
        <f t="shared" si="6"/>
        <v>0</v>
      </c>
      <c r="I133" s="3">
        <f t="shared" si="7"/>
        <v>10</v>
      </c>
      <c r="J133" s="3">
        <f t="shared" si="8"/>
        <v>10</v>
      </c>
      <c r="K133" s="3">
        <f t="shared" si="9"/>
        <v>10</v>
      </c>
      <c r="L133" s="18">
        <f t="shared" si="10"/>
        <v>30</v>
      </c>
      <c r="M133" s="10">
        <f t="shared" si="11"/>
        <v>0.03</v>
      </c>
    </row>
    <row r="134" spans="2:13" thickBot="1" x14ac:dyDescent="0.35">
      <c r="B134" s="3" t="str">
        <f>Data_Input!B134</f>
        <v>Loan-129</v>
      </c>
      <c r="C134" s="6">
        <v>108012.88</v>
      </c>
      <c r="D134" s="3" t="s">
        <v>77</v>
      </c>
      <c r="E134" s="3" t="str">
        <f>Data_Input!E134</f>
        <v>B</v>
      </c>
      <c r="F134" s="6">
        <f>Data_Input!D134</f>
        <v>208245.19</v>
      </c>
      <c r="G134" s="16">
        <v>3.4999999999999996E-3</v>
      </c>
      <c r="H134" s="3">
        <f t="shared" si="6"/>
        <v>0</v>
      </c>
      <c r="I134" s="3">
        <f t="shared" si="7"/>
        <v>20</v>
      </c>
      <c r="J134" s="3">
        <f t="shared" si="8"/>
        <v>25</v>
      </c>
      <c r="K134" s="3">
        <f t="shared" si="9"/>
        <v>10</v>
      </c>
      <c r="L134" s="18">
        <f t="shared" si="10"/>
        <v>55</v>
      </c>
      <c r="M134" s="10">
        <f t="shared" si="11"/>
        <v>0.1</v>
      </c>
    </row>
    <row r="135" spans="2:13" thickBot="1" x14ac:dyDescent="0.35">
      <c r="B135" s="3" t="str">
        <f>Data_Input!B135</f>
        <v>Loan-130</v>
      </c>
      <c r="C135" s="6">
        <v>36452.79</v>
      </c>
      <c r="D135" s="3" t="s">
        <v>77</v>
      </c>
      <c r="E135" s="3" t="str">
        <f>Data_Input!E135</f>
        <v>A</v>
      </c>
      <c r="F135" s="6">
        <f>Data_Input!D135</f>
        <v>259554.14</v>
      </c>
      <c r="G135" s="16">
        <v>4.5000000000000005E-3</v>
      </c>
      <c r="H135" s="3">
        <f t="shared" ref="H135:H198" si="12">IF(G135&gt;$P$23,$Q$23,IF(G135&gt;$P$24,$Q$24,IF(G135&lt;$P$24,$Q$25)))</f>
        <v>0</v>
      </c>
      <c r="I135" s="3">
        <f t="shared" ref="I135:I198" si="13">IF(D135=$P$9,$Q$9,IF(D135=$P$10,$Q$10,IF(D135=$P$11,$Q$11,IF(D135=$P$12,$Q$12,"Not applicable took at parimeters well"))))</f>
        <v>20</v>
      </c>
      <c r="J135" s="3">
        <f t="shared" ref="J135:J198" si="14">IF(E135=$P$13,$Q$13,IF(E135=$P$14,$Q$14,IF(E135=$P$15,$Q$15,IF(E135=$P$16,$Q$16,IF(E135=$P$17,$Q$17,IF(E135=$P$18,$Q$18,IF(E135=$P$19,$Q$19,"Not applicable")))))))</f>
        <v>10</v>
      </c>
      <c r="K135" s="3">
        <f t="shared" ref="K135:K198" si="15">IF(F135&gt;$P$20,$Q$20,IF(F135&gt;$P$21,$Q$21,IF(F135&lt;$P$21,$Q$22,"Not Applicable")))</f>
        <v>10</v>
      </c>
      <c r="L135" s="18">
        <f t="shared" ref="L135:L198" si="16">H135+I135+J135+K135</f>
        <v>40</v>
      </c>
      <c r="M135" s="10">
        <f t="shared" ref="M135:M198" si="17">_xlfn.XLOOKUP(L135,$S$6:$S$12,$U$6:$U$12,"Not found",-1,1)</f>
        <v>0.05</v>
      </c>
    </row>
    <row r="136" spans="2:13" thickBot="1" x14ac:dyDescent="0.35">
      <c r="B136" s="3" t="str">
        <f>Data_Input!B136</f>
        <v>Loan-131</v>
      </c>
      <c r="C136" s="6">
        <v>92551.58</v>
      </c>
      <c r="D136" s="3" t="s">
        <v>422</v>
      </c>
      <c r="E136" s="3" t="str">
        <f>Data_Input!E136</f>
        <v>CCC</v>
      </c>
      <c r="F136" s="6">
        <f>Data_Input!D136</f>
        <v>363007.03</v>
      </c>
      <c r="G136" s="16">
        <v>2.29E-2</v>
      </c>
      <c r="H136" s="3">
        <f t="shared" si="12"/>
        <v>0</v>
      </c>
      <c r="I136" s="3">
        <f t="shared" si="13"/>
        <v>5</v>
      </c>
      <c r="J136" s="3">
        <f t="shared" si="14"/>
        <v>30</v>
      </c>
      <c r="K136" s="3">
        <f t="shared" si="15"/>
        <v>20</v>
      </c>
      <c r="L136" s="18">
        <f t="shared" si="16"/>
        <v>55</v>
      </c>
      <c r="M136" s="10">
        <f t="shared" si="17"/>
        <v>0.1</v>
      </c>
    </row>
    <row r="137" spans="2:13" thickBot="1" x14ac:dyDescent="0.35">
      <c r="B137" s="3" t="str">
        <f>Data_Input!B137</f>
        <v>Loan-132</v>
      </c>
      <c r="C137" s="6">
        <v>16323.98</v>
      </c>
      <c r="D137" s="3" t="s">
        <v>424</v>
      </c>
      <c r="E137" s="3" t="str">
        <f>Data_Input!E137</f>
        <v>AAA</v>
      </c>
      <c r="F137" s="6">
        <f>Data_Input!D137</f>
        <v>275628.77</v>
      </c>
      <c r="G137" s="16">
        <v>3.2000000000000002E-3</v>
      </c>
      <c r="H137" s="3">
        <f t="shared" si="12"/>
        <v>0</v>
      </c>
      <c r="I137" s="3">
        <f t="shared" si="13"/>
        <v>0</v>
      </c>
      <c r="J137" s="3">
        <f t="shared" si="14"/>
        <v>0</v>
      </c>
      <c r="K137" s="3">
        <f t="shared" si="15"/>
        <v>10</v>
      </c>
      <c r="L137" s="18">
        <f t="shared" si="16"/>
        <v>10</v>
      </c>
      <c r="M137" s="10">
        <f t="shared" si="17"/>
        <v>5.0000000000000001E-3</v>
      </c>
    </row>
    <row r="138" spans="2:13" thickBot="1" x14ac:dyDescent="0.35">
      <c r="B138" s="3" t="str">
        <f>Data_Input!B138</f>
        <v>Loan-133</v>
      </c>
      <c r="C138" s="6">
        <v>41567.919999999998</v>
      </c>
      <c r="D138" s="3" t="s">
        <v>422</v>
      </c>
      <c r="E138" s="3" t="str">
        <f>Data_Input!E138</f>
        <v>BBB</v>
      </c>
      <c r="F138" s="6">
        <f>Data_Input!D138</f>
        <v>316226.43</v>
      </c>
      <c r="G138" s="16">
        <v>6.5000000000000006E-3</v>
      </c>
      <c r="H138" s="3">
        <f t="shared" si="12"/>
        <v>0</v>
      </c>
      <c r="I138" s="3">
        <f t="shared" si="13"/>
        <v>5</v>
      </c>
      <c r="J138" s="3">
        <f t="shared" si="14"/>
        <v>15</v>
      </c>
      <c r="K138" s="3">
        <f t="shared" si="15"/>
        <v>20</v>
      </c>
      <c r="L138" s="18">
        <f t="shared" si="16"/>
        <v>40</v>
      </c>
      <c r="M138" s="10">
        <f t="shared" si="17"/>
        <v>0.05</v>
      </c>
    </row>
    <row r="139" spans="2:13" thickBot="1" x14ac:dyDescent="0.35">
      <c r="B139" s="3" t="str">
        <f>Data_Input!B139</f>
        <v>Loan-134</v>
      </c>
      <c r="C139" s="6">
        <v>197260.91</v>
      </c>
      <c r="D139" s="3" t="s">
        <v>77</v>
      </c>
      <c r="E139" s="3" t="str">
        <f>Data_Input!E139</f>
        <v>BB</v>
      </c>
      <c r="F139" s="6">
        <f>Data_Input!D139</f>
        <v>393279.63</v>
      </c>
      <c r="G139" s="16">
        <v>4.6999999999999993E-3</v>
      </c>
      <c r="H139" s="3">
        <f t="shared" si="12"/>
        <v>0</v>
      </c>
      <c r="I139" s="3">
        <f t="shared" si="13"/>
        <v>20</v>
      </c>
      <c r="J139" s="3">
        <f t="shared" si="14"/>
        <v>20</v>
      </c>
      <c r="K139" s="3">
        <f t="shared" si="15"/>
        <v>20</v>
      </c>
      <c r="L139" s="18">
        <f t="shared" si="16"/>
        <v>60</v>
      </c>
      <c r="M139" s="10">
        <f t="shared" si="17"/>
        <v>0.15</v>
      </c>
    </row>
    <row r="140" spans="2:13" thickBot="1" x14ac:dyDescent="0.35">
      <c r="B140" s="3" t="str">
        <f>Data_Input!B140</f>
        <v>Loan-135</v>
      </c>
      <c r="C140" s="6">
        <v>44130.37</v>
      </c>
      <c r="D140" s="3" t="s">
        <v>423</v>
      </c>
      <c r="E140" s="3" t="str">
        <f>Data_Input!E140</f>
        <v>AA</v>
      </c>
      <c r="F140" s="6">
        <f>Data_Input!D140</f>
        <v>311844.34000000003</v>
      </c>
      <c r="G140" s="16">
        <v>5.5000000000000005E-3</v>
      </c>
      <c r="H140" s="3">
        <f t="shared" si="12"/>
        <v>0</v>
      </c>
      <c r="I140" s="3">
        <f t="shared" si="13"/>
        <v>10</v>
      </c>
      <c r="J140" s="3">
        <f t="shared" si="14"/>
        <v>5</v>
      </c>
      <c r="K140" s="3">
        <f t="shared" si="15"/>
        <v>20</v>
      </c>
      <c r="L140" s="18">
        <f t="shared" si="16"/>
        <v>35</v>
      </c>
      <c r="M140" s="10">
        <f t="shared" si="17"/>
        <v>0.05</v>
      </c>
    </row>
    <row r="141" spans="2:13" thickBot="1" x14ac:dyDescent="0.35">
      <c r="B141" s="3" t="str">
        <f>Data_Input!B141</f>
        <v>Loan-136</v>
      </c>
      <c r="C141" s="6">
        <v>22266.33</v>
      </c>
      <c r="D141" s="3" t="s">
        <v>77</v>
      </c>
      <c r="E141" s="3" t="str">
        <f>Data_Input!E141</f>
        <v>AAA</v>
      </c>
      <c r="F141" s="6">
        <f>Data_Input!D141</f>
        <v>468472.85</v>
      </c>
      <c r="G141" s="16">
        <v>5.0000000000000001E-3</v>
      </c>
      <c r="H141" s="3">
        <f t="shared" si="12"/>
        <v>0</v>
      </c>
      <c r="I141" s="3">
        <f t="shared" si="13"/>
        <v>20</v>
      </c>
      <c r="J141" s="3">
        <f t="shared" si="14"/>
        <v>0</v>
      </c>
      <c r="K141" s="3">
        <f t="shared" si="15"/>
        <v>20</v>
      </c>
      <c r="L141" s="18">
        <f t="shared" si="16"/>
        <v>40</v>
      </c>
      <c r="M141" s="10">
        <f t="shared" si="17"/>
        <v>0.05</v>
      </c>
    </row>
    <row r="142" spans="2:13" thickBot="1" x14ac:dyDescent="0.35">
      <c r="B142" s="3" t="str">
        <f>Data_Input!B142</f>
        <v>Loan-137</v>
      </c>
      <c r="C142" s="6">
        <v>159231.24</v>
      </c>
      <c r="D142" s="3" t="s">
        <v>77</v>
      </c>
      <c r="E142" s="3" t="str">
        <f>Data_Input!E142</f>
        <v>B</v>
      </c>
      <c r="F142" s="6">
        <f>Data_Input!D142</f>
        <v>85203.64</v>
      </c>
      <c r="G142" s="16">
        <v>1.1000000000000001E-3</v>
      </c>
      <c r="H142" s="3">
        <f t="shared" si="12"/>
        <v>0</v>
      </c>
      <c r="I142" s="3">
        <f t="shared" si="13"/>
        <v>20</v>
      </c>
      <c r="J142" s="3">
        <f t="shared" si="14"/>
        <v>25</v>
      </c>
      <c r="K142" s="3">
        <f t="shared" si="15"/>
        <v>0</v>
      </c>
      <c r="L142" s="18">
        <f t="shared" si="16"/>
        <v>45</v>
      </c>
      <c r="M142" s="10">
        <f t="shared" si="17"/>
        <v>7.0000000000000007E-2</v>
      </c>
    </row>
    <row r="143" spans="2:13" thickBot="1" x14ac:dyDescent="0.35">
      <c r="B143" s="3" t="str">
        <f>Data_Input!B143</f>
        <v>Loan-138</v>
      </c>
      <c r="C143" s="6">
        <v>69196.98</v>
      </c>
      <c r="D143" s="3" t="s">
        <v>423</v>
      </c>
      <c r="E143" s="3" t="str">
        <f>Data_Input!E143</f>
        <v>A</v>
      </c>
      <c r="F143" s="6">
        <f>Data_Input!D143</f>
        <v>78853.5</v>
      </c>
      <c r="G143" s="16">
        <v>8.9999999999999998E-4</v>
      </c>
      <c r="H143" s="3">
        <f t="shared" si="12"/>
        <v>0</v>
      </c>
      <c r="I143" s="3">
        <f t="shared" si="13"/>
        <v>10</v>
      </c>
      <c r="J143" s="3">
        <f t="shared" si="14"/>
        <v>10</v>
      </c>
      <c r="K143" s="3">
        <f t="shared" si="15"/>
        <v>0</v>
      </c>
      <c r="L143" s="18">
        <f t="shared" si="16"/>
        <v>20</v>
      </c>
      <c r="M143" s="10">
        <f t="shared" si="17"/>
        <v>1.4999999999999999E-2</v>
      </c>
    </row>
    <row r="144" spans="2:13" thickBot="1" x14ac:dyDescent="0.35">
      <c r="B144" s="3" t="str">
        <f>Data_Input!B144</f>
        <v>Loan-139</v>
      </c>
      <c r="C144" s="6">
        <v>179777.96</v>
      </c>
      <c r="D144" s="3" t="s">
        <v>424</v>
      </c>
      <c r="E144" s="3" t="str">
        <f>Data_Input!E144</f>
        <v>BB</v>
      </c>
      <c r="F144" s="6">
        <f>Data_Input!D144</f>
        <v>484863.98</v>
      </c>
      <c r="G144" s="16">
        <v>7.4000000000000003E-3</v>
      </c>
      <c r="H144" s="3">
        <f t="shared" si="12"/>
        <v>0</v>
      </c>
      <c r="I144" s="3">
        <f t="shared" si="13"/>
        <v>0</v>
      </c>
      <c r="J144" s="3">
        <f t="shared" si="14"/>
        <v>20</v>
      </c>
      <c r="K144" s="3">
        <f t="shared" si="15"/>
        <v>20</v>
      </c>
      <c r="L144" s="18">
        <f t="shared" si="16"/>
        <v>40</v>
      </c>
      <c r="M144" s="10">
        <f t="shared" si="17"/>
        <v>0.05</v>
      </c>
    </row>
    <row r="145" spans="2:13" thickBot="1" x14ac:dyDescent="0.35">
      <c r="B145" s="3" t="str">
        <f>Data_Input!B145</f>
        <v>Loan-140</v>
      </c>
      <c r="C145" s="6">
        <v>192433.81</v>
      </c>
      <c r="D145" s="3" t="s">
        <v>422</v>
      </c>
      <c r="E145" s="3" t="str">
        <f>Data_Input!E145</f>
        <v>AA</v>
      </c>
      <c r="F145" s="6">
        <f>Data_Input!D145</f>
        <v>151270.01</v>
      </c>
      <c r="G145" s="16">
        <v>3.4999999999999996E-3</v>
      </c>
      <c r="H145" s="3">
        <f t="shared" si="12"/>
        <v>0</v>
      </c>
      <c r="I145" s="3">
        <f t="shared" si="13"/>
        <v>5</v>
      </c>
      <c r="J145" s="3">
        <f t="shared" si="14"/>
        <v>5</v>
      </c>
      <c r="K145" s="3">
        <f t="shared" si="15"/>
        <v>10</v>
      </c>
      <c r="L145" s="18">
        <f t="shared" si="16"/>
        <v>20</v>
      </c>
      <c r="M145" s="10">
        <f t="shared" si="17"/>
        <v>1.4999999999999999E-2</v>
      </c>
    </row>
    <row r="146" spans="2:13" thickBot="1" x14ac:dyDescent="0.35">
      <c r="B146" s="3" t="str">
        <f>Data_Input!B146</f>
        <v>Loan-141</v>
      </c>
      <c r="C146" s="6">
        <v>134297.64000000001</v>
      </c>
      <c r="D146" s="3" t="s">
        <v>423</v>
      </c>
      <c r="E146" s="3" t="str">
        <f>Data_Input!E146</f>
        <v>CCC</v>
      </c>
      <c r="F146" s="6">
        <f>Data_Input!D146</f>
        <v>132069.65</v>
      </c>
      <c r="G146" s="16">
        <v>2.8000000000000004E-3</v>
      </c>
      <c r="H146" s="3">
        <f t="shared" si="12"/>
        <v>0</v>
      </c>
      <c r="I146" s="3">
        <f t="shared" si="13"/>
        <v>10</v>
      </c>
      <c r="J146" s="3">
        <f t="shared" si="14"/>
        <v>30</v>
      </c>
      <c r="K146" s="3">
        <f t="shared" si="15"/>
        <v>10</v>
      </c>
      <c r="L146" s="18">
        <f t="shared" si="16"/>
        <v>50</v>
      </c>
      <c r="M146" s="10">
        <f t="shared" si="17"/>
        <v>7.0000000000000007E-2</v>
      </c>
    </row>
    <row r="147" spans="2:13" thickBot="1" x14ac:dyDescent="0.35">
      <c r="B147" s="3" t="str">
        <f>Data_Input!B147</f>
        <v>Loan-142</v>
      </c>
      <c r="C147" s="6">
        <v>141377.60999999999</v>
      </c>
      <c r="D147" s="3" t="s">
        <v>77</v>
      </c>
      <c r="E147" s="3" t="str">
        <f>Data_Input!E147</f>
        <v>B</v>
      </c>
      <c r="F147" s="6">
        <f>Data_Input!D147</f>
        <v>315886.76</v>
      </c>
      <c r="G147" s="16">
        <v>1.5700000000000002E-2</v>
      </c>
      <c r="H147" s="3">
        <f t="shared" si="12"/>
        <v>0</v>
      </c>
      <c r="I147" s="3">
        <f t="shared" si="13"/>
        <v>20</v>
      </c>
      <c r="J147" s="3">
        <f t="shared" si="14"/>
        <v>25</v>
      </c>
      <c r="K147" s="3">
        <f t="shared" si="15"/>
        <v>20</v>
      </c>
      <c r="L147" s="18">
        <f t="shared" si="16"/>
        <v>65</v>
      </c>
      <c r="M147" s="10">
        <f t="shared" si="17"/>
        <v>0.15</v>
      </c>
    </row>
    <row r="148" spans="2:13" thickBot="1" x14ac:dyDescent="0.35">
      <c r="B148" s="3" t="str">
        <f>Data_Input!B148</f>
        <v>Loan-143</v>
      </c>
      <c r="C148" s="6">
        <v>168861.59</v>
      </c>
      <c r="D148" s="3" t="s">
        <v>424</v>
      </c>
      <c r="E148" s="3" t="str">
        <f>Data_Input!E148</f>
        <v>B</v>
      </c>
      <c r="F148" s="6">
        <f>Data_Input!D148</f>
        <v>72163.89</v>
      </c>
      <c r="G148" s="16">
        <v>2.2000000000000002E-2</v>
      </c>
      <c r="H148" s="3">
        <f t="shared" si="12"/>
        <v>0</v>
      </c>
      <c r="I148" s="3">
        <f t="shared" si="13"/>
        <v>0</v>
      </c>
      <c r="J148" s="3">
        <f t="shared" si="14"/>
        <v>25</v>
      </c>
      <c r="K148" s="3">
        <f t="shared" si="15"/>
        <v>0</v>
      </c>
      <c r="L148" s="18">
        <f t="shared" si="16"/>
        <v>25</v>
      </c>
      <c r="M148" s="10">
        <f t="shared" si="17"/>
        <v>0.03</v>
      </c>
    </row>
    <row r="149" spans="2:13" thickBot="1" x14ac:dyDescent="0.35">
      <c r="B149" s="3" t="str">
        <f>Data_Input!B149</f>
        <v>Loan-144</v>
      </c>
      <c r="C149" s="6">
        <v>165769.46</v>
      </c>
      <c r="D149" s="3" t="s">
        <v>423</v>
      </c>
      <c r="E149" s="3" t="str">
        <f>Data_Input!E149</f>
        <v>A</v>
      </c>
      <c r="F149" s="6">
        <f>Data_Input!D149</f>
        <v>104901.22</v>
      </c>
      <c r="G149" s="16">
        <v>2.3999999999999998E-3</v>
      </c>
      <c r="H149" s="3">
        <f t="shared" si="12"/>
        <v>0</v>
      </c>
      <c r="I149" s="3">
        <f t="shared" si="13"/>
        <v>10</v>
      </c>
      <c r="J149" s="3">
        <f t="shared" si="14"/>
        <v>10</v>
      </c>
      <c r="K149" s="3">
        <f t="shared" si="15"/>
        <v>10</v>
      </c>
      <c r="L149" s="18">
        <f t="shared" si="16"/>
        <v>30</v>
      </c>
      <c r="M149" s="10">
        <f t="shared" si="17"/>
        <v>0.03</v>
      </c>
    </row>
    <row r="150" spans="2:13" thickBot="1" x14ac:dyDescent="0.35">
      <c r="B150" s="3" t="str">
        <f>Data_Input!B150</f>
        <v>Loan-145</v>
      </c>
      <c r="C150" s="6">
        <v>42787.01</v>
      </c>
      <c r="D150" s="3" t="s">
        <v>424</v>
      </c>
      <c r="E150" s="3" t="str">
        <f>Data_Input!E150</f>
        <v>AAA</v>
      </c>
      <c r="F150" s="6">
        <f>Data_Input!D150</f>
        <v>32663.85</v>
      </c>
      <c r="G150" s="16">
        <v>4.0000000000000002E-4</v>
      </c>
      <c r="H150" s="3">
        <f t="shared" si="12"/>
        <v>0</v>
      </c>
      <c r="I150" s="3">
        <f t="shared" si="13"/>
        <v>0</v>
      </c>
      <c r="J150" s="3">
        <f t="shared" si="14"/>
        <v>0</v>
      </c>
      <c r="K150" s="3">
        <f t="shared" si="15"/>
        <v>0</v>
      </c>
      <c r="L150" s="18">
        <f t="shared" si="16"/>
        <v>0</v>
      </c>
      <c r="M150" s="10">
        <f t="shared" si="17"/>
        <v>5.0000000000000001E-3</v>
      </c>
    </row>
    <row r="151" spans="2:13" thickBot="1" x14ac:dyDescent="0.35">
      <c r="B151" s="3" t="str">
        <f>Data_Input!B151</f>
        <v>Loan-146</v>
      </c>
      <c r="C151" s="6">
        <v>80179.23</v>
      </c>
      <c r="D151" s="3" t="s">
        <v>424</v>
      </c>
      <c r="E151" s="3" t="str">
        <f>Data_Input!E151</f>
        <v>B</v>
      </c>
      <c r="F151" s="6">
        <f>Data_Input!D151</f>
        <v>209769.71</v>
      </c>
      <c r="G151" s="16">
        <v>3.4999999999999996E-3</v>
      </c>
      <c r="H151" s="3">
        <f t="shared" si="12"/>
        <v>0</v>
      </c>
      <c r="I151" s="3">
        <f t="shared" si="13"/>
        <v>0</v>
      </c>
      <c r="J151" s="3">
        <f t="shared" si="14"/>
        <v>25</v>
      </c>
      <c r="K151" s="3">
        <f t="shared" si="15"/>
        <v>10</v>
      </c>
      <c r="L151" s="18">
        <f t="shared" si="16"/>
        <v>35</v>
      </c>
      <c r="M151" s="10">
        <f t="shared" si="17"/>
        <v>0.05</v>
      </c>
    </row>
    <row r="152" spans="2:13" thickBot="1" x14ac:dyDescent="0.35">
      <c r="B152" s="3" t="str">
        <f>Data_Input!B152</f>
        <v>Loan-147</v>
      </c>
      <c r="C152" s="6">
        <v>198019.42</v>
      </c>
      <c r="D152" s="3" t="s">
        <v>423</v>
      </c>
      <c r="E152" s="3" t="str">
        <f>Data_Input!E152</f>
        <v>A</v>
      </c>
      <c r="F152" s="6">
        <f>Data_Input!D152</f>
        <v>250750.21</v>
      </c>
      <c r="G152" s="16">
        <v>8.6999999999999994E-3</v>
      </c>
      <c r="H152" s="3">
        <f t="shared" si="12"/>
        <v>0</v>
      </c>
      <c r="I152" s="3">
        <f t="shared" si="13"/>
        <v>10</v>
      </c>
      <c r="J152" s="3">
        <f t="shared" si="14"/>
        <v>10</v>
      </c>
      <c r="K152" s="3">
        <f t="shared" si="15"/>
        <v>10</v>
      </c>
      <c r="L152" s="18">
        <f t="shared" si="16"/>
        <v>30</v>
      </c>
      <c r="M152" s="10">
        <f t="shared" si="17"/>
        <v>0.03</v>
      </c>
    </row>
    <row r="153" spans="2:13" thickBot="1" x14ac:dyDescent="0.35">
      <c r="B153" s="3" t="str">
        <f>Data_Input!B153</f>
        <v>Loan-148</v>
      </c>
      <c r="C153" s="6">
        <v>76579</v>
      </c>
      <c r="D153" s="3" t="s">
        <v>423</v>
      </c>
      <c r="E153" s="3" t="str">
        <f>Data_Input!E153</f>
        <v>A</v>
      </c>
      <c r="F153" s="6">
        <f>Data_Input!D153</f>
        <v>479626.56</v>
      </c>
      <c r="G153" s="16">
        <v>2.0400000000000001E-2</v>
      </c>
      <c r="H153" s="3">
        <f t="shared" si="12"/>
        <v>0</v>
      </c>
      <c r="I153" s="3">
        <f t="shared" si="13"/>
        <v>10</v>
      </c>
      <c r="J153" s="3">
        <f t="shared" si="14"/>
        <v>10</v>
      </c>
      <c r="K153" s="3">
        <f t="shared" si="15"/>
        <v>20</v>
      </c>
      <c r="L153" s="18">
        <f t="shared" si="16"/>
        <v>40</v>
      </c>
      <c r="M153" s="10">
        <f t="shared" si="17"/>
        <v>0.05</v>
      </c>
    </row>
    <row r="154" spans="2:13" thickBot="1" x14ac:dyDescent="0.35">
      <c r="B154" s="3" t="str">
        <f>Data_Input!B154</f>
        <v>Loan-149</v>
      </c>
      <c r="C154" s="6">
        <v>189136.14</v>
      </c>
      <c r="D154" s="3" t="s">
        <v>77</v>
      </c>
      <c r="E154" s="3" t="str">
        <f>Data_Input!E154</f>
        <v>AA</v>
      </c>
      <c r="F154" s="6">
        <f>Data_Input!D154</f>
        <v>268121.19</v>
      </c>
      <c r="G154" s="16">
        <v>3.3E-3</v>
      </c>
      <c r="H154" s="3">
        <f t="shared" si="12"/>
        <v>0</v>
      </c>
      <c r="I154" s="3">
        <f t="shared" si="13"/>
        <v>20</v>
      </c>
      <c r="J154" s="3">
        <f t="shared" si="14"/>
        <v>5</v>
      </c>
      <c r="K154" s="3">
        <f t="shared" si="15"/>
        <v>10</v>
      </c>
      <c r="L154" s="18">
        <f t="shared" si="16"/>
        <v>35</v>
      </c>
      <c r="M154" s="10">
        <f t="shared" si="17"/>
        <v>0.05</v>
      </c>
    </row>
    <row r="155" spans="2:13" thickBot="1" x14ac:dyDescent="0.35">
      <c r="B155" s="3" t="str">
        <f>Data_Input!B155</f>
        <v>Loan-150</v>
      </c>
      <c r="C155" s="6">
        <v>102651.92</v>
      </c>
      <c r="D155" s="3" t="s">
        <v>77</v>
      </c>
      <c r="E155" s="3" t="str">
        <f>Data_Input!E155</f>
        <v>BBB</v>
      </c>
      <c r="F155" s="6">
        <f>Data_Input!D155</f>
        <v>313598.86</v>
      </c>
      <c r="G155" s="16">
        <v>9.300000000000001E-3</v>
      </c>
      <c r="H155" s="3">
        <f t="shared" si="12"/>
        <v>0</v>
      </c>
      <c r="I155" s="3">
        <f t="shared" si="13"/>
        <v>20</v>
      </c>
      <c r="J155" s="3">
        <f t="shared" si="14"/>
        <v>15</v>
      </c>
      <c r="K155" s="3">
        <f t="shared" si="15"/>
        <v>20</v>
      </c>
      <c r="L155" s="18">
        <f t="shared" si="16"/>
        <v>55</v>
      </c>
      <c r="M155" s="10">
        <f t="shared" si="17"/>
        <v>0.1</v>
      </c>
    </row>
    <row r="156" spans="2:13" thickBot="1" x14ac:dyDescent="0.35">
      <c r="B156" s="3" t="str">
        <f>Data_Input!B156</f>
        <v>Loan-151</v>
      </c>
      <c r="C156" s="6">
        <v>112890.58</v>
      </c>
      <c r="D156" s="3" t="s">
        <v>424</v>
      </c>
      <c r="E156" s="3" t="str">
        <f>Data_Input!E156</f>
        <v>AA</v>
      </c>
      <c r="F156" s="6">
        <f>Data_Input!D156</f>
        <v>357597.93</v>
      </c>
      <c r="G156" s="16">
        <v>6.1999999999999998E-3</v>
      </c>
      <c r="H156" s="3">
        <f t="shared" si="12"/>
        <v>0</v>
      </c>
      <c r="I156" s="3">
        <f t="shared" si="13"/>
        <v>0</v>
      </c>
      <c r="J156" s="3">
        <f t="shared" si="14"/>
        <v>5</v>
      </c>
      <c r="K156" s="3">
        <f t="shared" si="15"/>
        <v>20</v>
      </c>
      <c r="L156" s="18">
        <f t="shared" si="16"/>
        <v>25</v>
      </c>
      <c r="M156" s="10">
        <f t="shared" si="17"/>
        <v>0.03</v>
      </c>
    </row>
    <row r="157" spans="2:13" thickBot="1" x14ac:dyDescent="0.35">
      <c r="B157" s="3" t="str">
        <f>Data_Input!B157</f>
        <v>Loan-152</v>
      </c>
      <c r="C157" s="6">
        <v>118171.09</v>
      </c>
      <c r="D157" s="3" t="s">
        <v>77</v>
      </c>
      <c r="E157" s="3" t="str">
        <f>Data_Input!E157</f>
        <v>AA</v>
      </c>
      <c r="F157" s="6">
        <f>Data_Input!D157</f>
        <v>476903.92</v>
      </c>
      <c r="G157" s="16">
        <v>7.0999999999999995E-3</v>
      </c>
      <c r="H157" s="3">
        <f t="shared" si="12"/>
        <v>0</v>
      </c>
      <c r="I157" s="3">
        <f t="shared" si="13"/>
        <v>20</v>
      </c>
      <c r="J157" s="3">
        <f t="shared" si="14"/>
        <v>5</v>
      </c>
      <c r="K157" s="3">
        <f t="shared" si="15"/>
        <v>20</v>
      </c>
      <c r="L157" s="18">
        <f t="shared" si="16"/>
        <v>45</v>
      </c>
      <c r="M157" s="10">
        <f t="shared" si="17"/>
        <v>7.0000000000000007E-2</v>
      </c>
    </row>
    <row r="158" spans="2:13" thickBot="1" x14ac:dyDescent="0.35">
      <c r="B158" s="3" t="str">
        <f>Data_Input!B158</f>
        <v>Loan-153</v>
      </c>
      <c r="C158" s="6">
        <v>61730.75</v>
      </c>
      <c r="D158" s="3" t="s">
        <v>423</v>
      </c>
      <c r="E158" s="3" t="str">
        <f>Data_Input!E158</f>
        <v>CCC</v>
      </c>
      <c r="F158" s="6">
        <f>Data_Input!D158</f>
        <v>362627</v>
      </c>
      <c r="G158" s="16">
        <v>1.3999999999999999E-2</v>
      </c>
      <c r="H158" s="3">
        <f t="shared" si="12"/>
        <v>0</v>
      </c>
      <c r="I158" s="3">
        <f t="shared" si="13"/>
        <v>10</v>
      </c>
      <c r="J158" s="3">
        <f t="shared" si="14"/>
        <v>30</v>
      </c>
      <c r="K158" s="3">
        <f t="shared" si="15"/>
        <v>20</v>
      </c>
      <c r="L158" s="18">
        <f t="shared" si="16"/>
        <v>60</v>
      </c>
      <c r="M158" s="10">
        <f t="shared" si="17"/>
        <v>0.15</v>
      </c>
    </row>
    <row r="159" spans="2:13" thickBot="1" x14ac:dyDescent="0.35">
      <c r="B159" s="3" t="str">
        <f>Data_Input!B159</f>
        <v>Loan-154</v>
      </c>
      <c r="C159" s="6">
        <v>76334.820000000007</v>
      </c>
      <c r="D159" s="3" t="s">
        <v>423</v>
      </c>
      <c r="E159" s="3" t="str">
        <f>Data_Input!E159</f>
        <v>AAA</v>
      </c>
      <c r="F159" s="6">
        <f>Data_Input!D159</f>
        <v>65620.800000000003</v>
      </c>
      <c r="G159" s="16">
        <v>1E-3</v>
      </c>
      <c r="H159" s="3">
        <f t="shared" si="12"/>
        <v>0</v>
      </c>
      <c r="I159" s="3">
        <f t="shared" si="13"/>
        <v>10</v>
      </c>
      <c r="J159" s="3">
        <f t="shared" si="14"/>
        <v>0</v>
      </c>
      <c r="K159" s="3">
        <f t="shared" si="15"/>
        <v>0</v>
      </c>
      <c r="L159" s="18">
        <f t="shared" si="16"/>
        <v>10</v>
      </c>
      <c r="M159" s="10">
        <f t="shared" si="17"/>
        <v>5.0000000000000001E-3</v>
      </c>
    </row>
    <row r="160" spans="2:13" thickBot="1" x14ac:dyDescent="0.35">
      <c r="B160" s="3" t="str">
        <f>Data_Input!B160</f>
        <v>Loan-155</v>
      </c>
      <c r="C160" s="6">
        <v>177097.02</v>
      </c>
      <c r="D160" s="3" t="s">
        <v>424</v>
      </c>
      <c r="E160" s="3" t="str">
        <f>Data_Input!E160</f>
        <v>BB</v>
      </c>
      <c r="F160" s="6">
        <f>Data_Input!D160</f>
        <v>249548.64</v>
      </c>
      <c r="G160" s="16">
        <v>2.7000000000000001E-3</v>
      </c>
      <c r="H160" s="3">
        <f t="shared" si="12"/>
        <v>0</v>
      </c>
      <c r="I160" s="3">
        <f t="shared" si="13"/>
        <v>0</v>
      </c>
      <c r="J160" s="3">
        <f t="shared" si="14"/>
        <v>20</v>
      </c>
      <c r="K160" s="3">
        <f t="shared" si="15"/>
        <v>10</v>
      </c>
      <c r="L160" s="18">
        <f t="shared" si="16"/>
        <v>30</v>
      </c>
      <c r="M160" s="10">
        <f t="shared" si="17"/>
        <v>0.03</v>
      </c>
    </row>
    <row r="161" spans="2:13" thickBot="1" x14ac:dyDescent="0.35">
      <c r="B161" s="3" t="str">
        <f>Data_Input!B161</f>
        <v>Loan-156</v>
      </c>
      <c r="C161" s="6">
        <v>21478.51</v>
      </c>
      <c r="D161" s="3" t="s">
        <v>77</v>
      </c>
      <c r="E161" s="3" t="str">
        <f>Data_Input!E161</f>
        <v>AA</v>
      </c>
      <c r="F161" s="6">
        <f>Data_Input!D161</f>
        <v>414019.62</v>
      </c>
      <c r="G161" s="16">
        <v>7.7000000000000002E-3</v>
      </c>
      <c r="H161" s="3">
        <f t="shared" si="12"/>
        <v>0</v>
      </c>
      <c r="I161" s="3">
        <f t="shared" si="13"/>
        <v>20</v>
      </c>
      <c r="J161" s="3">
        <f t="shared" si="14"/>
        <v>5</v>
      </c>
      <c r="K161" s="3">
        <f t="shared" si="15"/>
        <v>20</v>
      </c>
      <c r="L161" s="18">
        <f t="shared" si="16"/>
        <v>45</v>
      </c>
      <c r="M161" s="10">
        <f t="shared" si="17"/>
        <v>7.0000000000000007E-2</v>
      </c>
    </row>
    <row r="162" spans="2:13" thickBot="1" x14ac:dyDescent="0.35">
      <c r="B162" s="3" t="str">
        <f>Data_Input!B162</f>
        <v>Loan-157</v>
      </c>
      <c r="C162" s="6">
        <v>176127.53</v>
      </c>
      <c r="D162" s="3" t="s">
        <v>77</v>
      </c>
      <c r="E162" s="3" t="str">
        <f>Data_Input!E162</f>
        <v>BB</v>
      </c>
      <c r="F162" s="6">
        <f>Data_Input!D162</f>
        <v>278853.76000000001</v>
      </c>
      <c r="G162" s="16">
        <v>7.3000000000000001E-3</v>
      </c>
      <c r="H162" s="3">
        <f t="shared" si="12"/>
        <v>0</v>
      </c>
      <c r="I162" s="3">
        <f t="shared" si="13"/>
        <v>20</v>
      </c>
      <c r="J162" s="3">
        <f t="shared" si="14"/>
        <v>20</v>
      </c>
      <c r="K162" s="3">
        <f t="shared" si="15"/>
        <v>10</v>
      </c>
      <c r="L162" s="18">
        <f t="shared" si="16"/>
        <v>50</v>
      </c>
      <c r="M162" s="10">
        <f t="shared" si="17"/>
        <v>7.0000000000000007E-2</v>
      </c>
    </row>
    <row r="163" spans="2:13" thickBot="1" x14ac:dyDescent="0.35">
      <c r="B163" s="3" t="str">
        <f>Data_Input!B163</f>
        <v>Loan-158</v>
      </c>
      <c r="C163" s="6">
        <v>73460.39</v>
      </c>
      <c r="D163" s="3" t="s">
        <v>77</v>
      </c>
      <c r="E163" s="3" t="str">
        <f>Data_Input!E163</f>
        <v>AA</v>
      </c>
      <c r="F163" s="6">
        <f>Data_Input!D163</f>
        <v>148825.63</v>
      </c>
      <c r="G163" s="16">
        <v>1.6000000000000001E-3</v>
      </c>
      <c r="H163" s="3">
        <f t="shared" si="12"/>
        <v>0</v>
      </c>
      <c r="I163" s="3">
        <f t="shared" si="13"/>
        <v>20</v>
      </c>
      <c r="J163" s="3">
        <f t="shared" si="14"/>
        <v>5</v>
      </c>
      <c r="K163" s="3">
        <f t="shared" si="15"/>
        <v>10</v>
      </c>
      <c r="L163" s="18">
        <f t="shared" si="16"/>
        <v>35</v>
      </c>
      <c r="M163" s="10">
        <f t="shared" si="17"/>
        <v>0.05</v>
      </c>
    </row>
    <row r="164" spans="2:13" thickBot="1" x14ac:dyDescent="0.35">
      <c r="B164" s="3" t="str">
        <f>Data_Input!B164</f>
        <v>Loan-159</v>
      </c>
      <c r="C164" s="6">
        <v>25911.99</v>
      </c>
      <c r="D164" s="3" t="s">
        <v>77</v>
      </c>
      <c r="E164" s="3" t="str">
        <f>Data_Input!E164</f>
        <v>AA</v>
      </c>
      <c r="F164" s="6">
        <f>Data_Input!D164</f>
        <v>485677.18</v>
      </c>
      <c r="G164" s="16">
        <v>2.53E-2</v>
      </c>
      <c r="H164" s="3">
        <f t="shared" si="12"/>
        <v>0</v>
      </c>
      <c r="I164" s="3">
        <f t="shared" si="13"/>
        <v>20</v>
      </c>
      <c r="J164" s="3">
        <f t="shared" si="14"/>
        <v>5</v>
      </c>
      <c r="K164" s="3">
        <f t="shared" si="15"/>
        <v>20</v>
      </c>
      <c r="L164" s="18">
        <f t="shared" si="16"/>
        <v>45</v>
      </c>
      <c r="M164" s="10">
        <f t="shared" si="17"/>
        <v>7.0000000000000007E-2</v>
      </c>
    </row>
    <row r="165" spans="2:13" thickBot="1" x14ac:dyDescent="0.35">
      <c r="B165" s="3" t="str">
        <f>Data_Input!B165</f>
        <v>Loan-160</v>
      </c>
      <c r="C165" s="6">
        <v>183256.71</v>
      </c>
      <c r="D165" s="3" t="s">
        <v>423</v>
      </c>
      <c r="E165" s="3" t="str">
        <f>Data_Input!E165</f>
        <v>AA</v>
      </c>
      <c r="F165" s="6">
        <f>Data_Input!D165</f>
        <v>60411.33</v>
      </c>
      <c r="G165" s="16">
        <v>1.8E-3</v>
      </c>
      <c r="H165" s="3">
        <f t="shared" si="12"/>
        <v>0</v>
      </c>
      <c r="I165" s="3">
        <f t="shared" si="13"/>
        <v>10</v>
      </c>
      <c r="J165" s="3">
        <f t="shared" si="14"/>
        <v>5</v>
      </c>
      <c r="K165" s="3">
        <f t="shared" si="15"/>
        <v>0</v>
      </c>
      <c r="L165" s="18">
        <f t="shared" si="16"/>
        <v>15</v>
      </c>
      <c r="M165" s="10">
        <f t="shared" si="17"/>
        <v>1.4999999999999999E-2</v>
      </c>
    </row>
    <row r="166" spans="2:13" thickBot="1" x14ac:dyDescent="0.35">
      <c r="B166" s="3" t="str">
        <f>Data_Input!B166</f>
        <v>Loan-161</v>
      </c>
      <c r="C166" s="6">
        <v>108180.74</v>
      </c>
      <c r="D166" s="3" t="s">
        <v>423</v>
      </c>
      <c r="E166" s="3" t="str">
        <f>Data_Input!E166</f>
        <v>B</v>
      </c>
      <c r="F166" s="6">
        <f>Data_Input!D166</f>
        <v>243981.37</v>
      </c>
      <c r="G166" s="16">
        <v>6.5000000000000006E-3</v>
      </c>
      <c r="H166" s="3">
        <f t="shared" si="12"/>
        <v>0</v>
      </c>
      <c r="I166" s="3">
        <f t="shared" si="13"/>
        <v>10</v>
      </c>
      <c r="J166" s="3">
        <f t="shared" si="14"/>
        <v>25</v>
      </c>
      <c r="K166" s="3">
        <f t="shared" si="15"/>
        <v>10</v>
      </c>
      <c r="L166" s="18">
        <f t="shared" si="16"/>
        <v>45</v>
      </c>
      <c r="M166" s="10">
        <f t="shared" si="17"/>
        <v>7.0000000000000007E-2</v>
      </c>
    </row>
    <row r="167" spans="2:13" thickBot="1" x14ac:dyDescent="0.35">
      <c r="B167" s="3" t="str">
        <f>Data_Input!B167</f>
        <v>Loan-162</v>
      </c>
      <c r="C167" s="6">
        <v>170956.27</v>
      </c>
      <c r="D167" s="3" t="s">
        <v>422</v>
      </c>
      <c r="E167" s="3" t="str">
        <f>Data_Input!E167</f>
        <v>AAA</v>
      </c>
      <c r="F167" s="6">
        <f>Data_Input!D167</f>
        <v>480880.3</v>
      </c>
      <c r="G167" s="16">
        <v>6.1999999999999998E-3</v>
      </c>
      <c r="H167" s="3">
        <f t="shared" si="12"/>
        <v>0</v>
      </c>
      <c r="I167" s="3">
        <f t="shared" si="13"/>
        <v>5</v>
      </c>
      <c r="J167" s="3">
        <f t="shared" si="14"/>
        <v>0</v>
      </c>
      <c r="K167" s="3">
        <f t="shared" si="15"/>
        <v>20</v>
      </c>
      <c r="L167" s="18">
        <f t="shared" si="16"/>
        <v>25</v>
      </c>
      <c r="M167" s="10">
        <f t="shared" si="17"/>
        <v>0.03</v>
      </c>
    </row>
    <row r="168" spans="2:13" thickBot="1" x14ac:dyDescent="0.35">
      <c r="B168" s="3" t="str">
        <f>Data_Input!B168</f>
        <v>Loan-163</v>
      </c>
      <c r="C168" s="6">
        <v>72314.91</v>
      </c>
      <c r="D168" s="3" t="s">
        <v>422</v>
      </c>
      <c r="E168" s="3" t="str">
        <f>Data_Input!E168</f>
        <v>AAA</v>
      </c>
      <c r="F168" s="6">
        <f>Data_Input!D168</f>
        <v>436625.2</v>
      </c>
      <c r="G168" s="16">
        <v>0.02</v>
      </c>
      <c r="H168" s="3">
        <f t="shared" si="12"/>
        <v>0</v>
      </c>
      <c r="I168" s="3">
        <f t="shared" si="13"/>
        <v>5</v>
      </c>
      <c r="J168" s="3">
        <f t="shared" si="14"/>
        <v>0</v>
      </c>
      <c r="K168" s="3">
        <f t="shared" si="15"/>
        <v>20</v>
      </c>
      <c r="L168" s="18">
        <f t="shared" si="16"/>
        <v>25</v>
      </c>
      <c r="M168" s="10">
        <f t="shared" si="17"/>
        <v>0.03</v>
      </c>
    </row>
    <row r="169" spans="2:13" thickBot="1" x14ac:dyDescent="0.35">
      <c r="B169" s="3" t="str">
        <f>Data_Input!B169</f>
        <v>Loan-164</v>
      </c>
      <c r="C169" s="6">
        <v>34981.199999999997</v>
      </c>
      <c r="D169" s="3" t="s">
        <v>422</v>
      </c>
      <c r="E169" s="3" t="str">
        <f>Data_Input!E169</f>
        <v>CCC</v>
      </c>
      <c r="F169" s="6">
        <f>Data_Input!D169</f>
        <v>144900.79</v>
      </c>
      <c r="G169" s="16">
        <v>2.5000000000000001E-3</v>
      </c>
      <c r="H169" s="3">
        <f t="shared" si="12"/>
        <v>0</v>
      </c>
      <c r="I169" s="3">
        <f t="shared" si="13"/>
        <v>5</v>
      </c>
      <c r="J169" s="3">
        <f t="shared" si="14"/>
        <v>30</v>
      </c>
      <c r="K169" s="3">
        <f t="shared" si="15"/>
        <v>10</v>
      </c>
      <c r="L169" s="18">
        <f t="shared" si="16"/>
        <v>45</v>
      </c>
      <c r="M169" s="10">
        <f t="shared" si="17"/>
        <v>7.0000000000000007E-2</v>
      </c>
    </row>
    <row r="170" spans="2:13" thickBot="1" x14ac:dyDescent="0.35">
      <c r="B170" s="3" t="str">
        <f>Data_Input!B170</f>
        <v>Loan-165</v>
      </c>
      <c r="C170" s="6">
        <v>113899.75</v>
      </c>
      <c r="D170" s="3" t="s">
        <v>424</v>
      </c>
      <c r="E170" s="3" t="str">
        <f>Data_Input!E170</f>
        <v>B</v>
      </c>
      <c r="F170" s="6">
        <f>Data_Input!D170</f>
        <v>71243.850000000006</v>
      </c>
      <c r="G170" s="16">
        <v>1.1000000000000001E-3</v>
      </c>
      <c r="H170" s="3">
        <f t="shared" si="12"/>
        <v>0</v>
      </c>
      <c r="I170" s="3">
        <f t="shared" si="13"/>
        <v>0</v>
      </c>
      <c r="J170" s="3">
        <f t="shared" si="14"/>
        <v>25</v>
      </c>
      <c r="K170" s="3">
        <f t="shared" si="15"/>
        <v>0</v>
      </c>
      <c r="L170" s="18">
        <f t="shared" si="16"/>
        <v>25</v>
      </c>
      <c r="M170" s="10">
        <f t="shared" si="17"/>
        <v>0.03</v>
      </c>
    </row>
    <row r="171" spans="2:13" thickBot="1" x14ac:dyDescent="0.35">
      <c r="B171" s="3" t="str">
        <f>Data_Input!B171</f>
        <v>Loan-166</v>
      </c>
      <c r="C171" s="6">
        <v>142552.01999999999</v>
      </c>
      <c r="D171" s="3" t="s">
        <v>422</v>
      </c>
      <c r="E171" s="3" t="str">
        <f>Data_Input!E171</f>
        <v>AA</v>
      </c>
      <c r="F171" s="6">
        <f>Data_Input!D171</f>
        <v>39696.53</v>
      </c>
      <c r="G171" s="16">
        <v>4.0000000000000002E-4</v>
      </c>
      <c r="H171" s="3">
        <f t="shared" si="12"/>
        <v>0</v>
      </c>
      <c r="I171" s="3">
        <f t="shared" si="13"/>
        <v>5</v>
      </c>
      <c r="J171" s="3">
        <f t="shared" si="14"/>
        <v>5</v>
      </c>
      <c r="K171" s="3">
        <f t="shared" si="15"/>
        <v>0</v>
      </c>
      <c r="L171" s="18">
        <f t="shared" si="16"/>
        <v>10</v>
      </c>
      <c r="M171" s="10">
        <f t="shared" si="17"/>
        <v>5.0000000000000001E-3</v>
      </c>
    </row>
    <row r="172" spans="2:13" thickBot="1" x14ac:dyDescent="0.35">
      <c r="B172" s="3" t="str">
        <f>Data_Input!B172</f>
        <v>Loan-167</v>
      </c>
      <c r="C172" s="6">
        <v>113791.53</v>
      </c>
      <c r="D172" s="3" t="s">
        <v>423</v>
      </c>
      <c r="E172" s="3" t="str">
        <f>Data_Input!E172</f>
        <v>AAA</v>
      </c>
      <c r="F172" s="6">
        <f>Data_Input!D172</f>
        <v>96031.23</v>
      </c>
      <c r="G172" s="16">
        <v>7.3000000000000001E-3</v>
      </c>
      <c r="H172" s="3">
        <f t="shared" si="12"/>
        <v>0</v>
      </c>
      <c r="I172" s="3">
        <f t="shared" si="13"/>
        <v>10</v>
      </c>
      <c r="J172" s="3">
        <f t="shared" si="14"/>
        <v>0</v>
      </c>
      <c r="K172" s="3">
        <f t="shared" si="15"/>
        <v>0</v>
      </c>
      <c r="L172" s="18">
        <f t="shared" si="16"/>
        <v>10</v>
      </c>
      <c r="M172" s="10">
        <f t="shared" si="17"/>
        <v>5.0000000000000001E-3</v>
      </c>
    </row>
    <row r="173" spans="2:13" thickBot="1" x14ac:dyDescent="0.35">
      <c r="B173" s="3" t="str">
        <f>Data_Input!B173</f>
        <v>Loan-168</v>
      </c>
      <c r="C173" s="6">
        <v>33160.550000000003</v>
      </c>
      <c r="D173" s="3" t="s">
        <v>423</v>
      </c>
      <c r="E173" s="3" t="str">
        <f>Data_Input!E173</f>
        <v>AAA</v>
      </c>
      <c r="F173" s="6">
        <f>Data_Input!D173</f>
        <v>331038.51</v>
      </c>
      <c r="G173" s="16">
        <v>1.21E-2</v>
      </c>
      <c r="H173" s="3">
        <f t="shared" si="12"/>
        <v>0</v>
      </c>
      <c r="I173" s="3">
        <f t="shared" si="13"/>
        <v>10</v>
      </c>
      <c r="J173" s="3">
        <f t="shared" si="14"/>
        <v>0</v>
      </c>
      <c r="K173" s="3">
        <f t="shared" si="15"/>
        <v>20</v>
      </c>
      <c r="L173" s="18">
        <f t="shared" si="16"/>
        <v>30</v>
      </c>
      <c r="M173" s="10">
        <f t="shared" si="17"/>
        <v>0.03</v>
      </c>
    </row>
    <row r="174" spans="2:13" thickBot="1" x14ac:dyDescent="0.35">
      <c r="B174" s="3" t="str">
        <f>Data_Input!B174</f>
        <v>Loan-169</v>
      </c>
      <c r="C174" s="6">
        <v>107582.79</v>
      </c>
      <c r="D174" s="3" t="s">
        <v>423</v>
      </c>
      <c r="E174" s="3" t="str">
        <f>Data_Input!E174</f>
        <v>BB</v>
      </c>
      <c r="F174" s="6">
        <f>Data_Input!D174</f>
        <v>489158.13</v>
      </c>
      <c r="G174" s="16">
        <v>1.01E-2</v>
      </c>
      <c r="H174" s="3">
        <f t="shared" si="12"/>
        <v>0</v>
      </c>
      <c r="I174" s="3">
        <f t="shared" si="13"/>
        <v>10</v>
      </c>
      <c r="J174" s="3">
        <f t="shared" si="14"/>
        <v>20</v>
      </c>
      <c r="K174" s="3">
        <f t="shared" si="15"/>
        <v>20</v>
      </c>
      <c r="L174" s="18">
        <f t="shared" si="16"/>
        <v>50</v>
      </c>
      <c r="M174" s="10">
        <f t="shared" si="17"/>
        <v>7.0000000000000007E-2</v>
      </c>
    </row>
    <row r="175" spans="2:13" thickBot="1" x14ac:dyDescent="0.35">
      <c r="B175" s="3" t="str">
        <f>Data_Input!B175</f>
        <v>Loan-170</v>
      </c>
      <c r="C175" s="6">
        <v>191944.75</v>
      </c>
      <c r="D175" s="3" t="s">
        <v>424</v>
      </c>
      <c r="E175" s="3" t="str">
        <f>Data_Input!E175</f>
        <v>AAA</v>
      </c>
      <c r="F175" s="6">
        <f>Data_Input!D175</f>
        <v>460274.26</v>
      </c>
      <c r="G175" s="16">
        <v>2.4399999999999998E-2</v>
      </c>
      <c r="H175" s="3">
        <f t="shared" si="12"/>
        <v>0</v>
      </c>
      <c r="I175" s="3">
        <f t="shared" si="13"/>
        <v>0</v>
      </c>
      <c r="J175" s="3">
        <f t="shared" si="14"/>
        <v>0</v>
      </c>
      <c r="K175" s="3">
        <f t="shared" si="15"/>
        <v>20</v>
      </c>
      <c r="L175" s="18">
        <f t="shared" si="16"/>
        <v>20</v>
      </c>
      <c r="M175" s="10">
        <f t="shared" si="17"/>
        <v>1.4999999999999999E-2</v>
      </c>
    </row>
    <row r="176" spans="2:13" thickBot="1" x14ac:dyDescent="0.35">
      <c r="B176" s="3" t="str">
        <f>Data_Input!B176</f>
        <v>Loan-171</v>
      </c>
      <c r="C176" s="6">
        <v>17654.72</v>
      </c>
      <c r="D176" s="3" t="s">
        <v>423</v>
      </c>
      <c r="E176" s="3" t="str">
        <f>Data_Input!E176</f>
        <v>B</v>
      </c>
      <c r="F176" s="6">
        <f>Data_Input!D176</f>
        <v>467281.26</v>
      </c>
      <c r="G176" s="16">
        <v>1.6200000000000003E-2</v>
      </c>
      <c r="H176" s="3">
        <f t="shared" si="12"/>
        <v>0</v>
      </c>
      <c r="I176" s="3">
        <f t="shared" si="13"/>
        <v>10</v>
      </c>
      <c r="J176" s="3">
        <f t="shared" si="14"/>
        <v>25</v>
      </c>
      <c r="K176" s="3">
        <f t="shared" si="15"/>
        <v>20</v>
      </c>
      <c r="L176" s="18">
        <f t="shared" si="16"/>
        <v>55</v>
      </c>
      <c r="M176" s="10">
        <f t="shared" si="17"/>
        <v>0.1</v>
      </c>
    </row>
    <row r="177" spans="2:13" thickBot="1" x14ac:dyDescent="0.35">
      <c r="B177" s="3" t="str">
        <f>Data_Input!B177</f>
        <v>Loan-172</v>
      </c>
      <c r="C177" s="6">
        <v>44027.83</v>
      </c>
      <c r="D177" s="3" t="s">
        <v>422</v>
      </c>
      <c r="E177" s="3" t="str">
        <f>Data_Input!E177</f>
        <v>A</v>
      </c>
      <c r="F177" s="6">
        <f>Data_Input!D177</f>
        <v>22760.080000000002</v>
      </c>
      <c r="G177" s="16">
        <v>5.0000000000000001E-4</v>
      </c>
      <c r="H177" s="3">
        <f t="shared" si="12"/>
        <v>0</v>
      </c>
      <c r="I177" s="3">
        <f t="shared" si="13"/>
        <v>5</v>
      </c>
      <c r="J177" s="3">
        <f t="shared" si="14"/>
        <v>10</v>
      </c>
      <c r="K177" s="3">
        <f t="shared" si="15"/>
        <v>0</v>
      </c>
      <c r="L177" s="18">
        <f t="shared" si="16"/>
        <v>15</v>
      </c>
      <c r="M177" s="10">
        <f t="shared" si="17"/>
        <v>1.4999999999999999E-2</v>
      </c>
    </row>
    <row r="178" spans="2:13" thickBot="1" x14ac:dyDescent="0.35">
      <c r="B178" s="3" t="str">
        <f>Data_Input!B178</f>
        <v>Loan-173</v>
      </c>
      <c r="C178" s="6">
        <v>113253.1</v>
      </c>
      <c r="D178" s="3" t="s">
        <v>423</v>
      </c>
      <c r="E178" s="3" t="str">
        <f>Data_Input!E178</f>
        <v>AA</v>
      </c>
      <c r="F178" s="6">
        <f>Data_Input!D178</f>
        <v>391075.05</v>
      </c>
      <c r="G178" s="16">
        <v>4.6999999999999993E-3</v>
      </c>
      <c r="H178" s="3">
        <f t="shared" si="12"/>
        <v>0</v>
      </c>
      <c r="I178" s="3">
        <f t="shared" si="13"/>
        <v>10</v>
      </c>
      <c r="J178" s="3">
        <f t="shared" si="14"/>
        <v>5</v>
      </c>
      <c r="K178" s="3">
        <f t="shared" si="15"/>
        <v>20</v>
      </c>
      <c r="L178" s="18">
        <f t="shared" si="16"/>
        <v>35</v>
      </c>
      <c r="M178" s="10">
        <f t="shared" si="17"/>
        <v>0.05</v>
      </c>
    </row>
    <row r="179" spans="2:13" thickBot="1" x14ac:dyDescent="0.35">
      <c r="B179" s="3" t="str">
        <f>Data_Input!B179</f>
        <v>Loan-174</v>
      </c>
      <c r="C179" s="6">
        <v>162760.82</v>
      </c>
      <c r="D179" s="3" t="s">
        <v>77</v>
      </c>
      <c r="E179" s="3" t="str">
        <f>Data_Input!E179</f>
        <v>AAA</v>
      </c>
      <c r="F179" s="6">
        <f>Data_Input!D179</f>
        <v>302709.34000000003</v>
      </c>
      <c r="G179" s="16">
        <v>5.8999999999999999E-3</v>
      </c>
      <c r="H179" s="3">
        <f t="shared" si="12"/>
        <v>0</v>
      </c>
      <c r="I179" s="3">
        <f t="shared" si="13"/>
        <v>20</v>
      </c>
      <c r="J179" s="3">
        <f t="shared" si="14"/>
        <v>0</v>
      </c>
      <c r="K179" s="3">
        <f t="shared" si="15"/>
        <v>20</v>
      </c>
      <c r="L179" s="18">
        <f t="shared" si="16"/>
        <v>40</v>
      </c>
      <c r="M179" s="10">
        <f t="shared" si="17"/>
        <v>0.05</v>
      </c>
    </row>
    <row r="180" spans="2:13" thickBot="1" x14ac:dyDescent="0.35">
      <c r="B180" s="3" t="str">
        <f>Data_Input!B180</f>
        <v>Loan-175</v>
      </c>
      <c r="C180" s="6">
        <v>149260.32999999999</v>
      </c>
      <c r="D180" s="3" t="s">
        <v>423</v>
      </c>
      <c r="E180" s="3" t="str">
        <f>Data_Input!E180</f>
        <v>BB</v>
      </c>
      <c r="F180" s="6">
        <f>Data_Input!D180</f>
        <v>369689.44</v>
      </c>
      <c r="G180" s="16">
        <v>2.46E-2</v>
      </c>
      <c r="H180" s="3">
        <f t="shared" si="12"/>
        <v>0</v>
      </c>
      <c r="I180" s="3">
        <f t="shared" si="13"/>
        <v>10</v>
      </c>
      <c r="J180" s="3">
        <f t="shared" si="14"/>
        <v>20</v>
      </c>
      <c r="K180" s="3">
        <f t="shared" si="15"/>
        <v>20</v>
      </c>
      <c r="L180" s="18">
        <f t="shared" si="16"/>
        <v>50</v>
      </c>
      <c r="M180" s="10">
        <f t="shared" si="17"/>
        <v>7.0000000000000007E-2</v>
      </c>
    </row>
    <row r="181" spans="2:13" thickBot="1" x14ac:dyDescent="0.35">
      <c r="B181" s="3" t="str">
        <f>Data_Input!B181</f>
        <v>Loan-176</v>
      </c>
      <c r="C181" s="6">
        <v>19002.509999999998</v>
      </c>
      <c r="D181" s="3" t="s">
        <v>77</v>
      </c>
      <c r="E181" s="3" t="str">
        <f>Data_Input!E181</f>
        <v>A</v>
      </c>
      <c r="F181" s="6">
        <f>Data_Input!D181</f>
        <v>224744.17</v>
      </c>
      <c r="G181" s="16">
        <v>5.5000000000000005E-3</v>
      </c>
      <c r="H181" s="3">
        <f t="shared" si="12"/>
        <v>0</v>
      </c>
      <c r="I181" s="3">
        <f t="shared" si="13"/>
        <v>20</v>
      </c>
      <c r="J181" s="3">
        <f t="shared" si="14"/>
        <v>10</v>
      </c>
      <c r="K181" s="3">
        <f t="shared" si="15"/>
        <v>10</v>
      </c>
      <c r="L181" s="18">
        <f t="shared" si="16"/>
        <v>40</v>
      </c>
      <c r="M181" s="10">
        <f t="shared" si="17"/>
        <v>0.05</v>
      </c>
    </row>
    <row r="182" spans="2:13" thickBot="1" x14ac:dyDescent="0.35">
      <c r="B182" s="3" t="str">
        <f>Data_Input!B182</f>
        <v>Loan-177</v>
      </c>
      <c r="C182" s="6">
        <v>137601.79999999999</v>
      </c>
      <c r="D182" s="3" t="s">
        <v>422</v>
      </c>
      <c r="E182" s="3" t="str">
        <f>Data_Input!E182</f>
        <v>B</v>
      </c>
      <c r="F182" s="6">
        <f>Data_Input!D182</f>
        <v>128455.8</v>
      </c>
      <c r="G182" s="16">
        <v>3.2000000000000002E-3</v>
      </c>
      <c r="H182" s="3">
        <f t="shared" si="12"/>
        <v>0</v>
      </c>
      <c r="I182" s="3">
        <f t="shared" si="13"/>
        <v>5</v>
      </c>
      <c r="J182" s="3">
        <f t="shared" si="14"/>
        <v>25</v>
      </c>
      <c r="K182" s="3">
        <f t="shared" si="15"/>
        <v>10</v>
      </c>
      <c r="L182" s="18">
        <f t="shared" si="16"/>
        <v>40</v>
      </c>
      <c r="M182" s="10">
        <f t="shared" si="17"/>
        <v>0.05</v>
      </c>
    </row>
    <row r="183" spans="2:13" thickBot="1" x14ac:dyDescent="0.35">
      <c r="B183" s="3" t="str">
        <f>Data_Input!B183</f>
        <v>Loan-178</v>
      </c>
      <c r="C183" s="6">
        <v>130449.9</v>
      </c>
      <c r="D183" s="3" t="s">
        <v>422</v>
      </c>
      <c r="E183" s="3" t="str">
        <f>Data_Input!E183</f>
        <v>A</v>
      </c>
      <c r="F183" s="6">
        <f>Data_Input!D183</f>
        <v>276989.08</v>
      </c>
      <c r="G183" s="16">
        <v>2.8000000000000004E-3</v>
      </c>
      <c r="H183" s="3">
        <f t="shared" si="12"/>
        <v>0</v>
      </c>
      <c r="I183" s="3">
        <f t="shared" si="13"/>
        <v>5</v>
      </c>
      <c r="J183" s="3">
        <f t="shared" si="14"/>
        <v>10</v>
      </c>
      <c r="K183" s="3">
        <f t="shared" si="15"/>
        <v>10</v>
      </c>
      <c r="L183" s="18">
        <f t="shared" si="16"/>
        <v>25</v>
      </c>
      <c r="M183" s="10">
        <f t="shared" si="17"/>
        <v>0.03</v>
      </c>
    </row>
    <row r="184" spans="2:13" thickBot="1" x14ac:dyDescent="0.35">
      <c r="B184" s="3" t="str">
        <f>Data_Input!B184</f>
        <v>Loan-179</v>
      </c>
      <c r="C184" s="6">
        <v>120175.67</v>
      </c>
      <c r="D184" s="3" t="s">
        <v>424</v>
      </c>
      <c r="E184" s="3" t="str">
        <f>Data_Input!E184</f>
        <v>AAA</v>
      </c>
      <c r="F184" s="6">
        <f>Data_Input!D184</f>
        <v>29440.07</v>
      </c>
      <c r="G184" s="16">
        <v>1.1000000000000001E-3</v>
      </c>
      <c r="H184" s="3">
        <f t="shared" si="12"/>
        <v>0</v>
      </c>
      <c r="I184" s="3">
        <f t="shared" si="13"/>
        <v>0</v>
      </c>
      <c r="J184" s="3">
        <f t="shared" si="14"/>
        <v>0</v>
      </c>
      <c r="K184" s="3">
        <f t="shared" si="15"/>
        <v>0</v>
      </c>
      <c r="L184" s="18">
        <f t="shared" si="16"/>
        <v>0</v>
      </c>
      <c r="M184" s="10">
        <f t="shared" si="17"/>
        <v>5.0000000000000001E-3</v>
      </c>
    </row>
    <row r="185" spans="2:13" thickBot="1" x14ac:dyDescent="0.35">
      <c r="B185" s="3" t="str">
        <f>Data_Input!B185</f>
        <v>Loan-180</v>
      </c>
      <c r="C185" s="6">
        <v>105901.72</v>
      </c>
      <c r="D185" s="3" t="s">
        <v>423</v>
      </c>
      <c r="E185" s="3" t="str">
        <f>Data_Input!E185</f>
        <v>A</v>
      </c>
      <c r="F185" s="6">
        <f>Data_Input!D185</f>
        <v>152904.56</v>
      </c>
      <c r="G185" s="16">
        <v>1.9400000000000001E-2</v>
      </c>
      <c r="H185" s="3">
        <f t="shared" si="12"/>
        <v>0</v>
      </c>
      <c r="I185" s="3">
        <f t="shared" si="13"/>
        <v>10</v>
      </c>
      <c r="J185" s="3">
        <f t="shared" si="14"/>
        <v>10</v>
      </c>
      <c r="K185" s="3">
        <f t="shared" si="15"/>
        <v>10</v>
      </c>
      <c r="L185" s="18">
        <f t="shared" si="16"/>
        <v>30</v>
      </c>
      <c r="M185" s="10">
        <f t="shared" si="17"/>
        <v>0.03</v>
      </c>
    </row>
    <row r="186" spans="2:13" thickBot="1" x14ac:dyDescent="0.35">
      <c r="B186" s="3" t="str">
        <f>Data_Input!B186</f>
        <v>Loan-181</v>
      </c>
      <c r="C186" s="6">
        <v>117083.17</v>
      </c>
      <c r="D186" s="3" t="s">
        <v>422</v>
      </c>
      <c r="E186" s="3" t="str">
        <f>Data_Input!E186</f>
        <v>B</v>
      </c>
      <c r="F186" s="6">
        <f>Data_Input!D186</f>
        <v>58390.05</v>
      </c>
      <c r="G186" s="16">
        <v>1E-3</v>
      </c>
      <c r="H186" s="3">
        <f t="shared" si="12"/>
        <v>0</v>
      </c>
      <c r="I186" s="3">
        <f t="shared" si="13"/>
        <v>5</v>
      </c>
      <c r="J186" s="3">
        <f t="shared" si="14"/>
        <v>25</v>
      </c>
      <c r="K186" s="3">
        <f t="shared" si="15"/>
        <v>0</v>
      </c>
      <c r="L186" s="18">
        <f t="shared" si="16"/>
        <v>30</v>
      </c>
      <c r="M186" s="10">
        <f t="shared" si="17"/>
        <v>0.03</v>
      </c>
    </row>
    <row r="187" spans="2:13" thickBot="1" x14ac:dyDescent="0.35">
      <c r="B187" s="3" t="str">
        <f>Data_Input!B187</f>
        <v>Loan-182</v>
      </c>
      <c r="C187" s="6">
        <v>68578.86</v>
      </c>
      <c r="D187" s="3" t="s">
        <v>77</v>
      </c>
      <c r="E187" s="3" t="str">
        <f>Data_Input!E187</f>
        <v>CCC</v>
      </c>
      <c r="F187" s="6">
        <f>Data_Input!D187</f>
        <v>26250.68</v>
      </c>
      <c r="G187" s="16">
        <v>2.9999999999999997E-4</v>
      </c>
      <c r="H187" s="3">
        <f t="shared" si="12"/>
        <v>0</v>
      </c>
      <c r="I187" s="3">
        <f t="shared" si="13"/>
        <v>20</v>
      </c>
      <c r="J187" s="3">
        <f t="shared" si="14"/>
        <v>30</v>
      </c>
      <c r="K187" s="3">
        <f t="shared" si="15"/>
        <v>0</v>
      </c>
      <c r="L187" s="18">
        <f t="shared" si="16"/>
        <v>50</v>
      </c>
      <c r="M187" s="10">
        <f t="shared" si="17"/>
        <v>7.0000000000000007E-2</v>
      </c>
    </row>
    <row r="188" spans="2:13" thickBot="1" x14ac:dyDescent="0.35">
      <c r="B188" s="3" t="str">
        <f>Data_Input!B188</f>
        <v>Loan-183</v>
      </c>
      <c r="C188" s="6">
        <v>160431.4</v>
      </c>
      <c r="D188" s="3" t="s">
        <v>423</v>
      </c>
      <c r="E188" s="3" t="str">
        <f>Data_Input!E188</f>
        <v>AA</v>
      </c>
      <c r="F188" s="6">
        <f>Data_Input!D188</f>
        <v>238128.64000000001</v>
      </c>
      <c r="G188" s="16">
        <v>9.8999999999999991E-3</v>
      </c>
      <c r="H188" s="3">
        <f t="shared" si="12"/>
        <v>0</v>
      </c>
      <c r="I188" s="3">
        <f t="shared" si="13"/>
        <v>10</v>
      </c>
      <c r="J188" s="3">
        <f t="shared" si="14"/>
        <v>5</v>
      </c>
      <c r="K188" s="3">
        <f t="shared" si="15"/>
        <v>10</v>
      </c>
      <c r="L188" s="18">
        <f t="shared" si="16"/>
        <v>25</v>
      </c>
      <c r="M188" s="10">
        <f t="shared" si="17"/>
        <v>0.03</v>
      </c>
    </row>
    <row r="189" spans="2:13" thickBot="1" x14ac:dyDescent="0.35">
      <c r="B189" s="3" t="str">
        <f>Data_Input!B189</f>
        <v>Loan-184</v>
      </c>
      <c r="C189" s="6">
        <v>146777.82999999999</v>
      </c>
      <c r="D189" s="3" t="s">
        <v>77</v>
      </c>
      <c r="E189" s="3" t="str">
        <f>Data_Input!E189</f>
        <v>BBB</v>
      </c>
      <c r="F189" s="6">
        <f>Data_Input!D189</f>
        <v>210690.42</v>
      </c>
      <c r="G189" s="16">
        <v>2.4500000000000001E-2</v>
      </c>
      <c r="H189" s="3">
        <f t="shared" si="12"/>
        <v>0</v>
      </c>
      <c r="I189" s="3">
        <f t="shared" si="13"/>
        <v>20</v>
      </c>
      <c r="J189" s="3">
        <f t="shared" si="14"/>
        <v>15</v>
      </c>
      <c r="K189" s="3">
        <f t="shared" si="15"/>
        <v>10</v>
      </c>
      <c r="L189" s="18">
        <f t="shared" si="16"/>
        <v>45</v>
      </c>
      <c r="M189" s="10">
        <f t="shared" si="17"/>
        <v>7.0000000000000007E-2</v>
      </c>
    </row>
    <row r="190" spans="2:13" thickBot="1" x14ac:dyDescent="0.35">
      <c r="B190" s="3" t="str">
        <f>Data_Input!B190</f>
        <v>Loan-185</v>
      </c>
      <c r="C190" s="6">
        <v>64583.78</v>
      </c>
      <c r="D190" s="3" t="s">
        <v>422</v>
      </c>
      <c r="E190" s="3" t="str">
        <f>Data_Input!E190</f>
        <v>B</v>
      </c>
      <c r="F190" s="6">
        <f>Data_Input!D190</f>
        <v>309016.32000000001</v>
      </c>
      <c r="G190" s="16">
        <v>4.0999999999999995E-3</v>
      </c>
      <c r="H190" s="3">
        <f t="shared" si="12"/>
        <v>0</v>
      </c>
      <c r="I190" s="3">
        <f t="shared" si="13"/>
        <v>5</v>
      </c>
      <c r="J190" s="3">
        <f t="shared" si="14"/>
        <v>25</v>
      </c>
      <c r="K190" s="3">
        <f t="shared" si="15"/>
        <v>20</v>
      </c>
      <c r="L190" s="18">
        <f t="shared" si="16"/>
        <v>50</v>
      </c>
      <c r="M190" s="10">
        <f t="shared" si="17"/>
        <v>7.0000000000000007E-2</v>
      </c>
    </row>
    <row r="191" spans="2:13" thickBot="1" x14ac:dyDescent="0.35">
      <c r="B191" s="3" t="str">
        <f>Data_Input!B191</f>
        <v>Loan-186</v>
      </c>
      <c r="C191" s="6">
        <v>100866.98</v>
      </c>
      <c r="D191" s="3" t="s">
        <v>77</v>
      </c>
      <c r="E191" s="3" t="str">
        <f>Data_Input!E191</f>
        <v>A</v>
      </c>
      <c r="F191" s="6">
        <f>Data_Input!D191</f>
        <v>412123.35</v>
      </c>
      <c r="G191" s="16">
        <v>7.1999999999999998E-3</v>
      </c>
      <c r="H191" s="3">
        <f t="shared" si="12"/>
        <v>0</v>
      </c>
      <c r="I191" s="3">
        <f t="shared" si="13"/>
        <v>20</v>
      </c>
      <c r="J191" s="3">
        <f t="shared" si="14"/>
        <v>10</v>
      </c>
      <c r="K191" s="3">
        <f t="shared" si="15"/>
        <v>20</v>
      </c>
      <c r="L191" s="18">
        <f t="shared" si="16"/>
        <v>50</v>
      </c>
      <c r="M191" s="10">
        <f t="shared" si="17"/>
        <v>7.0000000000000007E-2</v>
      </c>
    </row>
    <row r="192" spans="2:13" thickBot="1" x14ac:dyDescent="0.35">
      <c r="B192" s="3" t="str">
        <f>Data_Input!B192</f>
        <v>Loan-187</v>
      </c>
      <c r="C192" s="6">
        <v>163960.04999999999</v>
      </c>
      <c r="D192" s="3" t="s">
        <v>424</v>
      </c>
      <c r="E192" s="3" t="str">
        <f>Data_Input!E192</f>
        <v>B</v>
      </c>
      <c r="F192" s="6">
        <f>Data_Input!D192</f>
        <v>244070.54</v>
      </c>
      <c r="G192" s="16">
        <v>2.5000000000000001E-3</v>
      </c>
      <c r="H192" s="3">
        <f t="shared" si="12"/>
        <v>0</v>
      </c>
      <c r="I192" s="3">
        <f t="shared" si="13"/>
        <v>0</v>
      </c>
      <c r="J192" s="3">
        <f t="shared" si="14"/>
        <v>25</v>
      </c>
      <c r="K192" s="3">
        <f t="shared" si="15"/>
        <v>10</v>
      </c>
      <c r="L192" s="18">
        <f t="shared" si="16"/>
        <v>35</v>
      </c>
      <c r="M192" s="10">
        <f t="shared" si="17"/>
        <v>0.05</v>
      </c>
    </row>
    <row r="193" spans="2:13" thickBot="1" x14ac:dyDescent="0.35">
      <c r="B193" s="3" t="str">
        <f>Data_Input!B193</f>
        <v>Loan-188</v>
      </c>
      <c r="C193" s="6">
        <v>34713.300000000003</v>
      </c>
      <c r="D193" s="3" t="s">
        <v>77</v>
      </c>
      <c r="E193" s="3" t="str">
        <f>Data_Input!E193</f>
        <v>B</v>
      </c>
      <c r="F193" s="6">
        <f>Data_Input!D193</f>
        <v>262555.56</v>
      </c>
      <c r="G193" s="16">
        <v>4.4000000000000003E-3</v>
      </c>
      <c r="H193" s="3">
        <f t="shared" si="12"/>
        <v>0</v>
      </c>
      <c r="I193" s="3">
        <f t="shared" si="13"/>
        <v>20</v>
      </c>
      <c r="J193" s="3">
        <f t="shared" si="14"/>
        <v>25</v>
      </c>
      <c r="K193" s="3">
        <f t="shared" si="15"/>
        <v>10</v>
      </c>
      <c r="L193" s="18">
        <f t="shared" si="16"/>
        <v>55</v>
      </c>
      <c r="M193" s="10">
        <f t="shared" si="17"/>
        <v>0.1</v>
      </c>
    </row>
    <row r="194" spans="2:13" thickBot="1" x14ac:dyDescent="0.35">
      <c r="B194" s="3" t="str">
        <f>Data_Input!B194</f>
        <v>Loan-189</v>
      </c>
      <c r="C194" s="6">
        <v>158626.9</v>
      </c>
      <c r="D194" s="3" t="s">
        <v>77</v>
      </c>
      <c r="E194" s="3" t="str">
        <f>Data_Input!E194</f>
        <v>B</v>
      </c>
      <c r="F194" s="6">
        <f>Data_Input!D194</f>
        <v>116499.2</v>
      </c>
      <c r="G194" s="16">
        <v>1.2999999999999999E-3</v>
      </c>
      <c r="H194" s="3">
        <f t="shared" si="12"/>
        <v>0</v>
      </c>
      <c r="I194" s="3">
        <f t="shared" si="13"/>
        <v>20</v>
      </c>
      <c r="J194" s="3">
        <f t="shared" si="14"/>
        <v>25</v>
      </c>
      <c r="K194" s="3">
        <f t="shared" si="15"/>
        <v>10</v>
      </c>
      <c r="L194" s="18">
        <f t="shared" si="16"/>
        <v>55</v>
      </c>
      <c r="M194" s="10">
        <f t="shared" si="17"/>
        <v>0.1</v>
      </c>
    </row>
    <row r="195" spans="2:13" thickBot="1" x14ac:dyDescent="0.35">
      <c r="B195" s="3" t="str">
        <f>Data_Input!B195</f>
        <v>Loan-190</v>
      </c>
      <c r="C195" s="6">
        <v>131576.1</v>
      </c>
      <c r="D195" s="3" t="s">
        <v>423</v>
      </c>
      <c r="E195" s="3" t="str">
        <f>Data_Input!E195</f>
        <v>BB</v>
      </c>
      <c r="F195" s="6">
        <f>Data_Input!D195</f>
        <v>348001.64</v>
      </c>
      <c r="G195" s="16">
        <v>4.7999999999999996E-3</v>
      </c>
      <c r="H195" s="3">
        <f t="shared" si="12"/>
        <v>0</v>
      </c>
      <c r="I195" s="3">
        <f t="shared" si="13"/>
        <v>10</v>
      </c>
      <c r="J195" s="3">
        <f t="shared" si="14"/>
        <v>20</v>
      </c>
      <c r="K195" s="3">
        <f t="shared" si="15"/>
        <v>20</v>
      </c>
      <c r="L195" s="18">
        <f t="shared" si="16"/>
        <v>50</v>
      </c>
      <c r="M195" s="10">
        <f t="shared" si="17"/>
        <v>7.0000000000000007E-2</v>
      </c>
    </row>
    <row r="196" spans="2:13" thickBot="1" x14ac:dyDescent="0.35">
      <c r="B196" s="3" t="str">
        <f>Data_Input!B196</f>
        <v>Loan-191</v>
      </c>
      <c r="C196" s="6">
        <v>158469.4</v>
      </c>
      <c r="D196" s="3" t="s">
        <v>77</v>
      </c>
      <c r="E196" s="3" t="str">
        <f>Data_Input!E196</f>
        <v>A</v>
      </c>
      <c r="F196" s="6">
        <f>Data_Input!D196</f>
        <v>171411.01</v>
      </c>
      <c r="G196" s="16">
        <v>2.0999999999999999E-3</v>
      </c>
      <c r="H196" s="3">
        <f t="shared" si="12"/>
        <v>0</v>
      </c>
      <c r="I196" s="3">
        <f t="shared" si="13"/>
        <v>20</v>
      </c>
      <c r="J196" s="3">
        <f t="shared" si="14"/>
        <v>10</v>
      </c>
      <c r="K196" s="3">
        <f t="shared" si="15"/>
        <v>10</v>
      </c>
      <c r="L196" s="18">
        <f t="shared" si="16"/>
        <v>40</v>
      </c>
      <c r="M196" s="10">
        <f t="shared" si="17"/>
        <v>0.05</v>
      </c>
    </row>
    <row r="197" spans="2:13" thickBot="1" x14ac:dyDescent="0.35">
      <c r="B197" s="3" t="str">
        <f>Data_Input!B197</f>
        <v>Loan-192</v>
      </c>
      <c r="C197" s="6">
        <v>186767.86</v>
      </c>
      <c r="D197" s="3" t="s">
        <v>424</v>
      </c>
      <c r="E197" s="3" t="str">
        <f>Data_Input!E197</f>
        <v>BB</v>
      </c>
      <c r="F197" s="6">
        <f>Data_Input!D197</f>
        <v>422310.09</v>
      </c>
      <c r="G197" s="16">
        <v>7.3000000000000001E-3</v>
      </c>
      <c r="H197" s="3">
        <f t="shared" si="12"/>
        <v>0</v>
      </c>
      <c r="I197" s="3">
        <f t="shared" si="13"/>
        <v>0</v>
      </c>
      <c r="J197" s="3">
        <f t="shared" si="14"/>
        <v>20</v>
      </c>
      <c r="K197" s="3">
        <f t="shared" si="15"/>
        <v>20</v>
      </c>
      <c r="L197" s="18">
        <f t="shared" si="16"/>
        <v>40</v>
      </c>
      <c r="M197" s="10">
        <f t="shared" si="17"/>
        <v>0.05</v>
      </c>
    </row>
    <row r="198" spans="2:13" thickBot="1" x14ac:dyDescent="0.35">
      <c r="B198" s="3" t="str">
        <f>Data_Input!B198</f>
        <v>Loan-193</v>
      </c>
      <c r="C198" s="6">
        <v>60914.03</v>
      </c>
      <c r="D198" s="3" t="s">
        <v>77</v>
      </c>
      <c r="E198" s="3" t="str">
        <f>Data_Input!E198</f>
        <v>AAA</v>
      </c>
      <c r="F198" s="6">
        <f>Data_Input!D198</f>
        <v>455525.64</v>
      </c>
      <c r="G198" s="16">
        <v>2.29E-2</v>
      </c>
      <c r="H198" s="3">
        <f t="shared" si="12"/>
        <v>0</v>
      </c>
      <c r="I198" s="3">
        <f t="shared" si="13"/>
        <v>20</v>
      </c>
      <c r="J198" s="3">
        <f t="shared" si="14"/>
        <v>0</v>
      </c>
      <c r="K198" s="3">
        <f t="shared" si="15"/>
        <v>20</v>
      </c>
      <c r="L198" s="18">
        <f t="shared" si="16"/>
        <v>40</v>
      </c>
      <c r="M198" s="10">
        <f t="shared" si="17"/>
        <v>0.05</v>
      </c>
    </row>
    <row r="199" spans="2:13" thickBot="1" x14ac:dyDescent="0.35">
      <c r="B199" s="3" t="str">
        <f>Data_Input!B199</f>
        <v>Loan-194</v>
      </c>
      <c r="C199" s="6">
        <v>137944.63</v>
      </c>
      <c r="D199" s="3" t="s">
        <v>423</v>
      </c>
      <c r="E199" s="3" t="str">
        <f>Data_Input!E199</f>
        <v>CCC</v>
      </c>
      <c r="F199" s="6">
        <f>Data_Input!D199</f>
        <v>314318.52</v>
      </c>
      <c r="G199" s="16">
        <v>2.2599999999999999E-2</v>
      </c>
      <c r="H199" s="3">
        <f t="shared" ref="H199:H262" si="18">IF(G199&gt;$P$23,$Q$23,IF(G199&gt;$P$24,$Q$24,IF(G199&lt;$P$24,$Q$25)))</f>
        <v>0</v>
      </c>
      <c r="I199" s="3">
        <f t="shared" ref="I199:I262" si="19">IF(D199=$P$9,$Q$9,IF(D199=$P$10,$Q$10,IF(D199=$P$11,$Q$11,IF(D199=$P$12,$Q$12,"Not applicable took at parimeters well"))))</f>
        <v>10</v>
      </c>
      <c r="J199" s="3">
        <f t="shared" ref="J199:J262" si="20">IF(E199=$P$13,$Q$13,IF(E199=$P$14,$Q$14,IF(E199=$P$15,$Q$15,IF(E199=$P$16,$Q$16,IF(E199=$P$17,$Q$17,IF(E199=$P$18,$Q$18,IF(E199=$P$19,$Q$19,"Not applicable")))))))</f>
        <v>30</v>
      </c>
      <c r="K199" s="3">
        <f t="shared" ref="K199:K262" si="21">IF(F199&gt;$P$20,$Q$20,IF(F199&gt;$P$21,$Q$21,IF(F199&lt;$P$21,$Q$22,"Not Applicable")))</f>
        <v>20</v>
      </c>
      <c r="L199" s="18">
        <f t="shared" ref="L199:L262" si="22">H199+I199+J199+K199</f>
        <v>60</v>
      </c>
      <c r="M199" s="10">
        <f t="shared" ref="M199:M262" si="23">_xlfn.XLOOKUP(L199,$S$6:$S$12,$U$6:$U$12,"Not found",-1,1)</f>
        <v>0.15</v>
      </c>
    </row>
    <row r="200" spans="2:13" thickBot="1" x14ac:dyDescent="0.35">
      <c r="B200" s="3" t="str">
        <f>Data_Input!B200</f>
        <v>Loan-195</v>
      </c>
      <c r="C200" s="6">
        <v>16088.82</v>
      </c>
      <c r="D200" s="3" t="s">
        <v>422</v>
      </c>
      <c r="E200" s="3" t="str">
        <f>Data_Input!E200</f>
        <v>B</v>
      </c>
      <c r="F200" s="6">
        <f>Data_Input!D200</f>
        <v>212538.45</v>
      </c>
      <c r="G200" s="16">
        <v>4.7400000000000005E-2</v>
      </c>
      <c r="H200" s="3">
        <f t="shared" si="18"/>
        <v>0</v>
      </c>
      <c r="I200" s="3">
        <f t="shared" si="19"/>
        <v>5</v>
      </c>
      <c r="J200" s="3">
        <f t="shared" si="20"/>
        <v>25</v>
      </c>
      <c r="K200" s="3">
        <f t="shared" si="21"/>
        <v>10</v>
      </c>
      <c r="L200" s="18">
        <f t="shared" si="22"/>
        <v>40</v>
      </c>
      <c r="M200" s="10">
        <f t="shared" si="23"/>
        <v>0.05</v>
      </c>
    </row>
    <row r="201" spans="2:13" thickBot="1" x14ac:dyDescent="0.35">
      <c r="B201" s="3" t="str">
        <f>Data_Input!B201</f>
        <v>Loan-196</v>
      </c>
      <c r="C201" s="6">
        <v>89589.59</v>
      </c>
      <c r="D201" s="3" t="s">
        <v>77</v>
      </c>
      <c r="E201" s="3" t="str">
        <f>Data_Input!E201</f>
        <v>A</v>
      </c>
      <c r="F201" s="6">
        <f>Data_Input!D201</f>
        <v>224034.87</v>
      </c>
      <c r="G201" s="16">
        <v>2.7000000000000001E-3</v>
      </c>
      <c r="H201" s="3">
        <f t="shared" si="18"/>
        <v>0</v>
      </c>
      <c r="I201" s="3">
        <f t="shared" si="19"/>
        <v>20</v>
      </c>
      <c r="J201" s="3">
        <f t="shared" si="20"/>
        <v>10</v>
      </c>
      <c r="K201" s="3">
        <f t="shared" si="21"/>
        <v>10</v>
      </c>
      <c r="L201" s="18">
        <f t="shared" si="22"/>
        <v>40</v>
      </c>
      <c r="M201" s="10">
        <f t="shared" si="23"/>
        <v>0.05</v>
      </c>
    </row>
    <row r="202" spans="2:13" thickBot="1" x14ac:dyDescent="0.35">
      <c r="B202" s="3" t="str">
        <f>Data_Input!B202</f>
        <v>Loan-197</v>
      </c>
      <c r="C202" s="6">
        <v>143538.97</v>
      </c>
      <c r="D202" s="3" t="s">
        <v>424</v>
      </c>
      <c r="E202" s="3" t="str">
        <f>Data_Input!E202</f>
        <v>BBB</v>
      </c>
      <c r="F202" s="6">
        <f>Data_Input!D202</f>
        <v>208516.21</v>
      </c>
      <c r="G202" s="16">
        <v>3.9000000000000003E-3</v>
      </c>
      <c r="H202" s="3">
        <f t="shared" si="18"/>
        <v>0</v>
      </c>
      <c r="I202" s="3">
        <f t="shared" si="19"/>
        <v>0</v>
      </c>
      <c r="J202" s="3">
        <f t="shared" si="20"/>
        <v>15</v>
      </c>
      <c r="K202" s="3">
        <f t="shared" si="21"/>
        <v>10</v>
      </c>
      <c r="L202" s="18">
        <f t="shared" si="22"/>
        <v>25</v>
      </c>
      <c r="M202" s="10">
        <f t="shared" si="23"/>
        <v>0.03</v>
      </c>
    </row>
    <row r="203" spans="2:13" thickBot="1" x14ac:dyDescent="0.35">
      <c r="B203" s="3" t="str">
        <f>Data_Input!B203</f>
        <v>Loan-198</v>
      </c>
      <c r="C203" s="6">
        <v>180994.49</v>
      </c>
      <c r="D203" s="3" t="s">
        <v>424</v>
      </c>
      <c r="E203" s="3" t="str">
        <f>Data_Input!E203</f>
        <v>BBB</v>
      </c>
      <c r="F203" s="6">
        <f>Data_Input!D203</f>
        <v>303462.12</v>
      </c>
      <c r="G203" s="16">
        <v>7.4900000000000008E-2</v>
      </c>
      <c r="H203" s="3">
        <f t="shared" si="18"/>
        <v>0</v>
      </c>
      <c r="I203" s="3">
        <f t="shared" si="19"/>
        <v>0</v>
      </c>
      <c r="J203" s="3">
        <f t="shared" si="20"/>
        <v>15</v>
      </c>
      <c r="K203" s="3">
        <f t="shared" si="21"/>
        <v>20</v>
      </c>
      <c r="L203" s="18">
        <f t="shared" si="22"/>
        <v>35</v>
      </c>
      <c r="M203" s="10">
        <f t="shared" si="23"/>
        <v>0.05</v>
      </c>
    </row>
    <row r="204" spans="2:13" thickBot="1" x14ac:dyDescent="0.35">
      <c r="B204" s="3" t="str">
        <f>Data_Input!B204</f>
        <v>Loan-199</v>
      </c>
      <c r="C204" s="6">
        <v>21237.21</v>
      </c>
      <c r="D204" s="3" t="s">
        <v>424</v>
      </c>
      <c r="E204" s="3" t="str">
        <f>Data_Input!E204</f>
        <v>CCC</v>
      </c>
      <c r="F204" s="6">
        <f>Data_Input!D204</f>
        <v>147172.07999999999</v>
      </c>
      <c r="G204" s="16">
        <v>3.4999999999999996E-3</v>
      </c>
      <c r="H204" s="3">
        <f t="shared" si="18"/>
        <v>0</v>
      </c>
      <c r="I204" s="3">
        <f t="shared" si="19"/>
        <v>0</v>
      </c>
      <c r="J204" s="3">
        <f t="shared" si="20"/>
        <v>30</v>
      </c>
      <c r="K204" s="3">
        <f t="shared" si="21"/>
        <v>10</v>
      </c>
      <c r="L204" s="18">
        <f t="shared" si="22"/>
        <v>40</v>
      </c>
      <c r="M204" s="10">
        <f t="shared" si="23"/>
        <v>0.05</v>
      </c>
    </row>
    <row r="205" spans="2:13" thickBot="1" x14ac:dyDescent="0.35">
      <c r="B205" s="3" t="str">
        <f>Data_Input!B205</f>
        <v>Loan-200</v>
      </c>
      <c r="C205" s="6">
        <v>120788.67</v>
      </c>
      <c r="D205" s="3" t="s">
        <v>77</v>
      </c>
      <c r="E205" s="3" t="str">
        <f>Data_Input!E205</f>
        <v>BBB</v>
      </c>
      <c r="F205" s="6">
        <f>Data_Input!D205</f>
        <v>349108.88</v>
      </c>
      <c r="G205" s="16">
        <v>5.7999999999999996E-3</v>
      </c>
      <c r="H205" s="3">
        <f t="shared" si="18"/>
        <v>0</v>
      </c>
      <c r="I205" s="3">
        <f t="shared" si="19"/>
        <v>20</v>
      </c>
      <c r="J205" s="3">
        <f t="shared" si="20"/>
        <v>15</v>
      </c>
      <c r="K205" s="3">
        <f t="shared" si="21"/>
        <v>20</v>
      </c>
      <c r="L205" s="18">
        <f t="shared" si="22"/>
        <v>55</v>
      </c>
      <c r="M205" s="10">
        <f t="shared" si="23"/>
        <v>0.1</v>
      </c>
    </row>
    <row r="206" spans="2:13" thickBot="1" x14ac:dyDescent="0.35">
      <c r="B206" s="3" t="str">
        <f>Data_Input!B206</f>
        <v>Loan-201</v>
      </c>
      <c r="C206" s="6">
        <v>184543.07</v>
      </c>
      <c r="D206" s="3" t="s">
        <v>424</v>
      </c>
      <c r="E206" s="3" t="str">
        <f>Data_Input!E206</f>
        <v>BBB</v>
      </c>
      <c r="F206" s="6">
        <f>Data_Input!D206</f>
        <v>27336.400000000001</v>
      </c>
      <c r="G206" s="16">
        <v>1.6E-2</v>
      </c>
      <c r="H206" s="3">
        <f t="shared" si="18"/>
        <v>0</v>
      </c>
      <c r="I206" s="3">
        <f t="shared" si="19"/>
        <v>0</v>
      </c>
      <c r="J206" s="3">
        <f t="shared" si="20"/>
        <v>15</v>
      </c>
      <c r="K206" s="3">
        <f t="shared" si="21"/>
        <v>0</v>
      </c>
      <c r="L206" s="18">
        <f t="shared" si="22"/>
        <v>15</v>
      </c>
      <c r="M206" s="10">
        <f t="shared" si="23"/>
        <v>1.4999999999999999E-2</v>
      </c>
    </row>
    <row r="207" spans="2:13" thickBot="1" x14ac:dyDescent="0.35">
      <c r="B207" s="3" t="str">
        <f>Data_Input!B207</f>
        <v>Loan-202</v>
      </c>
      <c r="C207" s="6">
        <v>165470.85</v>
      </c>
      <c r="D207" s="3" t="s">
        <v>422</v>
      </c>
      <c r="E207" s="3" t="str">
        <f>Data_Input!E207</f>
        <v>A</v>
      </c>
      <c r="F207" s="6">
        <f>Data_Input!D207</f>
        <v>399482.86</v>
      </c>
      <c r="G207" s="16">
        <v>5.7999999999999996E-3</v>
      </c>
      <c r="H207" s="3">
        <f t="shared" si="18"/>
        <v>0</v>
      </c>
      <c r="I207" s="3">
        <f t="shared" si="19"/>
        <v>5</v>
      </c>
      <c r="J207" s="3">
        <f t="shared" si="20"/>
        <v>10</v>
      </c>
      <c r="K207" s="3">
        <f t="shared" si="21"/>
        <v>20</v>
      </c>
      <c r="L207" s="18">
        <f t="shared" si="22"/>
        <v>35</v>
      </c>
      <c r="M207" s="10">
        <f t="shared" si="23"/>
        <v>0.05</v>
      </c>
    </row>
    <row r="208" spans="2:13" thickBot="1" x14ac:dyDescent="0.35">
      <c r="B208" s="3" t="str">
        <f>Data_Input!B208</f>
        <v>Loan-203</v>
      </c>
      <c r="C208" s="6">
        <v>73798.63</v>
      </c>
      <c r="D208" s="3" t="s">
        <v>422</v>
      </c>
      <c r="E208" s="3" t="str">
        <f>Data_Input!E208</f>
        <v>BBB</v>
      </c>
      <c r="F208" s="6">
        <f>Data_Input!D208</f>
        <v>50382.47</v>
      </c>
      <c r="G208" s="16">
        <v>5.9999999999999995E-4</v>
      </c>
      <c r="H208" s="3">
        <f t="shared" si="18"/>
        <v>0</v>
      </c>
      <c r="I208" s="3">
        <f t="shared" si="19"/>
        <v>5</v>
      </c>
      <c r="J208" s="3">
        <f t="shared" si="20"/>
        <v>15</v>
      </c>
      <c r="K208" s="3">
        <f t="shared" si="21"/>
        <v>0</v>
      </c>
      <c r="L208" s="18">
        <f t="shared" si="22"/>
        <v>20</v>
      </c>
      <c r="M208" s="10">
        <f t="shared" si="23"/>
        <v>1.4999999999999999E-2</v>
      </c>
    </row>
    <row r="209" spans="2:13" thickBot="1" x14ac:dyDescent="0.35">
      <c r="B209" s="3" t="str">
        <f>Data_Input!B209</f>
        <v>Loan-204</v>
      </c>
      <c r="C209" s="6">
        <v>142592.4</v>
      </c>
      <c r="D209" s="3" t="s">
        <v>77</v>
      </c>
      <c r="E209" s="3" t="str">
        <f>Data_Input!E209</f>
        <v>BBB</v>
      </c>
      <c r="F209" s="6">
        <f>Data_Input!D209</f>
        <v>418878.88</v>
      </c>
      <c r="G209" s="16">
        <v>6.7000000000000002E-3</v>
      </c>
      <c r="H209" s="3">
        <f t="shared" si="18"/>
        <v>0</v>
      </c>
      <c r="I209" s="3">
        <f t="shared" si="19"/>
        <v>20</v>
      </c>
      <c r="J209" s="3">
        <f t="shared" si="20"/>
        <v>15</v>
      </c>
      <c r="K209" s="3">
        <f t="shared" si="21"/>
        <v>20</v>
      </c>
      <c r="L209" s="18">
        <f t="shared" si="22"/>
        <v>55</v>
      </c>
      <c r="M209" s="10">
        <f t="shared" si="23"/>
        <v>0.1</v>
      </c>
    </row>
    <row r="210" spans="2:13" thickBot="1" x14ac:dyDescent="0.35">
      <c r="B210" s="3" t="str">
        <f>Data_Input!B210</f>
        <v>Loan-205</v>
      </c>
      <c r="C210" s="6">
        <v>23005.42</v>
      </c>
      <c r="D210" s="3" t="s">
        <v>77</v>
      </c>
      <c r="E210" s="3" t="str">
        <f>Data_Input!E210</f>
        <v>AAA</v>
      </c>
      <c r="F210" s="6">
        <f>Data_Input!D210</f>
        <v>235156.47</v>
      </c>
      <c r="G210" s="16">
        <v>2.8999999999999998E-3</v>
      </c>
      <c r="H210" s="3">
        <f t="shared" si="18"/>
        <v>0</v>
      </c>
      <c r="I210" s="3">
        <f t="shared" si="19"/>
        <v>20</v>
      </c>
      <c r="J210" s="3">
        <f t="shared" si="20"/>
        <v>0</v>
      </c>
      <c r="K210" s="3">
        <f t="shared" si="21"/>
        <v>10</v>
      </c>
      <c r="L210" s="18">
        <f t="shared" si="22"/>
        <v>30</v>
      </c>
      <c r="M210" s="10">
        <f t="shared" si="23"/>
        <v>0.03</v>
      </c>
    </row>
    <row r="211" spans="2:13" thickBot="1" x14ac:dyDescent="0.35">
      <c r="B211" s="3" t="str">
        <f>Data_Input!B211</f>
        <v>Loan-206</v>
      </c>
      <c r="C211" s="6">
        <v>178048.04</v>
      </c>
      <c r="D211" s="3" t="s">
        <v>423</v>
      </c>
      <c r="E211" s="3" t="str">
        <f>Data_Input!E211</f>
        <v>BB</v>
      </c>
      <c r="F211" s="6">
        <f>Data_Input!D211</f>
        <v>276760.58</v>
      </c>
      <c r="G211" s="16">
        <v>1.4199999999999999E-2</v>
      </c>
      <c r="H211" s="3">
        <f t="shared" si="18"/>
        <v>0</v>
      </c>
      <c r="I211" s="3">
        <f t="shared" si="19"/>
        <v>10</v>
      </c>
      <c r="J211" s="3">
        <f t="shared" si="20"/>
        <v>20</v>
      </c>
      <c r="K211" s="3">
        <f t="shared" si="21"/>
        <v>10</v>
      </c>
      <c r="L211" s="18">
        <f t="shared" si="22"/>
        <v>40</v>
      </c>
      <c r="M211" s="10">
        <f t="shared" si="23"/>
        <v>0.05</v>
      </c>
    </row>
    <row r="212" spans="2:13" thickBot="1" x14ac:dyDescent="0.35">
      <c r="B212" s="3" t="str">
        <f>Data_Input!B212</f>
        <v>Loan-207</v>
      </c>
      <c r="C212" s="6">
        <v>54582.02</v>
      </c>
      <c r="D212" s="3" t="s">
        <v>77</v>
      </c>
      <c r="E212" s="3" t="str">
        <f>Data_Input!E212</f>
        <v>AA</v>
      </c>
      <c r="F212" s="6">
        <f>Data_Input!D212</f>
        <v>276058.99</v>
      </c>
      <c r="G212" s="16">
        <v>7.7000000000000002E-3</v>
      </c>
      <c r="H212" s="3">
        <f t="shared" si="18"/>
        <v>0</v>
      </c>
      <c r="I212" s="3">
        <f t="shared" si="19"/>
        <v>20</v>
      </c>
      <c r="J212" s="3">
        <f t="shared" si="20"/>
        <v>5</v>
      </c>
      <c r="K212" s="3">
        <f t="shared" si="21"/>
        <v>10</v>
      </c>
      <c r="L212" s="18">
        <f t="shared" si="22"/>
        <v>35</v>
      </c>
      <c r="M212" s="10">
        <f t="shared" si="23"/>
        <v>0.05</v>
      </c>
    </row>
    <row r="213" spans="2:13" thickBot="1" x14ac:dyDescent="0.35">
      <c r="B213" s="3" t="str">
        <f>Data_Input!B213</f>
        <v>Loan-208</v>
      </c>
      <c r="C213" s="6">
        <v>131346.82999999999</v>
      </c>
      <c r="D213" s="3" t="s">
        <v>423</v>
      </c>
      <c r="E213" s="3" t="str">
        <f>Data_Input!E213</f>
        <v>AAA</v>
      </c>
      <c r="F213" s="6">
        <f>Data_Input!D213</f>
        <v>180548.58</v>
      </c>
      <c r="G213" s="16">
        <v>1.1699999999999999E-2</v>
      </c>
      <c r="H213" s="3">
        <f t="shared" si="18"/>
        <v>0</v>
      </c>
      <c r="I213" s="3">
        <f t="shared" si="19"/>
        <v>10</v>
      </c>
      <c r="J213" s="3">
        <f t="shared" si="20"/>
        <v>0</v>
      </c>
      <c r="K213" s="3">
        <f t="shared" si="21"/>
        <v>10</v>
      </c>
      <c r="L213" s="18">
        <f t="shared" si="22"/>
        <v>20</v>
      </c>
      <c r="M213" s="10">
        <f t="shared" si="23"/>
        <v>1.4999999999999999E-2</v>
      </c>
    </row>
    <row r="214" spans="2:13" thickBot="1" x14ac:dyDescent="0.35">
      <c r="B214" s="3" t="str">
        <f>Data_Input!B214</f>
        <v>Loan-209</v>
      </c>
      <c r="C214" s="6">
        <v>54704.11</v>
      </c>
      <c r="D214" s="3" t="s">
        <v>423</v>
      </c>
      <c r="E214" s="3" t="str">
        <f>Data_Input!E214</f>
        <v>AAA</v>
      </c>
      <c r="F214" s="6">
        <f>Data_Input!D214</f>
        <v>346656.78</v>
      </c>
      <c r="G214" s="16">
        <v>5.1999999999999998E-3</v>
      </c>
      <c r="H214" s="3">
        <f t="shared" si="18"/>
        <v>0</v>
      </c>
      <c r="I214" s="3">
        <f t="shared" si="19"/>
        <v>10</v>
      </c>
      <c r="J214" s="3">
        <f t="shared" si="20"/>
        <v>0</v>
      </c>
      <c r="K214" s="3">
        <f t="shared" si="21"/>
        <v>20</v>
      </c>
      <c r="L214" s="18">
        <f t="shared" si="22"/>
        <v>30</v>
      </c>
      <c r="M214" s="10">
        <f t="shared" si="23"/>
        <v>0.03</v>
      </c>
    </row>
    <row r="215" spans="2:13" thickBot="1" x14ac:dyDescent="0.35">
      <c r="B215" s="3" t="str">
        <f>Data_Input!B215</f>
        <v>Loan-210</v>
      </c>
      <c r="C215" s="6">
        <v>162434.22</v>
      </c>
      <c r="D215" s="3" t="s">
        <v>423</v>
      </c>
      <c r="E215" s="3" t="str">
        <f>Data_Input!E215</f>
        <v>B</v>
      </c>
      <c r="F215" s="6">
        <f>Data_Input!D215</f>
        <v>448286.89</v>
      </c>
      <c r="G215" s="16">
        <v>8.1000000000000013E-3</v>
      </c>
      <c r="H215" s="3">
        <f t="shared" si="18"/>
        <v>0</v>
      </c>
      <c r="I215" s="3">
        <f t="shared" si="19"/>
        <v>10</v>
      </c>
      <c r="J215" s="3">
        <f t="shared" si="20"/>
        <v>25</v>
      </c>
      <c r="K215" s="3">
        <f t="shared" si="21"/>
        <v>20</v>
      </c>
      <c r="L215" s="18">
        <f t="shared" si="22"/>
        <v>55</v>
      </c>
      <c r="M215" s="10">
        <f t="shared" si="23"/>
        <v>0.1</v>
      </c>
    </row>
    <row r="216" spans="2:13" thickBot="1" x14ac:dyDescent="0.35">
      <c r="B216" s="3" t="str">
        <f>Data_Input!B216</f>
        <v>Loan-211</v>
      </c>
      <c r="C216" s="6">
        <v>188728.55</v>
      </c>
      <c r="D216" s="3" t="s">
        <v>423</v>
      </c>
      <c r="E216" s="3" t="str">
        <f>Data_Input!E216</f>
        <v>B</v>
      </c>
      <c r="F216" s="6">
        <f>Data_Input!D216</f>
        <v>413218.99</v>
      </c>
      <c r="G216" s="16">
        <v>4.3E-3</v>
      </c>
      <c r="H216" s="3">
        <f t="shared" si="18"/>
        <v>0</v>
      </c>
      <c r="I216" s="3">
        <f t="shared" si="19"/>
        <v>10</v>
      </c>
      <c r="J216" s="3">
        <f t="shared" si="20"/>
        <v>25</v>
      </c>
      <c r="K216" s="3">
        <f t="shared" si="21"/>
        <v>20</v>
      </c>
      <c r="L216" s="18">
        <f t="shared" si="22"/>
        <v>55</v>
      </c>
      <c r="M216" s="10">
        <f t="shared" si="23"/>
        <v>0.1</v>
      </c>
    </row>
    <row r="217" spans="2:13" thickBot="1" x14ac:dyDescent="0.35">
      <c r="B217" s="3" t="str">
        <f>Data_Input!B217</f>
        <v>Loan-212</v>
      </c>
      <c r="C217" s="6">
        <v>22636.34</v>
      </c>
      <c r="D217" s="3" t="s">
        <v>422</v>
      </c>
      <c r="E217" s="3" t="str">
        <f>Data_Input!E217</f>
        <v>AAA</v>
      </c>
      <c r="F217" s="6">
        <f>Data_Input!D217</f>
        <v>410088.02</v>
      </c>
      <c r="G217" s="16">
        <v>4.6999999999999993E-3</v>
      </c>
      <c r="H217" s="3">
        <f t="shared" si="18"/>
        <v>0</v>
      </c>
      <c r="I217" s="3">
        <f t="shared" si="19"/>
        <v>5</v>
      </c>
      <c r="J217" s="3">
        <f t="shared" si="20"/>
        <v>0</v>
      </c>
      <c r="K217" s="3">
        <f t="shared" si="21"/>
        <v>20</v>
      </c>
      <c r="L217" s="18">
        <f t="shared" si="22"/>
        <v>25</v>
      </c>
      <c r="M217" s="10">
        <f t="shared" si="23"/>
        <v>0.03</v>
      </c>
    </row>
    <row r="218" spans="2:13" thickBot="1" x14ac:dyDescent="0.35">
      <c r="B218" s="3" t="str">
        <f>Data_Input!B218</f>
        <v>Loan-213</v>
      </c>
      <c r="C218" s="6">
        <v>98207.02</v>
      </c>
      <c r="D218" s="3" t="s">
        <v>424</v>
      </c>
      <c r="E218" s="3" t="str">
        <f>Data_Input!E218</f>
        <v>B</v>
      </c>
      <c r="F218" s="6">
        <f>Data_Input!D218</f>
        <v>348809.44</v>
      </c>
      <c r="G218" s="16">
        <v>0.13009999999999999</v>
      </c>
      <c r="H218" s="3">
        <f t="shared" si="18"/>
        <v>0</v>
      </c>
      <c r="I218" s="3">
        <f t="shared" si="19"/>
        <v>0</v>
      </c>
      <c r="J218" s="3">
        <f t="shared" si="20"/>
        <v>25</v>
      </c>
      <c r="K218" s="3">
        <f t="shared" si="21"/>
        <v>20</v>
      </c>
      <c r="L218" s="18">
        <f t="shared" si="22"/>
        <v>45</v>
      </c>
      <c r="M218" s="10">
        <f t="shared" si="23"/>
        <v>7.0000000000000007E-2</v>
      </c>
    </row>
    <row r="219" spans="2:13" thickBot="1" x14ac:dyDescent="0.35">
      <c r="B219" s="3" t="str">
        <f>Data_Input!B219</f>
        <v>Loan-214</v>
      </c>
      <c r="C219" s="6">
        <v>80522.95</v>
      </c>
      <c r="D219" s="3" t="s">
        <v>77</v>
      </c>
      <c r="E219" s="3" t="str">
        <f>Data_Input!E219</f>
        <v>AAA</v>
      </c>
      <c r="F219" s="6">
        <f>Data_Input!D219</f>
        <v>472729.47</v>
      </c>
      <c r="G219" s="16">
        <v>6.1999999999999998E-3</v>
      </c>
      <c r="H219" s="3">
        <f t="shared" si="18"/>
        <v>0</v>
      </c>
      <c r="I219" s="3">
        <f t="shared" si="19"/>
        <v>20</v>
      </c>
      <c r="J219" s="3">
        <f t="shared" si="20"/>
        <v>0</v>
      </c>
      <c r="K219" s="3">
        <f t="shared" si="21"/>
        <v>20</v>
      </c>
      <c r="L219" s="18">
        <f t="shared" si="22"/>
        <v>40</v>
      </c>
      <c r="M219" s="10">
        <f t="shared" si="23"/>
        <v>0.05</v>
      </c>
    </row>
    <row r="220" spans="2:13" thickBot="1" x14ac:dyDescent="0.35">
      <c r="B220" s="3" t="str">
        <f>Data_Input!B220</f>
        <v>Loan-215</v>
      </c>
      <c r="C220" s="6">
        <v>33504.42</v>
      </c>
      <c r="D220" s="3" t="s">
        <v>423</v>
      </c>
      <c r="E220" s="3" t="str">
        <f>Data_Input!E220</f>
        <v>AAA</v>
      </c>
      <c r="F220" s="6">
        <f>Data_Input!D220</f>
        <v>488214.61</v>
      </c>
      <c r="G220" s="16">
        <v>1.2199999999999999E-2</v>
      </c>
      <c r="H220" s="3">
        <f t="shared" si="18"/>
        <v>0</v>
      </c>
      <c r="I220" s="3">
        <f t="shared" si="19"/>
        <v>10</v>
      </c>
      <c r="J220" s="3">
        <f t="shared" si="20"/>
        <v>0</v>
      </c>
      <c r="K220" s="3">
        <f t="shared" si="21"/>
        <v>20</v>
      </c>
      <c r="L220" s="18">
        <f t="shared" si="22"/>
        <v>30</v>
      </c>
      <c r="M220" s="10">
        <f t="shared" si="23"/>
        <v>0.03</v>
      </c>
    </row>
    <row r="221" spans="2:13" thickBot="1" x14ac:dyDescent="0.35">
      <c r="B221" s="3" t="str">
        <f>Data_Input!B221</f>
        <v>Loan-216</v>
      </c>
      <c r="C221" s="6">
        <v>171813.06</v>
      </c>
      <c r="D221" s="3" t="s">
        <v>424</v>
      </c>
      <c r="E221" s="3" t="str">
        <f>Data_Input!E221</f>
        <v>CCC</v>
      </c>
      <c r="F221" s="6">
        <f>Data_Input!D221</f>
        <v>222786.77</v>
      </c>
      <c r="G221" s="16">
        <v>2.5999999999999999E-3</v>
      </c>
      <c r="H221" s="3">
        <f t="shared" si="18"/>
        <v>0</v>
      </c>
      <c r="I221" s="3">
        <f t="shared" si="19"/>
        <v>0</v>
      </c>
      <c r="J221" s="3">
        <f t="shared" si="20"/>
        <v>30</v>
      </c>
      <c r="K221" s="3">
        <f t="shared" si="21"/>
        <v>10</v>
      </c>
      <c r="L221" s="18">
        <f t="shared" si="22"/>
        <v>40</v>
      </c>
      <c r="M221" s="10">
        <f t="shared" si="23"/>
        <v>0.05</v>
      </c>
    </row>
    <row r="222" spans="2:13" thickBot="1" x14ac:dyDescent="0.35">
      <c r="B222" s="3" t="str">
        <f>Data_Input!B222</f>
        <v>Loan-217</v>
      </c>
      <c r="C222" s="6">
        <v>179871.61</v>
      </c>
      <c r="D222" s="3" t="s">
        <v>423</v>
      </c>
      <c r="E222" s="3" t="str">
        <f>Data_Input!E222</f>
        <v>B</v>
      </c>
      <c r="F222" s="6">
        <f>Data_Input!D222</f>
        <v>197689.73</v>
      </c>
      <c r="G222" s="16">
        <v>9.5999999999999992E-3</v>
      </c>
      <c r="H222" s="3">
        <f t="shared" si="18"/>
        <v>0</v>
      </c>
      <c r="I222" s="3">
        <f t="shared" si="19"/>
        <v>10</v>
      </c>
      <c r="J222" s="3">
        <f t="shared" si="20"/>
        <v>25</v>
      </c>
      <c r="K222" s="3">
        <f t="shared" si="21"/>
        <v>10</v>
      </c>
      <c r="L222" s="18">
        <f t="shared" si="22"/>
        <v>45</v>
      </c>
      <c r="M222" s="10">
        <f t="shared" si="23"/>
        <v>7.0000000000000007E-2</v>
      </c>
    </row>
    <row r="223" spans="2:13" thickBot="1" x14ac:dyDescent="0.35">
      <c r="B223" s="3" t="str">
        <f>Data_Input!B223</f>
        <v>Loan-218</v>
      </c>
      <c r="C223" s="6">
        <v>149707.10999999999</v>
      </c>
      <c r="D223" s="3" t="s">
        <v>423</v>
      </c>
      <c r="E223" s="3" t="str">
        <f>Data_Input!E223</f>
        <v>AAA</v>
      </c>
      <c r="F223" s="6">
        <f>Data_Input!D223</f>
        <v>481488.43</v>
      </c>
      <c r="G223" s="16">
        <v>1.9599999999999999E-2</v>
      </c>
      <c r="H223" s="3">
        <f t="shared" si="18"/>
        <v>0</v>
      </c>
      <c r="I223" s="3">
        <f t="shared" si="19"/>
        <v>10</v>
      </c>
      <c r="J223" s="3">
        <f t="shared" si="20"/>
        <v>0</v>
      </c>
      <c r="K223" s="3">
        <f t="shared" si="21"/>
        <v>20</v>
      </c>
      <c r="L223" s="18">
        <f t="shared" si="22"/>
        <v>30</v>
      </c>
      <c r="M223" s="10">
        <f t="shared" si="23"/>
        <v>0.03</v>
      </c>
    </row>
    <row r="224" spans="2:13" thickBot="1" x14ac:dyDescent="0.35">
      <c r="B224" s="3" t="str">
        <f>Data_Input!B224</f>
        <v>Loan-219</v>
      </c>
      <c r="C224" s="6">
        <v>193562</v>
      </c>
      <c r="D224" s="3" t="s">
        <v>422</v>
      </c>
      <c r="E224" s="3" t="str">
        <f>Data_Input!E224</f>
        <v>A</v>
      </c>
      <c r="F224" s="6">
        <f>Data_Input!D224</f>
        <v>200278.25</v>
      </c>
      <c r="G224" s="16">
        <v>2.7000000000000001E-3</v>
      </c>
      <c r="H224" s="3">
        <f t="shared" si="18"/>
        <v>0</v>
      </c>
      <c r="I224" s="3">
        <f t="shared" si="19"/>
        <v>5</v>
      </c>
      <c r="J224" s="3">
        <f t="shared" si="20"/>
        <v>10</v>
      </c>
      <c r="K224" s="3">
        <f t="shared" si="21"/>
        <v>10</v>
      </c>
      <c r="L224" s="18">
        <f t="shared" si="22"/>
        <v>25</v>
      </c>
      <c r="M224" s="10">
        <f t="shared" si="23"/>
        <v>0.03</v>
      </c>
    </row>
    <row r="225" spans="2:13" thickBot="1" x14ac:dyDescent="0.35">
      <c r="B225" s="3" t="str">
        <f>Data_Input!B225</f>
        <v>Loan-220</v>
      </c>
      <c r="C225" s="6">
        <v>88890.03</v>
      </c>
      <c r="D225" s="3" t="s">
        <v>424</v>
      </c>
      <c r="E225" s="3" t="str">
        <f>Data_Input!E225</f>
        <v>A</v>
      </c>
      <c r="F225" s="6">
        <f>Data_Input!D225</f>
        <v>318486.71000000002</v>
      </c>
      <c r="G225" s="16">
        <v>3.2000000000000002E-3</v>
      </c>
      <c r="H225" s="3">
        <f t="shared" si="18"/>
        <v>0</v>
      </c>
      <c r="I225" s="3">
        <f t="shared" si="19"/>
        <v>0</v>
      </c>
      <c r="J225" s="3">
        <f t="shared" si="20"/>
        <v>10</v>
      </c>
      <c r="K225" s="3">
        <f t="shared" si="21"/>
        <v>20</v>
      </c>
      <c r="L225" s="18">
        <f t="shared" si="22"/>
        <v>30</v>
      </c>
      <c r="M225" s="10">
        <f t="shared" si="23"/>
        <v>0.03</v>
      </c>
    </row>
    <row r="226" spans="2:13" thickBot="1" x14ac:dyDescent="0.35">
      <c r="B226" s="3" t="str">
        <f>Data_Input!B226</f>
        <v>Loan-221</v>
      </c>
      <c r="C226" s="6">
        <v>163584.44</v>
      </c>
      <c r="D226" s="3" t="s">
        <v>77</v>
      </c>
      <c r="E226" s="3" t="str">
        <f>Data_Input!E226</f>
        <v>AA</v>
      </c>
      <c r="F226" s="6">
        <f>Data_Input!D226</f>
        <v>347645.26</v>
      </c>
      <c r="G226" s="16">
        <v>8.199999999999999E-3</v>
      </c>
      <c r="H226" s="3">
        <f t="shared" si="18"/>
        <v>0</v>
      </c>
      <c r="I226" s="3">
        <f t="shared" si="19"/>
        <v>20</v>
      </c>
      <c r="J226" s="3">
        <f t="shared" si="20"/>
        <v>5</v>
      </c>
      <c r="K226" s="3">
        <f t="shared" si="21"/>
        <v>20</v>
      </c>
      <c r="L226" s="18">
        <f t="shared" si="22"/>
        <v>45</v>
      </c>
      <c r="M226" s="10">
        <f t="shared" si="23"/>
        <v>7.0000000000000007E-2</v>
      </c>
    </row>
    <row r="227" spans="2:13" thickBot="1" x14ac:dyDescent="0.35">
      <c r="B227" s="3" t="str">
        <f>Data_Input!B227</f>
        <v>Loan-222</v>
      </c>
      <c r="C227" s="6">
        <v>149030.6</v>
      </c>
      <c r="D227" s="3" t="s">
        <v>424</v>
      </c>
      <c r="E227" s="3" t="str">
        <f>Data_Input!E227</f>
        <v>BBB</v>
      </c>
      <c r="F227" s="6">
        <f>Data_Input!D227</f>
        <v>225062.18</v>
      </c>
      <c r="G227" s="16">
        <v>8.3999999999999995E-3</v>
      </c>
      <c r="H227" s="3">
        <f t="shared" si="18"/>
        <v>0</v>
      </c>
      <c r="I227" s="3">
        <f t="shared" si="19"/>
        <v>0</v>
      </c>
      <c r="J227" s="3">
        <f t="shared" si="20"/>
        <v>15</v>
      </c>
      <c r="K227" s="3">
        <f t="shared" si="21"/>
        <v>10</v>
      </c>
      <c r="L227" s="18">
        <f t="shared" si="22"/>
        <v>25</v>
      </c>
      <c r="M227" s="10">
        <f t="shared" si="23"/>
        <v>0.03</v>
      </c>
    </row>
    <row r="228" spans="2:13" thickBot="1" x14ac:dyDescent="0.35">
      <c r="B228" s="3" t="str">
        <f>Data_Input!B228</f>
        <v>Loan-223</v>
      </c>
      <c r="C228" s="6">
        <v>146279.14000000001</v>
      </c>
      <c r="D228" s="3" t="s">
        <v>77</v>
      </c>
      <c r="E228" s="3" t="str">
        <f>Data_Input!E228</f>
        <v>CCC</v>
      </c>
      <c r="F228" s="6">
        <f>Data_Input!D228</f>
        <v>273791.94</v>
      </c>
      <c r="G228" s="16">
        <v>3.2000000000000002E-3</v>
      </c>
      <c r="H228" s="3">
        <f t="shared" si="18"/>
        <v>0</v>
      </c>
      <c r="I228" s="3">
        <f t="shared" si="19"/>
        <v>20</v>
      </c>
      <c r="J228" s="3">
        <f t="shared" si="20"/>
        <v>30</v>
      </c>
      <c r="K228" s="3">
        <f t="shared" si="21"/>
        <v>10</v>
      </c>
      <c r="L228" s="18">
        <f t="shared" si="22"/>
        <v>60</v>
      </c>
      <c r="M228" s="10">
        <f t="shared" si="23"/>
        <v>0.15</v>
      </c>
    </row>
    <row r="229" spans="2:13" thickBot="1" x14ac:dyDescent="0.35">
      <c r="B229" s="3" t="str">
        <f>Data_Input!B229</f>
        <v>Loan-224</v>
      </c>
      <c r="C229" s="6">
        <v>160739.48000000001</v>
      </c>
      <c r="D229" s="3" t="s">
        <v>423</v>
      </c>
      <c r="E229" s="3" t="str">
        <f>Data_Input!E229</f>
        <v>BB</v>
      </c>
      <c r="F229" s="6">
        <f>Data_Input!D229</f>
        <v>322030.21000000002</v>
      </c>
      <c r="G229" s="16">
        <v>1.46E-2</v>
      </c>
      <c r="H229" s="3">
        <f t="shared" si="18"/>
        <v>0</v>
      </c>
      <c r="I229" s="3">
        <f t="shared" si="19"/>
        <v>10</v>
      </c>
      <c r="J229" s="3">
        <f t="shared" si="20"/>
        <v>20</v>
      </c>
      <c r="K229" s="3">
        <f t="shared" si="21"/>
        <v>20</v>
      </c>
      <c r="L229" s="18">
        <f t="shared" si="22"/>
        <v>50</v>
      </c>
      <c r="M229" s="10">
        <f t="shared" si="23"/>
        <v>7.0000000000000007E-2</v>
      </c>
    </row>
    <row r="230" spans="2:13" thickBot="1" x14ac:dyDescent="0.35">
      <c r="B230" s="3" t="str">
        <f>Data_Input!B230</f>
        <v>Loan-225</v>
      </c>
      <c r="C230" s="6">
        <v>180244.91</v>
      </c>
      <c r="D230" s="3" t="s">
        <v>422</v>
      </c>
      <c r="E230" s="3" t="str">
        <f>Data_Input!E230</f>
        <v>AA</v>
      </c>
      <c r="F230" s="6">
        <f>Data_Input!D230</f>
        <v>298388.76</v>
      </c>
      <c r="G230" s="16">
        <v>5.6999999999999993E-3</v>
      </c>
      <c r="H230" s="3">
        <f t="shared" si="18"/>
        <v>0</v>
      </c>
      <c r="I230" s="3">
        <f t="shared" si="19"/>
        <v>5</v>
      </c>
      <c r="J230" s="3">
        <f t="shared" si="20"/>
        <v>5</v>
      </c>
      <c r="K230" s="3">
        <f t="shared" si="21"/>
        <v>10</v>
      </c>
      <c r="L230" s="18">
        <f t="shared" si="22"/>
        <v>20</v>
      </c>
      <c r="M230" s="10">
        <f t="shared" si="23"/>
        <v>1.4999999999999999E-2</v>
      </c>
    </row>
    <row r="231" spans="2:13" thickBot="1" x14ac:dyDescent="0.35">
      <c r="B231" s="3" t="str">
        <f>Data_Input!B231</f>
        <v>Loan-226</v>
      </c>
      <c r="C231" s="6">
        <v>172238.84</v>
      </c>
      <c r="D231" s="3" t="s">
        <v>424</v>
      </c>
      <c r="E231" s="3" t="str">
        <f>Data_Input!E231</f>
        <v>BB</v>
      </c>
      <c r="F231" s="6">
        <f>Data_Input!D231</f>
        <v>359670.58</v>
      </c>
      <c r="G231" s="16">
        <v>4.5000000000000005E-3</v>
      </c>
      <c r="H231" s="3">
        <f t="shared" si="18"/>
        <v>0</v>
      </c>
      <c r="I231" s="3">
        <f t="shared" si="19"/>
        <v>0</v>
      </c>
      <c r="J231" s="3">
        <f t="shared" si="20"/>
        <v>20</v>
      </c>
      <c r="K231" s="3">
        <f t="shared" si="21"/>
        <v>20</v>
      </c>
      <c r="L231" s="18">
        <f t="shared" si="22"/>
        <v>40</v>
      </c>
      <c r="M231" s="10">
        <f t="shared" si="23"/>
        <v>0.05</v>
      </c>
    </row>
    <row r="232" spans="2:13" thickBot="1" x14ac:dyDescent="0.35">
      <c r="B232" s="3" t="str">
        <f>Data_Input!B232</f>
        <v>Loan-227</v>
      </c>
      <c r="C232" s="6">
        <v>103054.55</v>
      </c>
      <c r="D232" s="3" t="s">
        <v>423</v>
      </c>
      <c r="E232" s="3" t="str">
        <f>Data_Input!E232</f>
        <v>B</v>
      </c>
      <c r="F232" s="6">
        <f>Data_Input!D232</f>
        <v>212954.88</v>
      </c>
      <c r="G232" s="16">
        <v>5.6999999999999993E-3</v>
      </c>
      <c r="H232" s="3">
        <f t="shared" si="18"/>
        <v>0</v>
      </c>
      <c r="I232" s="3">
        <f t="shared" si="19"/>
        <v>10</v>
      </c>
      <c r="J232" s="3">
        <f t="shared" si="20"/>
        <v>25</v>
      </c>
      <c r="K232" s="3">
        <f t="shared" si="21"/>
        <v>10</v>
      </c>
      <c r="L232" s="18">
        <f t="shared" si="22"/>
        <v>45</v>
      </c>
      <c r="M232" s="10">
        <f t="shared" si="23"/>
        <v>7.0000000000000007E-2</v>
      </c>
    </row>
    <row r="233" spans="2:13" thickBot="1" x14ac:dyDescent="0.35">
      <c r="B233" s="3" t="str">
        <f>Data_Input!B233</f>
        <v>Loan-228</v>
      </c>
      <c r="C233" s="6">
        <v>184709.46</v>
      </c>
      <c r="D233" s="3" t="s">
        <v>422</v>
      </c>
      <c r="E233" s="3" t="str">
        <f>Data_Input!E233</f>
        <v>B</v>
      </c>
      <c r="F233" s="6">
        <f>Data_Input!D233</f>
        <v>232244.15</v>
      </c>
      <c r="G233" s="16">
        <v>6.8000000000000005E-3</v>
      </c>
      <c r="H233" s="3">
        <f t="shared" si="18"/>
        <v>0</v>
      </c>
      <c r="I233" s="3">
        <f t="shared" si="19"/>
        <v>5</v>
      </c>
      <c r="J233" s="3">
        <f t="shared" si="20"/>
        <v>25</v>
      </c>
      <c r="K233" s="3">
        <f t="shared" si="21"/>
        <v>10</v>
      </c>
      <c r="L233" s="18">
        <f t="shared" si="22"/>
        <v>40</v>
      </c>
      <c r="M233" s="10">
        <f t="shared" si="23"/>
        <v>0.05</v>
      </c>
    </row>
    <row r="234" spans="2:13" thickBot="1" x14ac:dyDescent="0.35">
      <c r="B234" s="3" t="str">
        <f>Data_Input!B234</f>
        <v>Loan-229</v>
      </c>
      <c r="C234" s="6">
        <v>102099.13</v>
      </c>
      <c r="D234" s="3" t="s">
        <v>423</v>
      </c>
      <c r="E234" s="3" t="str">
        <f>Data_Input!E234</f>
        <v>CCC</v>
      </c>
      <c r="F234" s="6">
        <f>Data_Input!D234</f>
        <v>5726.16</v>
      </c>
      <c r="G234" s="16">
        <v>1E-4</v>
      </c>
      <c r="H234" s="3">
        <f t="shared" si="18"/>
        <v>0</v>
      </c>
      <c r="I234" s="3">
        <f t="shared" si="19"/>
        <v>10</v>
      </c>
      <c r="J234" s="3">
        <f t="shared" si="20"/>
        <v>30</v>
      </c>
      <c r="K234" s="3">
        <f t="shared" si="21"/>
        <v>0</v>
      </c>
      <c r="L234" s="18">
        <f t="shared" si="22"/>
        <v>40</v>
      </c>
      <c r="M234" s="10">
        <f t="shared" si="23"/>
        <v>0.05</v>
      </c>
    </row>
    <row r="235" spans="2:13" thickBot="1" x14ac:dyDescent="0.35">
      <c r="B235" s="3" t="str">
        <f>Data_Input!B235</f>
        <v>Loan-230</v>
      </c>
      <c r="C235" s="6">
        <v>29218.65</v>
      </c>
      <c r="D235" s="3" t="s">
        <v>423</v>
      </c>
      <c r="E235" s="3" t="str">
        <f>Data_Input!E235</f>
        <v>B</v>
      </c>
      <c r="F235" s="6">
        <f>Data_Input!D235</f>
        <v>292362.13</v>
      </c>
      <c r="G235" s="16">
        <v>3.9000000000000003E-3</v>
      </c>
      <c r="H235" s="3">
        <f t="shared" si="18"/>
        <v>0</v>
      </c>
      <c r="I235" s="3">
        <f t="shared" si="19"/>
        <v>10</v>
      </c>
      <c r="J235" s="3">
        <f t="shared" si="20"/>
        <v>25</v>
      </c>
      <c r="K235" s="3">
        <f t="shared" si="21"/>
        <v>10</v>
      </c>
      <c r="L235" s="18">
        <f t="shared" si="22"/>
        <v>45</v>
      </c>
      <c r="M235" s="10">
        <f t="shared" si="23"/>
        <v>7.0000000000000007E-2</v>
      </c>
    </row>
    <row r="236" spans="2:13" thickBot="1" x14ac:dyDescent="0.35">
      <c r="B236" s="3" t="str">
        <f>Data_Input!B236</f>
        <v>Loan-231</v>
      </c>
      <c r="C236" s="6">
        <v>168267.05</v>
      </c>
      <c r="D236" s="3" t="s">
        <v>422</v>
      </c>
      <c r="E236" s="3" t="str">
        <f>Data_Input!E236</f>
        <v>BB</v>
      </c>
      <c r="F236" s="6">
        <f>Data_Input!D236</f>
        <v>142187.10999999999</v>
      </c>
      <c r="G236" s="16">
        <v>3.0000000000000001E-3</v>
      </c>
      <c r="H236" s="3">
        <f t="shared" si="18"/>
        <v>0</v>
      </c>
      <c r="I236" s="3">
        <f t="shared" si="19"/>
        <v>5</v>
      </c>
      <c r="J236" s="3">
        <f t="shared" si="20"/>
        <v>20</v>
      </c>
      <c r="K236" s="3">
        <f t="shared" si="21"/>
        <v>10</v>
      </c>
      <c r="L236" s="18">
        <f t="shared" si="22"/>
        <v>35</v>
      </c>
      <c r="M236" s="10">
        <f t="shared" si="23"/>
        <v>0.05</v>
      </c>
    </row>
    <row r="237" spans="2:13" thickBot="1" x14ac:dyDescent="0.35">
      <c r="B237" s="3" t="str">
        <f>Data_Input!B237</f>
        <v>Loan-232</v>
      </c>
      <c r="C237" s="6">
        <v>40909.81</v>
      </c>
      <c r="D237" s="3" t="s">
        <v>77</v>
      </c>
      <c r="E237" s="3" t="str">
        <f>Data_Input!E237</f>
        <v>B</v>
      </c>
      <c r="F237" s="6">
        <f>Data_Input!D237</f>
        <v>13725.39</v>
      </c>
      <c r="G237" s="16">
        <v>7.000000000000001E-4</v>
      </c>
      <c r="H237" s="3">
        <f t="shared" si="18"/>
        <v>0</v>
      </c>
      <c r="I237" s="3">
        <f t="shared" si="19"/>
        <v>20</v>
      </c>
      <c r="J237" s="3">
        <f t="shared" si="20"/>
        <v>25</v>
      </c>
      <c r="K237" s="3">
        <f t="shared" si="21"/>
        <v>0</v>
      </c>
      <c r="L237" s="18">
        <f t="shared" si="22"/>
        <v>45</v>
      </c>
      <c r="M237" s="10">
        <f t="shared" si="23"/>
        <v>7.0000000000000007E-2</v>
      </c>
    </row>
    <row r="238" spans="2:13" thickBot="1" x14ac:dyDescent="0.35">
      <c r="B238" s="3" t="str">
        <f>Data_Input!B238</f>
        <v>Loan-233</v>
      </c>
      <c r="C238" s="6">
        <v>22160.53</v>
      </c>
      <c r="D238" s="3" t="s">
        <v>424</v>
      </c>
      <c r="E238" s="3" t="str">
        <f>Data_Input!E238</f>
        <v>BBB</v>
      </c>
      <c r="F238" s="6">
        <f>Data_Input!D238</f>
        <v>101723.91</v>
      </c>
      <c r="G238" s="16">
        <v>4.5999999999999999E-3</v>
      </c>
      <c r="H238" s="3">
        <f t="shared" si="18"/>
        <v>0</v>
      </c>
      <c r="I238" s="3">
        <f t="shared" si="19"/>
        <v>0</v>
      </c>
      <c r="J238" s="3">
        <f t="shared" si="20"/>
        <v>15</v>
      </c>
      <c r="K238" s="3">
        <f t="shared" si="21"/>
        <v>10</v>
      </c>
      <c r="L238" s="18">
        <f t="shared" si="22"/>
        <v>25</v>
      </c>
      <c r="M238" s="10">
        <f t="shared" si="23"/>
        <v>0.03</v>
      </c>
    </row>
    <row r="239" spans="2:13" thickBot="1" x14ac:dyDescent="0.35">
      <c r="B239" s="3" t="str">
        <f>Data_Input!B239</f>
        <v>Loan-234</v>
      </c>
      <c r="C239" s="6">
        <v>93442</v>
      </c>
      <c r="D239" s="3" t="s">
        <v>424</v>
      </c>
      <c r="E239" s="3" t="str">
        <f>Data_Input!E239</f>
        <v>A</v>
      </c>
      <c r="F239" s="6">
        <f>Data_Input!D239</f>
        <v>46265.06</v>
      </c>
      <c r="G239" s="16">
        <v>5.0000000000000001E-4</v>
      </c>
      <c r="H239" s="3">
        <f t="shared" si="18"/>
        <v>0</v>
      </c>
      <c r="I239" s="3">
        <f t="shared" si="19"/>
        <v>0</v>
      </c>
      <c r="J239" s="3">
        <f t="shared" si="20"/>
        <v>10</v>
      </c>
      <c r="K239" s="3">
        <f t="shared" si="21"/>
        <v>0</v>
      </c>
      <c r="L239" s="18">
        <f t="shared" si="22"/>
        <v>10</v>
      </c>
      <c r="M239" s="10">
        <f t="shared" si="23"/>
        <v>5.0000000000000001E-3</v>
      </c>
    </row>
    <row r="240" spans="2:13" thickBot="1" x14ac:dyDescent="0.35">
      <c r="B240" s="3" t="str">
        <f>Data_Input!B240</f>
        <v>Loan-235</v>
      </c>
      <c r="C240" s="6">
        <v>23209.88</v>
      </c>
      <c r="D240" s="3" t="s">
        <v>423</v>
      </c>
      <c r="E240" s="3" t="str">
        <f>Data_Input!E240</f>
        <v>BBB</v>
      </c>
      <c r="F240" s="6">
        <f>Data_Input!D240</f>
        <v>219021.36</v>
      </c>
      <c r="G240" s="16">
        <v>3.3E-3</v>
      </c>
      <c r="H240" s="3">
        <f t="shared" si="18"/>
        <v>0</v>
      </c>
      <c r="I240" s="3">
        <f t="shared" si="19"/>
        <v>10</v>
      </c>
      <c r="J240" s="3">
        <f t="shared" si="20"/>
        <v>15</v>
      </c>
      <c r="K240" s="3">
        <f t="shared" si="21"/>
        <v>10</v>
      </c>
      <c r="L240" s="18">
        <f t="shared" si="22"/>
        <v>35</v>
      </c>
      <c r="M240" s="10">
        <f t="shared" si="23"/>
        <v>0.05</v>
      </c>
    </row>
    <row r="241" spans="2:13" thickBot="1" x14ac:dyDescent="0.35">
      <c r="B241" s="3" t="str">
        <f>Data_Input!B241</f>
        <v>Loan-236</v>
      </c>
      <c r="C241" s="6">
        <v>65837.34</v>
      </c>
      <c r="D241" s="3" t="s">
        <v>423</v>
      </c>
      <c r="E241" s="3" t="str">
        <f>Data_Input!E241</f>
        <v>AAA</v>
      </c>
      <c r="F241" s="6">
        <f>Data_Input!D241</f>
        <v>66515.34</v>
      </c>
      <c r="G241" s="16">
        <v>1.6000000000000001E-3</v>
      </c>
      <c r="H241" s="3">
        <f t="shared" si="18"/>
        <v>0</v>
      </c>
      <c r="I241" s="3">
        <f t="shared" si="19"/>
        <v>10</v>
      </c>
      <c r="J241" s="3">
        <f t="shared" si="20"/>
        <v>0</v>
      </c>
      <c r="K241" s="3">
        <f t="shared" si="21"/>
        <v>0</v>
      </c>
      <c r="L241" s="18">
        <f t="shared" si="22"/>
        <v>10</v>
      </c>
      <c r="M241" s="10">
        <f t="shared" si="23"/>
        <v>5.0000000000000001E-3</v>
      </c>
    </row>
    <row r="242" spans="2:13" thickBot="1" x14ac:dyDescent="0.35">
      <c r="B242" s="3" t="str">
        <f>Data_Input!B242</f>
        <v>Loan-237</v>
      </c>
      <c r="C242" s="6">
        <v>194006.28</v>
      </c>
      <c r="D242" s="3" t="s">
        <v>77</v>
      </c>
      <c r="E242" s="3" t="str">
        <f>Data_Input!E242</f>
        <v>BB</v>
      </c>
      <c r="F242" s="6">
        <f>Data_Input!D242</f>
        <v>31681.439999999999</v>
      </c>
      <c r="G242" s="16">
        <v>1.4000000000000002E-3</v>
      </c>
      <c r="H242" s="3">
        <f t="shared" si="18"/>
        <v>0</v>
      </c>
      <c r="I242" s="3">
        <f t="shared" si="19"/>
        <v>20</v>
      </c>
      <c r="J242" s="3">
        <f t="shared" si="20"/>
        <v>20</v>
      </c>
      <c r="K242" s="3">
        <f t="shared" si="21"/>
        <v>0</v>
      </c>
      <c r="L242" s="18">
        <f t="shared" si="22"/>
        <v>40</v>
      </c>
      <c r="M242" s="10">
        <f t="shared" si="23"/>
        <v>0.05</v>
      </c>
    </row>
    <row r="243" spans="2:13" thickBot="1" x14ac:dyDescent="0.35">
      <c r="B243" s="3" t="str">
        <f>Data_Input!B243</f>
        <v>Loan-238</v>
      </c>
      <c r="C243" s="6">
        <v>111168.14</v>
      </c>
      <c r="D243" s="3" t="s">
        <v>422</v>
      </c>
      <c r="E243" s="3" t="str">
        <f>Data_Input!E243</f>
        <v>B</v>
      </c>
      <c r="F243" s="6">
        <f>Data_Input!D243</f>
        <v>286443.23</v>
      </c>
      <c r="G243" s="16">
        <v>5.6000000000000008E-3</v>
      </c>
      <c r="H243" s="3">
        <f t="shared" si="18"/>
        <v>0</v>
      </c>
      <c r="I243" s="3">
        <f t="shared" si="19"/>
        <v>5</v>
      </c>
      <c r="J243" s="3">
        <f t="shared" si="20"/>
        <v>25</v>
      </c>
      <c r="K243" s="3">
        <f t="shared" si="21"/>
        <v>10</v>
      </c>
      <c r="L243" s="18">
        <f t="shared" si="22"/>
        <v>40</v>
      </c>
      <c r="M243" s="10">
        <f t="shared" si="23"/>
        <v>0.05</v>
      </c>
    </row>
    <row r="244" spans="2:13" thickBot="1" x14ac:dyDescent="0.35">
      <c r="B244" s="3" t="str">
        <f>Data_Input!B244</f>
        <v>Loan-239</v>
      </c>
      <c r="C244" s="6">
        <v>75563.789999999994</v>
      </c>
      <c r="D244" s="3" t="s">
        <v>424</v>
      </c>
      <c r="E244" s="3" t="str">
        <f>Data_Input!E244</f>
        <v>CCC</v>
      </c>
      <c r="F244" s="6">
        <f>Data_Input!D244</f>
        <v>239003.02</v>
      </c>
      <c r="G244" s="16">
        <v>5.0799999999999998E-2</v>
      </c>
      <c r="H244" s="3">
        <f t="shared" si="18"/>
        <v>0</v>
      </c>
      <c r="I244" s="3">
        <f t="shared" si="19"/>
        <v>0</v>
      </c>
      <c r="J244" s="3">
        <f t="shared" si="20"/>
        <v>30</v>
      </c>
      <c r="K244" s="3">
        <f t="shared" si="21"/>
        <v>10</v>
      </c>
      <c r="L244" s="18">
        <f t="shared" si="22"/>
        <v>40</v>
      </c>
      <c r="M244" s="10">
        <f t="shared" si="23"/>
        <v>0.05</v>
      </c>
    </row>
    <row r="245" spans="2:13" thickBot="1" x14ac:dyDescent="0.35">
      <c r="B245" s="3" t="str">
        <f>Data_Input!B245</f>
        <v>Loan-240</v>
      </c>
      <c r="C245" s="6">
        <v>117968</v>
      </c>
      <c r="D245" s="3" t="s">
        <v>424</v>
      </c>
      <c r="E245" s="3" t="str">
        <f>Data_Input!E245</f>
        <v>AA</v>
      </c>
      <c r="F245" s="6">
        <f>Data_Input!D245</f>
        <v>218860.17</v>
      </c>
      <c r="G245" s="16">
        <v>1.6299999999999999E-2</v>
      </c>
      <c r="H245" s="3">
        <f t="shared" si="18"/>
        <v>0</v>
      </c>
      <c r="I245" s="3">
        <f t="shared" si="19"/>
        <v>0</v>
      </c>
      <c r="J245" s="3">
        <f t="shared" si="20"/>
        <v>5</v>
      </c>
      <c r="K245" s="3">
        <f t="shared" si="21"/>
        <v>10</v>
      </c>
      <c r="L245" s="18">
        <f t="shared" si="22"/>
        <v>15</v>
      </c>
      <c r="M245" s="10">
        <f t="shared" si="23"/>
        <v>1.4999999999999999E-2</v>
      </c>
    </row>
    <row r="246" spans="2:13" thickBot="1" x14ac:dyDescent="0.35">
      <c r="B246" s="3" t="str">
        <f>Data_Input!B246</f>
        <v>Loan-241</v>
      </c>
      <c r="C246" s="6">
        <v>154538.47</v>
      </c>
      <c r="D246" s="3" t="s">
        <v>422</v>
      </c>
      <c r="E246" s="3" t="str">
        <f>Data_Input!E246</f>
        <v>BB</v>
      </c>
      <c r="F246" s="6">
        <f>Data_Input!D246</f>
        <v>280622.53000000003</v>
      </c>
      <c r="G246" s="16">
        <v>2.41E-2</v>
      </c>
      <c r="H246" s="3">
        <f t="shared" si="18"/>
        <v>0</v>
      </c>
      <c r="I246" s="3">
        <f t="shared" si="19"/>
        <v>5</v>
      </c>
      <c r="J246" s="3">
        <f t="shared" si="20"/>
        <v>20</v>
      </c>
      <c r="K246" s="3">
        <f t="shared" si="21"/>
        <v>10</v>
      </c>
      <c r="L246" s="18">
        <f t="shared" si="22"/>
        <v>35</v>
      </c>
      <c r="M246" s="10">
        <f t="shared" si="23"/>
        <v>0.05</v>
      </c>
    </row>
    <row r="247" spans="2:13" thickBot="1" x14ac:dyDescent="0.35">
      <c r="B247" s="3" t="str">
        <f>Data_Input!B247</f>
        <v>Loan-242</v>
      </c>
      <c r="C247" s="6">
        <v>196656.55</v>
      </c>
      <c r="D247" s="3" t="s">
        <v>77</v>
      </c>
      <c r="E247" s="3" t="str">
        <f>Data_Input!E247</f>
        <v>A</v>
      </c>
      <c r="F247" s="6">
        <f>Data_Input!D247</f>
        <v>497563.57</v>
      </c>
      <c r="G247" s="16">
        <v>1.1000000000000001E-2</v>
      </c>
      <c r="H247" s="3">
        <f t="shared" si="18"/>
        <v>0</v>
      </c>
      <c r="I247" s="3">
        <f t="shared" si="19"/>
        <v>20</v>
      </c>
      <c r="J247" s="3">
        <f t="shared" si="20"/>
        <v>10</v>
      </c>
      <c r="K247" s="3">
        <f t="shared" si="21"/>
        <v>20</v>
      </c>
      <c r="L247" s="18">
        <f t="shared" si="22"/>
        <v>50</v>
      </c>
      <c r="M247" s="10">
        <f t="shared" si="23"/>
        <v>7.0000000000000007E-2</v>
      </c>
    </row>
    <row r="248" spans="2:13" thickBot="1" x14ac:dyDescent="0.35">
      <c r="B248" s="3" t="str">
        <f>Data_Input!B248</f>
        <v>Loan-243</v>
      </c>
      <c r="C248" s="6">
        <v>61422.59</v>
      </c>
      <c r="D248" s="3" t="s">
        <v>423</v>
      </c>
      <c r="E248" s="3" t="str">
        <f>Data_Input!E248</f>
        <v>A</v>
      </c>
      <c r="F248" s="6">
        <f>Data_Input!D248</f>
        <v>173124.3</v>
      </c>
      <c r="G248" s="16">
        <v>3.2000000000000002E-3</v>
      </c>
      <c r="H248" s="3">
        <f t="shared" si="18"/>
        <v>0</v>
      </c>
      <c r="I248" s="3">
        <f t="shared" si="19"/>
        <v>10</v>
      </c>
      <c r="J248" s="3">
        <f t="shared" si="20"/>
        <v>10</v>
      </c>
      <c r="K248" s="3">
        <f t="shared" si="21"/>
        <v>10</v>
      </c>
      <c r="L248" s="18">
        <f t="shared" si="22"/>
        <v>30</v>
      </c>
      <c r="M248" s="10">
        <f t="shared" si="23"/>
        <v>0.03</v>
      </c>
    </row>
    <row r="249" spans="2:13" thickBot="1" x14ac:dyDescent="0.35">
      <c r="B249" s="3" t="str">
        <f>Data_Input!B249</f>
        <v>Loan-244</v>
      </c>
      <c r="C249" s="6">
        <v>42396.79</v>
      </c>
      <c r="D249" s="3" t="s">
        <v>422</v>
      </c>
      <c r="E249" s="3" t="str">
        <f>Data_Input!E249</f>
        <v>AAA</v>
      </c>
      <c r="F249" s="6">
        <f>Data_Input!D249</f>
        <v>189776.34</v>
      </c>
      <c r="G249" s="16">
        <v>5.6999999999999993E-3</v>
      </c>
      <c r="H249" s="3">
        <f t="shared" si="18"/>
        <v>0</v>
      </c>
      <c r="I249" s="3">
        <f t="shared" si="19"/>
        <v>5</v>
      </c>
      <c r="J249" s="3">
        <f t="shared" si="20"/>
        <v>0</v>
      </c>
      <c r="K249" s="3">
        <f t="shared" si="21"/>
        <v>10</v>
      </c>
      <c r="L249" s="18">
        <f t="shared" si="22"/>
        <v>15</v>
      </c>
      <c r="M249" s="10">
        <f t="shared" si="23"/>
        <v>1.4999999999999999E-2</v>
      </c>
    </row>
    <row r="250" spans="2:13" thickBot="1" x14ac:dyDescent="0.35">
      <c r="B250" s="3" t="str">
        <f>Data_Input!B250</f>
        <v>Loan-245</v>
      </c>
      <c r="C250" s="6">
        <v>44077.39</v>
      </c>
      <c r="D250" s="3" t="s">
        <v>424</v>
      </c>
      <c r="E250" s="3" t="str">
        <f>Data_Input!E250</f>
        <v>B</v>
      </c>
      <c r="F250" s="6">
        <f>Data_Input!D250</f>
        <v>146247.76999999999</v>
      </c>
      <c r="G250" s="16">
        <v>2.5999999999999999E-3</v>
      </c>
      <c r="H250" s="3">
        <f t="shared" si="18"/>
        <v>0</v>
      </c>
      <c r="I250" s="3">
        <f t="shared" si="19"/>
        <v>0</v>
      </c>
      <c r="J250" s="3">
        <f t="shared" si="20"/>
        <v>25</v>
      </c>
      <c r="K250" s="3">
        <f t="shared" si="21"/>
        <v>10</v>
      </c>
      <c r="L250" s="18">
        <f t="shared" si="22"/>
        <v>35</v>
      </c>
      <c r="M250" s="10">
        <f t="shared" si="23"/>
        <v>0.05</v>
      </c>
    </row>
    <row r="251" spans="2:13" thickBot="1" x14ac:dyDescent="0.35">
      <c r="B251" s="3" t="str">
        <f>Data_Input!B251</f>
        <v>Loan-246</v>
      </c>
      <c r="C251" s="6">
        <v>188370.24</v>
      </c>
      <c r="D251" s="3" t="s">
        <v>423</v>
      </c>
      <c r="E251" s="3" t="str">
        <f>Data_Input!E251</f>
        <v>A</v>
      </c>
      <c r="F251" s="6">
        <f>Data_Input!D251</f>
        <v>493809.2</v>
      </c>
      <c r="G251" s="16">
        <v>1.06E-2</v>
      </c>
      <c r="H251" s="3">
        <f t="shared" si="18"/>
        <v>0</v>
      </c>
      <c r="I251" s="3">
        <f t="shared" si="19"/>
        <v>10</v>
      </c>
      <c r="J251" s="3">
        <f t="shared" si="20"/>
        <v>10</v>
      </c>
      <c r="K251" s="3">
        <f t="shared" si="21"/>
        <v>20</v>
      </c>
      <c r="L251" s="18">
        <f t="shared" si="22"/>
        <v>40</v>
      </c>
      <c r="M251" s="10">
        <f t="shared" si="23"/>
        <v>0.05</v>
      </c>
    </row>
    <row r="252" spans="2:13" thickBot="1" x14ac:dyDescent="0.35">
      <c r="B252" s="3" t="str">
        <f>Data_Input!B252</f>
        <v>Loan-247</v>
      </c>
      <c r="C252" s="6">
        <v>175532.75</v>
      </c>
      <c r="D252" s="3" t="s">
        <v>423</v>
      </c>
      <c r="E252" s="3" t="str">
        <f>Data_Input!E252</f>
        <v>BBB</v>
      </c>
      <c r="F252" s="6">
        <f>Data_Input!D252</f>
        <v>199449.24</v>
      </c>
      <c r="G252" s="16">
        <v>2.7000000000000001E-3</v>
      </c>
      <c r="H252" s="3">
        <f t="shared" si="18"/>
        <v>0</v>
      </c>
      <c r="I252" s="3">
        <f t="shared" si="19"/>
        <v>10</v>
      </c>
      <c r="J252" s="3">
        <f t="shared" si="20"/>
        <v>15</v>
      </c>
      <c r="K252" s="3">
        <f t="shared" si="21"/>
        <v>10</v>
      </c>
      <c r="L252" s="18">
        <f t="shared" si="22"/>
        <v>35</v>
      </c>
      <c r="M252" s="10">
        <f t="shared" si="23"/>
        <v>0.05</v>
      </c>
    </row>
    <row r="253" spans="2:13" thickBot="1" x14ac:dyDescent="0.35">
      <c r="B253" s="3" t="str">
        <f>Data_Input!B253</f>
        <v>Loan-248</v>
      </c>
      <c r="C253" s="6">
        <v>150053.56</v>
      </c>
      <c r="D253" s="3" t="s">
        <v>423</v>
      </c>
      <c r="E253" s="3" t="str">
        <f>Data_Input!E253</f>
        <v>AAA</v>
      </c>
      <c r="F253" s="6">
        <f>Data_Input!D253</f>
        <v>273971.23</v>
      </c>
      <c r="G253" s="16">
        <v>7.3000000000000001E-3</v>
      </c>
      <c r="H253" s="3">
        <f t="shared" si="18"/>
        <v>0</v>
      </c>
      <c r="I253" s="3">
        <f t="shared" si="19"/>
        <v>10</v>
      </c>
      <c r="J253" s="3">
        <f t="shared" si="20"/>
        <v>0</v>
      </c>
      <c r="K253" s="3">
        <f t="shared" si="21"/>
        <v>10</v>
      </c>
      <c r="L253" s="18">
        <f t="shared" si="22"/>
        <v>20</v>
      </c>
      <c r="M253" s="10">
        <f t="shared" si="23"/>
        <v>1.4999999999999999E-2</v>
      </c>
    </row>
    <row r="254" spans="2:13" thickBot="1" x14ac:dyDescent="0.35">
      <c r="B254" s="3" t="str">
        <f>Data_Input!B254</f>
        <v>Loan-249</v>
      </c>
      <c r="C254" s="6">
        <v>67197.37</v>
      </c>
      <c r="D254" s="3" t="s">
        <v>423</v>
      </c>
      <c r="E254" s="3" t="str">
        <f>Data_Input!E254</f>
        <v>AAA</v>
      </c>
      <c r="F254" s="6">
        <f>Data_Input!D254</f>
        <v>52067.27</v>
      </c>
      <c r="G254" s="16">
        <v>5.6000000000000008E-3</v>
      </c>
      <c r="H254" s="3">
        <f t="shared" si="18"/>
        <v>0</v>
      </c>
      <c r="I254" s="3">
        <f t="shared" si="19"/>
        <v>10</v>
      </c>
      <c r="J254" s="3">
        <f t="shared" si="20"/>
        <v>0</v>
      </c>
      <c r="K254" s="3">
        <f t="shared" si="21"/>
        <v>0</v>
      </c>
      <c r="L254" s="18">
        <f t="shared" si="22"/>
        <v>10</v>
      </c>
      <c r="M254" s="10">
        <f t="shared" si="23"/>
        <v>5.0000000000000001E-3</v>
      </c>
    </row>
    <row r="255" spans="2:13" thickBot="1" x14ac:dyDescent="0.35">
      <c r="B255" s="3" t="str">
        <f>Data_Input!B255</f>
        <v>Loan-250</v>
      </c>
      <c r="C255" s="6">
        <v>52454.6</v>
      </c>
      <c r="D255" s="3" t="s">
        <v>422</v>
      </c>
      <c r="E255" s="3" t="str">
        <f>Data_Input!E255</f>
        <v>CCC</v>
      </c>
      <c r="F255" s="6">
        <f>Data_Input!D255</f>
        <v>451361.18</v>
      </c>
      <c r="G255" s="16">
        <v>5.6999999999999993E-3</v>
      </c>
      <c r="H255" s="3">
        <f t="shared" si="18"/>
        <v>0</v>
      </c>
      <c r="I255" s="3">
        <f t="shared" si="19"/>
        <v>5</v>
      </c>
      <c r="J255" s="3">
        <f t="shared" si="20"/>
        <v>30</v>
      </c>
      <c r="K255" s="3">
        <f t="shared" si="21"/>
        <v>20</v>
      </c>
      <c r="L255" s="18">
        <f t="shared" si="22"/>
        <v>55</v>
      </c>
      <c r="M255" s="10">
        <f t="shared" si="23"/>
        <v>0.1</v>
      </c>
    </row>
    <row r="256" spans="2:13" thickBot="1" x14ac:dyDescent="0.35">
      <c r="B256" s="3" t="str">
        <f>Data_Input!B256</f>
        <v>Loan-251</v>
      </c>
      <c r="C256" s="6">
        <v>65442.52</v>
      </c>
      <c r="D256" s="3" t="s">
        <v>77</v>
      </c>
      <c r="E256" s="3" t="str">
        <f>Data_Input!E256</f>
        <v>AA</v>
      </c>
      <c r="F256" s="6">
        <f>Data_Input!D256</f>
        <v>192439.03</v>
      </c>
      <c r="G256" s="16">
        <v>2.2000000000000001E-3</v>
      </c>
      <c r="H256" s="3">
        <f t="shared" si="18"/>
        <v>0</v>
      </c>
      <c r="I256" s="3">
        <f t="shared" si="19"/>
        <v>20</v>
      </c>
      <c r="J256" s="3">
        <f t="shared" si="20"/>
        <v>5</v>
      </c>
      <c r="K256" s="3">
        <f t="shared" si="21"/>
        <v>10</v>
      </c>
      <c r="L256" s="18">
        <f t="shared" si="22"/>
        <v>35</v>
      </c>
      <c r="M256" s="10">
        <f t="shared" si="23"/>
        <v>0.05</v>
      </c>
    </row>
    <row r="257" spans="2:13" thickBot="1" x14ac:dyDescent="0.35">
      <c r="B257" s="3" t="str">
        <f>Data_Input!B257</f>
        <v>Loan-252</v>
      </c>
      <c r="C257" s="6">
        <v>61745.18</v>
      </c>
      <c r="D257" s="3" t="s">
        <v>423</v>
      </c>
      <c r="E257" s="3" t="str">
        <f>Data_Input!E257</f>
        <v>AAA</v>
      </c>
      <c r="F257" s="6">
        <f>Data_Input!D257</f>
        <v>447052.66</v>
      </c>
      <c r="G257" s="16">
        <v>8.6E-3</v>
      </c>
      <c r="H257" s="3">
        <f t="shared" si="18"/>
        <v>0</v>
      </c>
      <c r="I257" s="3">
        <f t="shared" si="19"/>
        <v>10</v>
      </c>
      <c r="J257" s="3">
        <f t="shared" si="20"/>
        <v>0</v>
      </c>
      <c r="K257" s="3">
        <f t="shared" si="21"/>
        <v>20</v>
      </c>
      <c r="L257" s="18">
        <f t="shared" si="22"/>
        <v>30</v>
      </c>
      <c r="M257" s="10">
        <f t="shared" si="23"/>
        <v>0.03</v>
      </c>
    </row>
    <row r="258" spans="2:13" thickBot="1" x14ac:dyDescent="0.35">
      <c r="B258" s="3" t="str">
        <f>Data_Input!B258</f>
        <v>Loan-253</v>
      </c>
      <c r="C258" s="6">
        <v>167861.17</v>
      </c>
      <c r="D258" s="3" t="s">
        <v>423</v>
      </c>
      <c r="E258" s="3" t="str">
        <f>Data_Input!E258</f>
        <v>A</v>
      </c>
      <c r="F258" s="6">
        <f>Data_Input!D258</f>
        <v>231789.92</v>
      </c>
      <c r="G258" s="16">
        <v>1.54E-2</v>
      </c>
      <c r="H258" s="3">
        <f t="shared" si="18"/>
        <v>0</v>
      </c>
      <c r="I258" s="3">
        <f t="shared" si="19"/>
        <v>10</v>
      </c>
      <c r="J258" s="3">
        <f t="shared" si="20"/>
        <v>10</v>
      </c>
      <c r="K258" s="3">
        <f t="shared" si="21"/>
        <v>10</v>
      </c>
      <c r="L258" s="18">
        <f t="shared" si="22"/>
        <v>30</v>
      </c>
      <c r="M258" s="10">
        <f t="shared" si="23"/>
        <v>0.03</v>
      </c>
    </row>
    <row r="259" spans="2:13" thickBot="1" x14ac:dyDescent="0.35">
      <c r="B259" s="3" t="str">
        <f>Data_Input!B259</f>
        <v>Loan-254</v>
      </c>
      <c r="C259" s="6">
        <v>42792.42</v>
      </c>
      <c r="D259" s="3" t="s">
        <v>423</v>
      </c>
      <c r="E259" s="3" t="str">
        <f>Data_Input!E259</f>
        <v>BB</v>
      </c>
      <c r="F259" s="6">
        <f>Data_Input!D259</f>
        <v>281301.92</v>
      </c>
      <c r="G259" s="16">
        <v>3.3E-3</v>
      </c>
      <c r="H259" s="3">
        <f t="shared" si="18"/>
        <v>0</v>
      </c>
      <c r="I259" s="3">
        <f t="shared" si="19"/>
        <v>10</v>
      </c>
      <c r="J259" s="3">
        <f t="shared" si="20"/>
        <v>20</v>
      </c>
      <c r="K259" s="3">
        <f t="shared" si="21"/>
        <v>10</v>
      </c>
      <c r="L259" s="18">
        <f t="shared" si="22"/>
        <v>40</v>
      </c>
      <c r="M259" s="10">
        <f t="shared" si="23"/>
        <v>0.05</v>
      </c>
    </row>
    <row r="260" spans="2:13" thickBot="1" x14ac:dyDescent="0.35">
      <c r="B260" s="3" t="str">
        <f>Data_Input!B260</f>
        <v>Loan-255</v>
      </c>
      <c r="C260" s="6">
        <v>90672.52</v>
      </c>
      <c r="D260" s="3" t="s">
        <v>77</v>
      </c>
      <c r="E260" s="3" t="str">
        <f>Data_Input!E260</f>
        <v>BB</v>
      </c>
      <c r="F260" s="6">
        <f>Data_Input!D260</f>
        <v>75733.759999999995</v>
      </c>
      <c r="G260" s="16">
        <v>1.1000000000000001E-3</v>
      </c>
      <c r="H260" s="3">
        <f t="shared" si="18"/>
        <v>0</v>
      </c>
      <c r="I260" s="3">
        <f t="shared" si="19"/>
        <v>20</v>
      </c>
      <c r="J260" s="3">
        <f t="shared" si="20"/>
        <v>20</v>
      </c>
      <c r="K260" s="3">
        <f t="shared" si="21"/>
        <v>0</v>
      </c>
      <c r="L260" s="18">
        <f t="shared" si="22"/>
        <v>40</v>
      </c>
      <c r="M260" s="10">
        <f t="shared" si="23"/>
        <v>0.05</v>
      </c>
    </row>
    <row r="261" spans="2:13" thickBot="1" x14ac:dyDescent="0.35">
      <c r="B261" s="3" t="str">
        <f>Data_Input!B261</f>
        <v>Loan-256</v>
      </c>
      <c r="C261" s="6">
        <v>154142.19</v>
      </c>
      <c r="D261" s="3" t="s">
        <v>422</v>
      </c>
      <c r="E261" s="3" t="str">
        <f>Data_Input!E261</f>
        <v>CCC</v>
      </c>
      <c r="F261" s="6">
        <f>Data_Input!D261</f>
        <v>63160.83</v>
      </c>
      <c r="G261" s="16">
        <v>1.89E-2</v>
      </c>
      <c r="H261" s="3">
        <f t="shared" si="18"/>
        <v>0</v>
      </c>
      <c r="I261" s="3">
        <f t="shared" si="19"/>
        <v>5</v>
      </c>
      <c r="J261" s="3">
        <f t="shared" si="20"/>
        <v>30</v>
      </c>
      <c r="K261" s="3">
        <f t="shared" si="21"/>
        <v>0</v>
      </c>
      <c r="L261" s="18">
        <f t="shared" si="22"/>
        <v>35</v>
      </c>
      <c r="M261" s="10">
        <f t="shared" si="23"/>
        <v>0.05</v>
      </c>
    </row>
    <row r="262" spans="2:13" thickBot="1" x14ac:dyDescent="0.35">
      <c r="B262" s="3" t="str">
        <f>Data_Input!B262</f>
        <v>Loan-257</v>
      </c>
      <c r="C262" s="6">
        <v>127190.1</v>
      </c>
      <c r="D262" s="3" t="s">
        <v>424</v>
      </c>
      <c r="E262" s="3" t="str">
        <f>Data_Input!E262</f>
        <v>BBB</v>
      </c>
      <c r="F262" s="6">
        <f>Data_Input!D262</f>
        <v>76651.8</v>
      </c>
      <c r="G262" s="16">
        <v>0.01</v>
      </c>
      <c r="H262" s="3">
        <f t="shared" si="18"/>
        <v>0</v>
      </c>
      <c r="I262" s="3">
        <f t="shared" si="19"/>
        <v>0</v>
      </c>
      <c r="J262" s="3">
        <f t="shared" si="20"/>
        <v>15</v>
      </c>
      <c r="K262" s="3">
        <f t="shared" si="21"/>
        <v>0</v>
      </c>
      <c r="L262" s="18">
        <f t="shared" si="22"/>
        <v>15</v>
      </c>
      <c r="M262" s="10">
        <f t="shared" si="23"/>
        <v>1.4999999999999999E-2</v>
      </c>
    </row>
    <row r="263" spans="2:13" thickBot="1" x14ac:dyDescent="0.35">
      <c r="B263" s="3" t="str">
        <f>Data_Input!B263</f>
        <v>Loan-258</v>
      </c>
      <c r="C263" s="6">
        <v>68051.62</v>
      </c>
      <c r="D263" s="3" t="s">
        <v>423</v>
      </c>
      <c r="E263" s="3" t="str">
        <f>Data_Input!E263</f>
        <v>B</v>
      </c>
      <c r="F263" s="6">
        <f>Data_Input!D263</f>
        <v>454355.3</v>
      </c>
      <c r="G263" s="16">
        <v>8.8999999999999999E-3</v>
      </c>
      <c r="H263" s="3">
        <f t="shared" ref="H263:H305" si="24">IF(G263&gt;$P$23,$Q$23,IF(G263&gt;$P$24,$Q$24,IF(G263&lt;$P$24,$Q$25)))</f>
        <v>0</v>
      </c>
      <c r="I263" s="3">
        <f t="shared" ref="I263:I305" si="25">IF(D263=$P$9,$Q$9,IF(D263=$P$10,$Q$10,IF(D263=$P$11,$Q$11,IF(D263=$P$12,$Q$12,"Not applicable took at parimeters well"))))</f>
        <v>10</v>
      </c>
      <c r="J263" s="3">
        <f t="shared" ref="J263:J305" si="26">IF(E263=$P$13,$Q$13,IF(E263=$P$14,$Q$14,IF(E263=$P$15,$Q$15,IF(E263=$P$16,$Q$16,IF(E263=$P$17,$Q$17,IF(E263=$P$18,$Q$18,IF(E263=$P$19,$Q$19,"Not applicable")))))))</f>
        <v>25</v>
      </c>
      <c r="K263" s="3">
        <f t="shared" ref="K263:K305" si="27">IF(F263&gt;$P$20,$Q$20,IF(F263&gt;$P$21,$Q$21,IF(F263&lt;$P$21,$Q$22,"Not Applicable")))</f>
        <v>20</v>
      </c>
      <c r="L263" s="18">
        <f t="shared" ref="L263:L305" si="28">H263+I263+J263+K263</f>
        <v>55</v>
      </c>
      <c r="M263" s="10">
        <f t="shared" ref="M263:M305" si="29">_xlfn.XLOOKUP(L263,$S$6:$S$12,$U$6:$U$12,"Not found",-1,1)</f>
        <v>0.1</v>
      </c>
    </row>
    <row r="264" spans="2:13" thickBot="1" x14ac:dyDescent="0.35">
      <c r="B264" s="3" t="str">
        <f>Data_Input!B264</f>
        <v>Loan-259</v>
      </c>
      <c r="C264" s="6">
        <v>182705.74</v>
      </c>
      <c r="D264" s="3" t="s">
        <v>422</v>
      </c>
      <c r="E264" s="3" t="str">
        <f>Data_Input!E264</f>
        <v>B</v>
      </c>
      <c r="F264" s="6">
        <f>Data_Input!D264</f>
        <v>432851.31</v>
      </c>
      <c r="G264" s="16">
        <v>5.6000000000000008E-3</v>
      </c>
      <c r="H264" s="3">
        <f t="shared" si="24"/>
        <v>0</v>
      </c>
      <c r="I264" s="3">
        <f t="shared" si="25"/>
        <v>5</v>
      </c>
      <c r="J264" s="3">
        <f t="shared" si="26"/>
        <v>25</v>
      </c>
      <c r="K264" s="3">
        <f t="shared" si="27"/>
        <v>20</v>
      </c>
      <c r="L264" s="18">
        <f t="shared" si="28"/>
        <v>50</v>
      </c>
      <c r="M264" s="10">
        <f t="shared" si="29"/>
        <v>7.0000000000000007E-2</v>
      </c>
    </row>
    <row r="265" spans="2:13" thickBot="1" x14ac:dyDescent="0.35">
      <c r="B265" s="3" t="str">
        <f>Data_Input!B265</f>
        <v>Loan-260</v>
      </c>
      <c r="C265" s="6">
        <v>89540.45</v>
      </c>
      <c r="D265" s="3" t="s">
        <v>77</v>
      </c>
      <c r="E265" s="3" t="str">
        <f>Data_Input!E265</f>
        <v>BBB</v>
      </c>
      <c r="F265" s="6">
        <f>Data_Input!D265</f>
        <v>5858.49</v>
      </c>
      <c r="G265" s="16">
        <v>1E-4</v>
      </c>
      <c r="H265" s="3">
        <f t="shared" si="24"/>
        <v>0</v>
      </c>
      <c r="I265" s="3">
        <f t="shared" si="25"/>
        <v>20</v>
      </c>
      <c r="J265" s="3">
        <f t="shared" si="26"/>
        <v>15</v>
      </c>
      <c r="K265" s="3">
        <f t="shared" si="27"/>
        <v>0</v>
      </c>
      <c r="L265" s="18">
        <f t="shared" si="28"/>
        <v>35</v>
      </c>
      <c r="M265" s="10">
        <f t="shared" si="29"/>
        <v>0.05</v>
      </c>
    </row>
    <row r="266" spans="2:13" thickBot="1" x14ac:dyDescent="0.35">
      <c r="B266" s="3" t="str">
        <f>Data_Input!B266</f>
        <v>Loan-261</v>
      </c>
      <c r="C266" s="6">
        <v>40644.36</v>
      </c>
      <c r="D266" s="3" t="s">
        <v>424</v>
      </c>
      <c r="E266" s="3" t="str">
        <f>Data_Input!E266</f>
        <v>A</v>
      </c>
      <c r="F266" s="6">
        <f>Data_Input!D266</f>
        <v>193782.51</v>
      </c>
      <c r="G266" s="16">
        <v>2.8000000000000004E-3</v>
      </c>
      <c r="H266" s="3">
        <f t="shared" si="24"/>
        <v>0</v>
      </c>
      <c r="I266" s="3">
        <f t="shared" si="25"/>
        <v>0</v>
      </c>
      <c r="J266" s="3">
        <f t="shared" si="26"/>
        <v>10</v>
      </c>
      <c r="K266" s="3">
        <f t="shared" si="27"/>
        <v>10</v>
      </c>
      <c r="L266" s="18">
        <f t="shared" si="28"/>
        <v>20</v>
      </c>
      <c r="M266" s="10">
        <f t="shared" si="29"/>
        <v>1.4999999999999999E-2</v>
      </c>
    </row>
    <row r="267" spans="2:13" thickBot="1" x14ac:dyDescent="0.35">
      <c r="B267" s="3" t="str">
        <f>Data_Input!B267</f>
        <v>Loan-262</v>
      </c>
      <c r="C267" s="6">
        <v>102578.71</v>
      </c>
      <c r="D267" s="3" t="s">
        <v>422</v>
      </c>
      <c r="E267" s="3" t="str">
        <f>Data_Input!E267</f>
        <v>B</v>
      </c>
      <c r="F267" s="6">
        <f>Data_Input!D267</f>
        <v>295087.38</v>
      </c>
      <c r="G267" s="16">
        <v>4.6999999999999993E-3</v>
      </c>
      <c r="H267" s="3">
        <f t="shared" si="24"/>
        <v>0</v>
      </c>
      <c r="I267" s="3">
        <f t="shared" si="25"/>
        <v>5</v>
      </c>
      <c r="J267" s="3">
        <f t="shared" si="26"/>
        <v>25</v>
      </c>
      <c r="K267" s="3">
        <f t="shared" si="27"/>
        <v>10</v>
      </c>
      <c r="L267" s="18">
        <f t="shared" si="28"/>
        <v>40</v>
      </c>
      <c r="M267" s="10">
        <f t="shared" si="29"/>
        <v>0.05</v>
      </c>
    </row>
    <row r="268" spans="2:13" thickBot="1" x14ac:dyDescent="0.35">
      <c r="B268" s="3" t="str">
        <f>Data_Input!B268</f>
        <v>Loan-263</v>
      </c>
      <c r="C268" s="6">
        <v>92812.22</v>
      </c>
      <c r="D268" s="3" t="s">
        <v>424</v>
      </c>
      <c r="E268" s="3" t="str">
        <f>Data_Input!E268</f>
        <v>CCC</v>
      </c>
      <c r="F268" s="6">
        <f>Data_Input!D268</f>
        <v>292599.67</v>
      </c>
      <c r="G268" s="16">
        <v>7.3000000000000001E-3</v>
      </c>
      <c r="H268" s="3">
        <f t="shared" si="24"/>
        <v>0</v>
      </c>
      <c r="I268" s="3">
        <f t="shared" si="25"/>
        <v>0</v>
      </c>
      <c r="J268" s="3">
        <f t="shared" si="26"/>
        <v>30</v>
      </c>
      <c r="K268" s="3">
        <f t="shared" si="27"/>
        <v>10</v>
      </c>
      <c r="L268" s="18">
        <f t="shared" si="28"/>
        <v>40</v>
      </c>
      <c r="M268" s="10">
        <f t="shared" si="29"/>
        <v>0.05</v>
      </c>
    </row>
    <row r="269" spans="2:13" thickBot="1" x14ac:dyDescent="0.35">
      <c r="B269" s="3" t="str">
        <f>Data_Input!B269</f>
        <v>Loan-264</v>
      </c>
      <c r="C269" s="6">
        <v>158578.79999999999</v>
      </c>
      <c r="D269" s="3" t="s">
        <v>422</v>
      </c>
      <c r="E269" s="3" t="str">
        <f>Data_Input!E269</f>
        <v>BBB</v>
      </c>
      <c r="F269" s="6">
        <f>Data_Input!D269</f>
        <v>402981.69</v>
      </c>
      <c r="G269" s="16">
        <v>5.1000000000000004E-3</v>
      </c>
      <c r="H269" s="3">
        <f t="shared" si="24"/>
        <v>0</v>
      </c>
      <c r="I269" s="3">
        <f t="shared" si="25"/>
        <v>5</v>
      </c>
      <c r="J269" s="3">
        <f t="shared" si="26"/>
        <v>15</v>
      </c>
      <c r="K269" s="3">
        <f t="shared" si="27"/>
        <v>20</v>
      </c>
      <c r="L269" s="18">
        <f t="shared" si="28"/>
        <v>40</v>
      </c>
      <c r="M269" s="10">
        <f t="shared" si="29"/>
        <v>0.05</v>
      </c>
    </row>
    <row r="270" spans="2:13" thickBot="1" x14ac:dyDescent="0.35">
      <c r="B270" s="3" t="str">
        <f>Data_Input!B270</f>
        <v>Loan-265</v>
      </c>
      <c r="C270" s="6">
        <v>64769.57</v>
      </c>
      <c r="D270" s="3" t="s">
        <v>424</v>
      </c>
      <c r="E270" s="3" t="str">
        <f>Data_Input!E270</f>
        <v>CCC</v>
      </c>
      <c r="F270" s="6">
        <f>Data_Input!D270</f>
        <v>334747.90000000002</v>
      </c>
      <c r="G270" s="16">
        <v>8.0000000000000002E-3</v>
      </c>
      <c r="H270" s="3">
        <f t="shared" si="24"/>
        <v>0</v>
      </c>
      <c r="I270" s="3">
        <f t="shared" si="25"/>
        <v>0</v>
      </c>
      <c r="J270" s="3">
        <f t="shared" si="26"/>
        <v>30</v>
      </c>
      <c r="K270" s="3">
        <f t="shared" si="27"/>
        <v>20</v>
      </c>
      <c r="L270" s="18">
        <f t="shared" si="28"/>
        <v>50</v>
      </c>
      <c r="M270" s="10">
        <f t="shared" si="29"/>
        <v>7.0000000000000007E-2</v>
      </c>
    </row>
    <row r="271" spans="2:13" thickBot="1" x14ac:dyDescent="0.35">
      <c r="B271" s="3" t="str">
        <f>Data_Input!B271</f>
        <v>Loan-266</v>
      </c>
      <c r="C271" s="6">
        <v>141788.29</v>
      </c>
      <c r="D271" s="3" t="s">
        <v>423</v>
      </c>
      <c r="E271" s="3" t="str">
        <f>Data_Input!E271</f>
        <v>AA</v>
      </c>
      <c r="F271" s="6">
        <f>Data_Input!D271</f>
        <v>232025.28</v>
      </c>
      <c r="G271" s="16">
        <v>2.3999999999999998E-3</v>
      </c>
      <c r="H271" s="3">
        <f t="shared" si="24"/>
        <v>0</v>
      </c>
      <c r="I271" s="3">
        <f t="shared" si="25"/>
        <v>10</v>
      </c>
      <c r="J271" s="3">
        <f t="shared" si="26"/>
        <v>5</v>
      </c>
      <c r="K271" s="3">
        <f t="shared" si="27"/>
        <v>10</v>
      </c>
      <c r="L271" s="18">
        <f t="shared" si="28"/>
        <v>25</v>
      </c>
      <c r="M271" s="10">
        <f t="shared" si="29"/>
        <v>0.03</v>
      </c>
    </row>
    <row r="272" spans="2:13" thickBot="1" x14ac:dyDescent="0.35">
      <c r="B272" s="3" t="str">
        <f>Data_Input!B272</f>
        <v>Loan-267</v>
      </c>
      <c r="C272" s="6">
        <v>88740.14</v>
      </c>
      <c r="D272" s="3" t="s">
        <v>424</v>
      </c>
      <c r="E272" s="3" t="str">
        <f>Data_Input!E272</f>
        <v>BB</v>
      </c>
      <c r="F272" s="6">
        <f>Data_Input!D272</f>
        <v>197683.94</v>
      </c>
      <c r="G272" s="16">
        <v>2.5000000000000001E-3</v>
      </c>
      <c r="H272" s="3">
        <f t="shared" si="24"/>
        <v>0</v>
      </c>
      <c r="I272" s="3">
        <f t="shared" si="25"/>
        <v>0</v>
      </c>
      <c r="J272" s="3">
        <f t="shared" si="26"/>
        <v>20</v>
      </c>
      <c r="K272" s="3">
        <f t="shared" si="27"/>
        <v>10</v>
      </c>
      <c r="L272" s="18">
        <f t="shared" si="28"/>
        <v>30</v>
      </c>
      <c r="M272" s="10">
        <f t="shared" si="29"/>
        <v>0.03</v>
      </c>
    </row>
    <row r="273" spans="2:13" thickBot="1" x14ac:dyDescent="0.35">
      <c r="B273" s="3" t="str">
        <f>Data_Input!B273</f>
        <v>Loan-268</v>
      </c>
      <c r="C273" s="6">
        <v>63123.21</v>
      </c>
      <c r="D273" s="3" t="s">
        <v>77</v>
      </c>
      <c r="E273" s="3" t="str">
        <f>Data_Input!E273</f>
        <v>BBB</v>
      </c>
      <c r="F273" s="6">
        <f>Data_Input!D273</f>
        <v>445587.11</v>
      </c>
      <c r="G273" s="16">
        <v>4.7999999999999996E-3</v>
      </c>
      <c r="H273" s="3">
        <f t="shared" si="24"/>
        <v>0</v>
      </c>
      <c r="I273" s="3">
        <f t="shared" si="25"/>
        <v>20</v>
      </c>
      <c r="J273" s="3">
        <f t="shared" si="26"/>
        <v>15</v>
      </c>
      <c r="K273" s="3">
        <f t="shared" si="27"/>
        <v>20</v>
      </c>
      <c r="L273" s="18">
        <f t="shared" si="28"/>
        <v>55</v>
      </c>
      <c r="M273" s="10">
        <f t="shared" si="29"/>
        <v>0.1</v>
      </c>
    </row>
    <row r="274" spans="2:13" thickBot="1" x14ac:dyDescent="0.35">
      <c r="B274" s="3" t="str">
        <f>Data_Input!B274</f>
        <v>Loan-269</v>
      </c>
      <c r="C274" s="6">
        <v>114507.12</v>
      </c>
      <c r="D274" s="3" t="s">
        <v>77</v>
      </c>
      <c r="E274" s="3" t="str">
        <f>Data_Input!E274</f>
        <v>AAA</v>
      </c>
      <c r="F274" s="6">
        <f>Data_Input!D274</f>
        <v>388078.66</v>
      </c>
      <c r="G274" s="16">
        <v>5.0000000000000001E-3</v>
      </c>
      <c r="H274" s="3">
        <f t="shared" si="24"/>
        <v>0</v>
      </c>
      <c r="I274" s="3">
        <f t="shared" si="25"/>
        <v>20</v>
      </c>
      <c r="J274" s="3">
        <f t="shared" si="26"/>
        <v>0</v>
      </c>
      <c r="K274" s="3">
        <f t="shared" si="27"/>
        <v>20</v>
      </c>
      <c r="L274" s="18">
        <f t="shared" si="28"/>
        <v>40</v>
      </c>
      <c r="M274" s="10">
        <f t="shared" si="29"/>
        <v>0.05</v>
      </c>
    </row>
    <row r="275" spans="2:13" thickBot="1" x14ac:dyDescent="0.35">
      <c r="B275" s="3" t="str">
        <f>Data_Input!B275</f>
        <v>Loan-270</v>
      </c>
      <c r="C275" s="6">
        <v>184404</v>
      </c>
      <c r="D275" s="3" t="s">
        <v>424</v>
      </c>
      <c r="E275" s="3" t="str">
        <f>Data_Input!E275</f>
        <v>AA</v>
      </c>
      <c r="F275" s="6">
        <f>Data_Input!D275</f>
        <v>66925.56</v>
      </c>
      <c r="G275" s="16">
        <v>2.8999999999999998E-3</v>
      </c>
      <c r="H275" s="3">
        <f t="shared" si="24"/>
        <v>0</v>
      </c>
      <c r="I275" s="3">
        <f t="shared" si="25"/>
        <v>0</v>
      </c>
      <c r="J275" s="3">
        <f t="shared" si="26"/>
        <v>5</v>
      </c>
      <c r="K275" s="3">
        <f t="shared" si="27"/>
        <v>0</v>
      </c>
      <c r="L275" s="18">
        <f t="shared" si="28"/>
        <v>5</v>
      </c>
      <c r="M275" s="10">
        <f t="shared" si="29"/>
        <v>5.0000000000000001E-3</v>
      </c>
    </row>
    <row r="276" spans="2:13" thickBot="1" x14ac:dyDescent="0.35">
      <c r="B276" s="3" t="str">
        <f>Data_Input!B276</f>
        <v>Loan-271</v>
      </c>
      <c r="C276" s="6">
        <v>65075.22</v>
      </c>
      <c r="D276" s="3" t="s">
        <v>424</v>
      </c>
      <c r="E276" s="3" t="str">
        <f>Data_Input!E276</f>
        <v>BBB</v>
      </c>
      <c r="F276" s="6">
        <f>Data_Input!D276</f>
        <v>152422.01</v>
      </c>
      <c r="G276" s="16">
        <v>2.8000000000000004E-3</v>
      </c>
      <c r="H276" s="3">
        <f t="shared" si="24"/>
        <v>0</v>
      </c>
      <c r="I276" s="3">
        <f t="shared" si="25"/>
        <v>0</v>
      </c>
      <c r="J276" s="3">
        <f t="shared" si="26"/>
        <v>15</v>
      </c>
      <c r="K276" s="3">
        <f t="shared" si="27"/>
        <v>10</v>
      </c>
      <c r="L276" s="18">
        <f t="shared" si="28"/>
        <v>25</v>
      </c>
      <c r="M276" s="10">
        <f t="shared" si="29"/>
        <v>0.03</v>
      </c>
    </row>
    <row r="277" spans="2:13" thickBot="1" x14ac:dyDescent="0.35">
      <c r="B277" s="3" t="str">
        <f>Data_Input!B277</f>
        <v>Loan-272</v>
      </c>
      <c r="C277" s="6">
        <v>21068.48</v>
      </c>
      <c r="D277" s="3" t="s">
        <v>424</v>
      </c>
      <c r="E277" s="3" t="str">
        <f>Data_Input!E277</f>
        <v>AAA</v>
      </c>
      <c r="F277" s="6">
        <f>Data_Input!D277</f>
        <v>396486.77</v>
      </c>
      <c r="G277" s="16">
        <v>7.4999999999999997E-3</v>
      </c>
      <c r="H277" s="3">
        <f t="shared" si="24"/>
        <v>0</v>
      </c>
      <c r="I277" s="3">
        <f t="shared" si="25"/>
        <v>0</v>
      </c>
      <c r="J277" s="3">
        <f t="shared" si="26"/>
        <v>0</v>
      </c>
      <c r="K277" s="3">
        <f t="shared" si="27"/>
        <v>20</v>
      </c>
      <c r="L277" s="18">
        <f t="shared" si="28"/>
        <v>20</v>
      </c>
      <c r="M277" s="10">
        <f t="shared" si="29"/>
        <v>1.4999999999999999E-2</v>
      </c>
    </row>
    <row r="278" spans="2:13" thickBot="1" x14ac:dyDescent="0.35">
      <c r="B278" s="3" t="str">
        <f>Data_Input!B278</f>
        <v>Loan-273</v>
      </c>
      <c r="C278" s="6">
        <v>25265.05</v>
      </c>
      <c r="D278" s="3" t="s">
        <v>423</v>
      </c>
      <c r="E278" s="3" t="str">
        <f>Data_Input!E278</f>
        <v>AA</v>
      </c>
      <c r="F278" s="6">
        <f>Data_Input!D278</f>
        <v>144485.35</v>
      </c>
      <c r="G278" s="16">
        <v>1.5E-3</v>
      </c>
      <c r="H278" s="3">
        <f t="shared" si="24"/>
        <v>0</v>
      </c>
      <c r="I278" s="3">
        <f t="shared" si="25"/>
        <v>10</v>
      </c>
      <c r="J278" s="3">
        <f t="shared" si="26"/>
        <v>5</v>
      </c>
      <c r="K278" s="3">
        <f t="shared" si="27"/>
        <v>10</v>
      </c>
      <c r="L278" s="18">
        <f t="shared" si="28"/>
        <v>25</v>
      </c>
      <c r="M278" s="10">
        <f t="shared" si="29"/>
        <v>0.03</v>
      </c>
    </row>
    <row r="279" spans="2:13" thickBot="1" x14ac:dyDescent="0.35">
      <c r="B279" s="3" t="str">
        <f>Data_Input!B279</f>
        <v>Loan-274</v>
      </c>
      <c r="C279" s="6">
        <v>120407.23</v>
      </c>
      <c r="D279" s="3" t="s">
        <v>424</v>
      </c>
      <c r="E279" s="3" t="str">
        <f>Data_Input!E279</f>
        <v>B</v>
      </c>
      <c r="F279" s="6">
        <f>Data_Input!D279</f>
        <v>425911.3</v>
      </c>
      <c r="G279" s="16">
        <v>2.2000000000000002E-2</v>
      </c>
      <c r="H279" s="3">
        <f t="shared" si="24"/>
        <v>0</v>
      </c>
      <c r="I279" s="3">
        <f t="shared" si="25"/>
        <v>0</v>
      </c>
      <c r="J279" s="3">
        <f t="shared" si="26"/>
        <v>25</v>
      </c>
      <c r="K279" s="3">
        <f t="shared" si="27"/>
        <v>20</v>
      </c>
      <c r="L279" s="18">
        <f t="shared" si="28"/>
        <v>45</v>
      </c>
      <c r="M279" s="10">
        <f t="shared" si="29"/>
        <v>7.0000000000000007E-2</v>
      </c>
    </row>
    <row r="280" spans="2:13" thickBot="1" x14ac:dyDescent="0.35">
      <c r="B280" s="3" t="str">
        <f>Data_Input!B280</f>
        <v>Loan-275</v>
      </c>
      <c r="C280" s="6">
        <v>58093.05</v>
      </c>
      <c r="D280" s="3" t="s">
        <v>423</v>
      </c>
      <c r="E280" s="3" t="str">
        <f>Data_Input!E280</f>
        <v>B</v>
      </c>
      <c r="F280" s="6">
        <f>Data_Input!D280</f>
        <v>335453.42</v>
      </c>
      <c r="G280" s="16">
        <v>6.13E-2</v>
      </c>
      <c r="H280" s="3">
        <f t="shared" si="24"/>
        <v>0</v>
      </c>
      <c r="I280" s="3">
        <f t="shared" si="25"/>
        <v>10</v>
      </c>
      <c r="J280" s="3">
        <f t="shared" si="26"/>
        <v>25</v>
      </c>
      <c r="K280" s="3">
        <f t="shared" si="27"/>
        <v>20</v>
      </c>
      <c r="L280" s="18">
        <f t="shared" si="28"/>
        <v>55</v>
      </c>
      <c r="M280" s="10">
        <f t="shared" si="29"/>
        <v>0.1</v>
      </c>
    </row>
    <row r="281" spans="2:13" thickBot="1" x14ac:dyDescent="0.35">
      <c r="B281" s="3" t="str">
        <f>Data_Input!B281</f>
        <v>Loan-276</v>
      </c>
      <c r="C281" s="6">
        <v>162841.24</v>
      </c>
      <c r="D281" s="3" t="s">
        <v>422</v>
      </c>
      <c r="E281" s="3" t="str">
        <f>Data_Input!E281</f>
        <v>CCC</v>
      </c>
      <c r="F281" s="6">
        <f>Data_Input!D281</f>
        <v>400461.69</v>
      </c>
      <c r="G281" s="16">
        <v>1.37E-2</v>
      </c>
      <c r="H281" s="3">
        <f t="shared" si="24"/>
        <v>0</v>
      </c>
      <c r="I281" s="3">
        <f t="shared" si="25"/>
        <v>5</v>
      </c>
      <c r="J281" s="3">
        <f t="shared" si="26"/>
        <v>30</v>
      </c>
      <c r="K281" s="3">
        <f t="shared" si="27"/>
        <v>20</v>
      </c>
      <c r="L281" s="18">
        <f t="shared" si="28"/>
        <v>55</v>
      </c>
      <c r="M281" s="10">
        <f t="shared" si="29"/>
        <v>0.1</v>
      </c>
    </row>
    <row r="282" spans="2:13" thickBot="1" x14ac:dyDescent="0.35">
      <c r="B282" s="3" t="str">
        <f>Data_Input!B282</f>
        <v>Loan-277</v>
      </c>
      <c r="C282" s="6">
        <v>134827.98000000001</v>
      </c>
      <c r="D282" s="3" t="s">
        <v>423</v>
      </c>
      <c r="E282" s="3" t="str">
        <f>Data_Input!E282</f>
        <v>A</v>
      </c>
      <c r="F282" s="6">
        <f>Data_Input!D282</f>
        <v>317893.44</v>
      </c>
      <c r="G282" s="16">
        <v>8.8000000000000005E-3</v>
      </c>
      <c r="H282" s="3">
        <f t="shared" si="24"/>
        <v>0</v>
      </c>
      <c r="I282" s="3">
        <f t="shared" si="25"/>
        <v>10</v>
      </c>
      <c r="J282" s="3">
        <f t="shared" si="26"/>
        <v>10</v>
      </c>
      <c r="K282" s="3">
        <f t="shared" si="27"/>
        <v>20</v>
      </c>
      <c r="L282" s="18">
        <f t="shared" si="28"/>
        <v>40</v>
      </c>
      <c r="M282" s="10">
        <f t="shared" si="29"/>
        <v>0.05</v>
      </c>
    </row>
    <row r="283" spans="2:13" thickBot="1" x14ac:dyDescent="0.35">
      <c r="B283" s="3" t="str">
        <f>Data_Input!B283</f>
        <v>Loan-278</v>
      </c>
      <c r="C283" s="6">
        <v>178992.75</v>
      </c>
      <c r="D283" s="3" t="s">
        <v>422</v>
      </c>
      <c r="E283" s="3" t="str">
        <f>Data_Input!E283</f>
        <v>BB</v>
      </c>
      <c r="F283" s="6">
        <f>Data_Input!D283</f>
        <v>116857.03</v>
      </c>
      <c r="G283" s="16">
        <v>6.1999999999999998E-3</v>
      </c>
      <c r="H283" s="3">
        <f t="shared" si="24"/>
        <v>0</v>
      </c>
      <c r="I283" s="3">
        <f t="shared" si="25"/>
        <v>5</v>
      </c>
      <c r="J283" s="3">
        <f t="shared" si="26"/>
        <v>20</v>
      </c>
      <c r="K283" s="3">
        <f t="shared" si="27"/>
        <v>10</v>
      </c>
      <c r="L283" s="18">
        <f t="shared" si="28"/>
        <v>35</v>
      </c>
      <c r="M283" s="10">
        <f t="shared" si="29"/>
        <v>0.05</v>
      </c>
    </row>
    <row r="284" spans="2:13" thickBot="1" x14ac:dyDescent="0.35">
      <c r="B284" s="3" t="str">
        <f>Data_Input!B284</f>
        <v>Loan-279</v>
      </c>
      <c r="C284" s="6">
        <v>92482.67</v>
      </c>
      <c r="D284" s="3" t="s">
        <v>424</v>
      </c>
      <c r="E284" s="3" t="str">
        <f>Data_Input!E284</f>
        <v>B</v>
      </c>
      <c r="F284" s="6">
        <f>Data_Input!D284</f>
        <v>425288.38</v>
      </c>
      <c r="G284" s="16">
        <v>8.9700000000000002E-2</v>
      </c>
      <c r="H284" s="3">
        <f t="shared" si="24"/>
        <v>0</v>
      </c>
      <c r="I284" s="3">
        <f t="shared" si="25"/>
        <v>0</v>
      </c>
      <c r="J284" s="3">
        <f t="shared" si="26"/>
        <v>25</v>
      </c>
      <c r="K284" s="3">
        <f t="shared" si="27"/>
        <v>20</v>
      </c>
      <c r="L284" s="18">
        <f t="shared" si="28"/>
        <v>45</v>
      </c>
      <c r="M284" s="10">
        <f t="shared" si="29"/>
        <v>7.0000000000000007E-2</v>
      </c>
    </row>
    <row r="285" spans="2:13" thickBot="1" x14ac:dyDescent="0.35">
      <c r="B285" s="3" t="str">
        <f>Data_Input!B285</f>
        <v>Loan-280</v>
      </c>
      <c r="C285" s="6">
        <v>162704.04</v>
      </c>
      <c r="D285" s="3" t="s">
        <v>422</v>
      </c>
      <c r="E285" s="3" t="str">
        <f>Data_Input!E285</f>
        <v>BB</v>
      </c>
      <c r="F285" s="6">
        <f>Data_Input!D285</f>
        <v>396952.94</v>
      </c>
      <c r="G285" s="16">
        <v>1.4800000000000001E-2</v>
      </c>
      <c r="H285" s="3">
        <f t="shared" si="24"/>
        <v>0</v>
      </c>
      <c r="I285" s="3">
        <f t="shared" si="25"/>
        <v>5</v>
      </c>
      <c r="J285" s="3">
        <f t="shared" si="26"/>
        <v>20</v>
      </c>
      <c r="K285" s="3">
        <f t="shared" si="27"/>
        <v>20</v>
      </c>
      <c r="L285" s="18">
        <f t="shared" si="28"/>
        <v>45</v>
      </c>
      <c r="M285" s="10">
        <f t="shared" si="29"/>
        <v>7.0000000000000007E-2</v>
      </c>
    </row>
    <row r="286" spans="2:13" thickBot="1" x14ac:dyDescent="0.35">
      <c r="B286" s="3" t="str">
        <f>Data_Input!B286</f>
        <v>Loan-281</v>
      </c>
      <c r="C286" s="6">
        <v>112135.22</v>
      </c>
      <c r="D286" s="3" t="s">
        <v>422</v>
      </c>
      <c r="E286" s="3" t="str">
        <f>Data_Input!E286</f>
        <v>B</v>
      </c>
      <c r="F286" s="6">
        <f>Data_Input!D286</f>
        <v>383994.53</v>
      </c>
      <c r="G286" s="16">
        <v>9.3999999999999986E-3</v>
      </c>
      <c r="H286" s="3">
        <f t="shared" si="24"/>
        <v>0</v>
      </c>
      <c r="I286" s="3">
        <f t="shared" si="25"/>
        <v>5</v>
      </c>
      <c r="J286" s="3">
        <f t="shared" si="26"/>
        <v>25</v>
      </c>
      <c r="K286" s="3">
        <f t="shared" si="27"/>
        <v>20</v>
      </c>
      <c r="L286" s="18">
        <f t="shared" si="28"/>
        <v>50</v>
      </c>
      <c r="M286" s="10">
        <f t="shared" si="29"/>
        <v>7.0000000000000007E-2</v>
      </c>
    </row>
    <row r="287" spans="2:13" thickBot="1" x14ac:dyDescent="0.35">
      <c r="B287" s="3" t="str">
        <f>Data_Input!B287</f>
        <v>Loan-282</v>
      </c>
      <c r="C287" s="6">
        <v>130918.55</v>
      </c>
      <c r="D287" s="3" t="s">
        <v>424</v>
      </c>
      <c r="E287" s="3" t="str">
        <f>Data_Input!E287</f>
        <v>A</v>
      </c>
      <c r="F287" s="6">
        <f>Data_Input!D287</f>
        <v>371300.54</v>
      </c>
      <c r="G287" s="16">
        <v>4.0000000000000001E-3</v>
      </c>
      <c r="H287" s="3">
        <f t="shared" si="24"/>
        <v>0</v>
      </c>
      <c r="I287" s="3">
        <f t="shared" si="25"/>
        <v>0</v>
      </c>
      <c r="J287" s="3">
        <f t="shared" si="26"/>
        <v>10</v>
      </c>
      <c r="K287" s="3">
        <f t="shared" si="27"/>
        <v>20</v>
      </c>
      <c r="L287" s="18">
        <f t="shared" si="28"/>
        <v>30</v>
      </c>
      <c r="M287" s="10">
        <f t="shared" si="29"/>
        <v>0.03</v>
      </c>
    </row>
    <row r="288" spans="2:13" thickBot="1" x14ac:dyDescent="0.35">
      <c r="B288" s="3" t="str">
        <f>Data_Input!B288</f>
        <v>Loan-283</v>
      </c>
      <c r="C288" s="6">
        <v>90485.14</v>
      </c>
      <c r="D288" s="3" t="s">
        <v>422</v>
      </c>
      <c r="E288" s="3" t="str">
        <f>Data_Input!E288</f>
        <v>AAA</v>
      </c>
      <c r="F288" s="6">
        <f>Data_Input!D288</f>
        <v>230524.15</v>
      </c>
      <c r="G288" s="16">
        <v>2.5999999999999999E-3</v>
      </c>
      <c r="H288" s="3">
        <f t="shared" si="24"/>
        <v>0</v>
      </c>
      <c r="I288" s="3">
        <f t="shared" si="25"/>
        <v>5</v>
      </c>
      <c r="J288" s="3">
        <f t="shared" si="26"/>
        <v>0</v>
      </c>
      <c r="K288" s="3">
        <f t="shared" si="27"/>
        <v>10</v>
      </c>
      <c r="L288" s="18">
        <f t="shared" si="28"/>
        <v>15</v>
      </c>
      <c r="M288" s="10">
        <f t="shared" si="29"/>
        <v>1.4999999999999999E-2</v>
      </c>
    </row>
    <row r="289" spans="2:13" thickBot="1" x14ac:dyDescent="0.35">
      <c r="B289" s="3" t="str">
        <f>Data_Input!B289</f>
        <v>Loan-284</v>
      </c>
      <c r="C289" s="6">
        <v>91016.03</v>
      </c>
      <c r="D289" s="3" t="s">
        <v>423</v>
      </c>
      <c r="E289" s="3" t="str">
        <f>Data_Input!E289</f>
        <v>A</v>
      </c>
      <c r="F289" s="6">
        <f>Data_Input!D289</f>
        <v>310996.65999999997</v>
      </c>
      <c r="G289" s="16">
        <v>8.6699999999999999E-2</v>
      </c>
      <c r="H289" s="3">
        <f t="shared" si="24"/>
        <v>0</v>
      </c>
      <c r="I289" s="3">
        <f t="shared" si="25"/>
        <v>10</v>
      </c>
      <c r="J289" s="3">
        <f t="shared" si="26"/>
        <v>10</v>
      </c>
      <c r="K289" s="3">
        <f t="shared" si="27"/>
        <v>20</v>
      </c>
      <c r="L289" s="18">
        <f t="shared" si="28"/>
        <v>40</v>
      </c>
      <c r="M289" s="10">
        <f t="shared" si="29"/>
        <v>0.05</v>
      </c>
    </row>
    <row r="290" spans="2:13" thickBot="1" x14ac:dyDescent="0.35">
      <c r="B290" s="3" t="str">
        <f>Data_Input!B290</f>
        <v>Loan-285</v>
      </c>
      <c r="C290" s="6">
        <v>65324.26</v>
      </c>
      <c r="D290" s="3" t="s">
        <v>423</v>
      </c>
      <c r="E290" s="3" t="str">
        <f>Data_Input!E290</f>
        <v>BB</v>
      </c>
      <c r="F290" s="6">
        <f>Data_Input!D290</f>
        <v>129538.44</v>
      </c>
      <c r="G290" s="16">
        <v>2.12E-2</v>
      </c>
      <c r="H290" s="3">
        <f t="shared" si="24"/>
        <v>0</v>
      </c>
      <c r="I290" s="3">
        <f t="shared" si="25"/>
        <v>10</v>
      </c>
      <c r="J290" s="3">
        <f t="shared" si="26"/>
        <v>20</v>
      </c>
      <c r="K290" s="3">
        <f t="shared" si="27"/>
        <v>10</v>
      </c>
      <c r="L290" s="18">
        <f t="shared" si="28"/>
        <v>40</v>
      </c>
      <c r="M290" s="10">
        <f t="shared" si="29"/>
        <v>0.05</v>
      </c>
    </row>
    <row r="291" spans="2:13" thickBot="1" x14ac:dyDescent="0.35">
      <c r="B291" s="3" t="str">
        <f>Data_Input!B291</f>
        <v>Loan-286</v>
      </c>
      <c r="C291" s="6">
        <v>162143.04000000001</v>
      </c>
      <c r="D291" s="3" t="s">
        <v>424</v>
      </c>
      <c r="E291" s="3" t="str">
        <f>Data_Input!E291</f>
        <v>AAA</v>
      </c>
      <c r="F291" s="6">
        <f>Data_Input!D291</f>
        <v>177151.42</v>
      </c>
      <c r="G291" s="16">
        <v>3.4999999999999996E-3</v>
      </c>
      <c r="H291" s="3">
        <f t="shared" si="24"/>
        <v>0</v>
      </c>
      <c r="I291" s="3">
        <f t="shared" si="25"/>
        <v>0</v>
      </c>
      <c r="J291" s="3">
        <f t="shared" si="26"/>
        <v>0</v>
      </c>
      <c r="K291" s="3">
        <f t="shared" si="27"/>
        <v>10</v>
      </c>
      <c r="L291" s="18">
        <f t="shared" si="28"/>
        <v>10</v>
      </c>
      <c r="M291" s="10">
        <f t="shared" si="29"/>
        <v>5.0000000000000001E-3</v>
      </c>
    </row>
    <row r="292" spans="2:13" thickBot="1" x14ac:dyDescent="0.35">
      <c r="B292" s="3" t="str">
        <f>Data_Input!B292</f>
        <v>Loan-287</v>
      </c>
      <c r="C292" s="6">
        <v>139426.69</v>
      </c>
      <c r="D292" s="3" t="s">
        <v>424</v>
      </c>
      <c r="E292" s="3" t="str">
        <f>Data_Input!E292</f>
        <v>BB</v>
      </c>
      <c r="F292" s="6">
        <f>Data_Input!D292</f>
        <v>415878.91</v>
      </c>
      <c r="G292" s="16">
        <v>4.6999999999999993E-3</v>
      </c>
      <c r="H292" s="3">
        <f t="shared" si="24"/>
        <v>0</v>
      </c>
      <c r="I292" s="3">
        <f t="shared" si="25"/>
        <v>0</v>
      </c>
      <c r="J292" s="3">
        <f t="shared" si="26"/>
        <v>20</v>
      </c>
      <c r="K292" s="3">
        <f t="shared" si="27"/>
        <v>20</v>
      </c>
      <c r="L292" s="18">
        <f t="shared" si="28"/>
        <v>40</v>
      </c>
      <c r="M292" s="10">
        <f t="shared" si="29"/>
        <v>0.05</v>
      </c>
    </row>
    <row r="293" spans="2:13" thickBot="1" x14ac:dyDescent="0.35">
      <c r="B293" s="3" t="str">
        <f>Data_Input!B293</f>
        <v>Loan-288</v>
      </c>
      <c r="C293" s="6">
        <v>119846.54</v>
      </c>
      <c r="D293" s="3" t="s">
        <v>423</v>
      </c>
      <c r="E293" s="3" t="str">
        <f>Data_Input!E293</f>
        <v>B</v>
      </c>
      <c r="F293" s="6">
        <f>Data_Input!D293</f>
        <v>332525.36</v>
      </c>
      <c r="G293" s="16">
        <v>4.1999999999999997E-3</v>
      </c>
      <c r="H293" s="3">
        <f t="shared" si="24"/>
        <v>0</v>
      </c>
      <c r="I293" s="3">
        <f t="shared" si="25"/>
        <v>10</v>
      </c>
      <c r="J293" s="3">
        <f t="shared" si="26"/>
        <v>25</v>
      </c>
      <c r="K293" s="3">
        <f t="shared" si="27"/>
        <v>20</v>
      </c>
      <c r="L293" s="18">
        <f t="shared" si="28"/>
        <v>55</v>
      </c>
      <c r="M293" s="10">
        <f t="shared" si="29"/>
        <v>0.1</v>
      </c>
    </row>
    <row r="294" spans="2:13" thickBot="1" x14ac:dyDescent="0.35">
      <c r="B294" s="3" t="str">
        <f>Data_Input!B294</f>
        <v>Loan-289</v>
      </c>
      <c r="C294" s="6">
        <v>117938.36</v>
      </c>
      <c r="D294" s="3" t="s">
        <v>423</v>
      </c>
      <c r="E294" s="3" t="str">
        <f>Data_Input!E294</f>
        <v>CCC</v>
      </c>
      <c r="F294" s="6">
        <f>Data_Input!D294</f>
        <v>447855.89</v>
      </c>
      <c r="G294" s="16">
        <v>6.4000000000000003E-3</v>
      </c>
      <c r="H294" s="3">
        <f t="shared" si="24"/>
        <v>0</v>
      </c>
      <c r="I294" s="3">
        <f t="shared" si="25"/>
        <v>10</v>
      </c>
      <c r="J294" s="3">
        <f t="shared" si="26"/>
        <v>30</v>
      </c>
      <c r="K294" s="3">
        <f t="shared" si="27"/>
        <v>20</v>
      </c>
      <c r="L294" s="18">
        <f t="shared" si="28"/>
        <v>60</v>
      </c>
      <c r="M294" s="10">
        <f t="shared" si="29"/>
        <v>0.15</v>
      </c>
    </row>
    <row r="295" spans="2:13" thickBot="1" x14ac:dyDescent="0.35">
      <c r="B295" s="3" t="str">
        <f>Data_Input!B295</f>
        <v>Loan-290</v>
      </c>
      <c r="C295" s="6">
        <v>69744.990000000005</v>
      </c>
      <c r="D295" s="3" t="s">
        <v>422</v>
      </c>
      <c r="E295" s="3" t="str">
        <f>Data_Input!E295</f>
        <v>AA</v>
      </c>
      <c r="F295" s="6">
        <f>Data_Input!D295</f>
        <v>274419.52</v>
      </c>
      <c r="G295" s="16">
        <v>3.3E-3</v>
      </c>
      <c r="H295" s="3">
        <f t="shared" si="24"/>
        <v>0</v>
      </c>
      <c r="I295" s="3">
        <f t="shared" si="25"/>
        <v>5</v>
      </c>
      <c r="J295" s="3">
        <f t="shared" si="26"/>
        <v>5</v>
      </c>
      <c r="K295" s="3">
        <f t="shared" si="27"/>
        <v>10</v>
      </c>
      <c r="L295" s="18">
        <f t="shared" si="28"/>
        <v>20</v>
      </c>
      <c r="M295" s="10">
        <f t="shared" si="29"/>
        <v>1.4999999999999999E-2</v>
      </c>
    </row>
    <row r="296" spans="2:13" thickBot="1" x14ac:dyDescent="0.35">
      <c r="B296" s="3" t="str">
        <f>Data_Input!B296</f>
        <v>Loan-291</v>
      </c>
      <c r="C296" s="6">
        <v>94148.160000000003</v>
      </c>
      <c r="D296" s="3" t="s">
        <v>423</v>
      </c>
      <c r="E296" s="3" t="str">
        <f>Data_Input!E296</f>
        <v>A</v>
      </c>
      <c r="F296" s="6">
        <f>Data_Input!D296</f>
        <v>219724.14</v>
      </c>
      <c r="G296" s="16">
        <v>2.2000000000000001E-3</v>
      </c>
      <c r="H296" s="3">
        <f t="shared" si="24"/>
        <v>0</v>
      </c>
      <c r="I296" s="3">
        <f t="shared" si="25"/>
        <v>10</v>
      </c>
      <c r="J296" s="3">
        <f t="shared" si="26"/>
        <v>10</v>
      </c>
      <c r="K296" s="3">
        <f t="shared" si="27"/>
        <v>10</v>
      </c>
      <c r="L296" s="18">
        <f t="shared" si="28"/>
        <v>30</v>
      </c>
      <c r="M296" s="10">
        <f t="shared" si="29"/>
        <v>0.03</v>
      </c>
    </row>
    <row r="297" spans="2:13" thickBot="1" x14ac:dyDescent="0.35">
      <c r="B297" s="3" t="str">
        <f>Data_Input!B297</f>
        <v>Loan-292</v>
      </c>
      <c r="C297" s="6">
        <v>196851.16</v>
      </c>
      <c r="D297" s="3" t="s">
        <v>424</v>
      </c>
      <c r="E297" s="3" t="str">
        <f>Data_Input!E297</f>
        <v>AA</v>
      </c>
      <c r="F297" s="6">
        <f>Data_Input!D297</f>
        <v>413594.29</v>
      </c>
      <c r="G297" s="16">
        <v>9.1999999999999998E-3</v>
      </c>
      <c r="H297" s="3">
        <f t="shared" si="24"/>
        <v>0</v>
      </c>
      <c r="I297" s="3">
        <f t="shared" si="25"/>
        <v>0</v>
      </c>
      <c r="J297" s="3">
        <f t="shared" si="26"/>
        <v>5</v>
      </c>
      <c r="K297" s="3">
        <f t="shared" si="27"/>
        <v>20</v>
      </c>
      <c r="L297" s="18">
        <f t="shared" si="28"/>
        <v>25</v>
      </c>
      <c r="M297" s="10">
        <f t="shared" si="29"/>
        <v>0.03</v>
      </c>
    </row>
    <row r="298" spans="2:13" thickBot="1" x14ac:dyDescent="0.35">
      <c r="B298" s="3" t="str">
        <f>Data_Input!B298</f>
        <v>Loan-293</v>
      </c>
      <c r="C298" s="6">
        <v>152657.60999999999</v>
      </c>
      <c r="D298" s="3" t="s">
        <v>422</v>
      </c>
      <c r="E298" s="3" t="str">
        <f>Data_Input!E298</f>
        <v>CCC</v>
      </c>
      <c r="F298" s="6">
        <f>Data_Input!D298</f>
        <v>287220.47999999998</v>
      </c>
      <c r="G298" s="16">
        <v>2.8999999999999998E-3</v>
      </c>
      <c r="H298" s="3">
        <f t="shared" si="24"/>
        <v>0</v>
      </c>
      <c r="I298" s="3">
        <f t="shared" si="25"/>
        <v>5</v>
      </c>
      <c r="J298" s="3">
        <f t="shared" si="26"/>
        <v>30</v>
      </c>
      <c r="K298" s="3">
        <f t="shared" si="27"/>
        <v>10</v>
      </c>
      <c r="L298" s="18">
        <f t="shared" si="28"/>
        <v>45</v>
      </c>
      <c r="M298" s="10">
        <f t="shared" si="29"/>
        <v>7.0000000000000007E-2</v>
      </c>
    </row>
    <row r="299" spans="2:13" thickBot="1" x14ac:dyDescent="0.35">
      <c r="B299" s="3" t="str">
        <f>Data_Input!B299</f>
        <v>Loan-294</v>
      </c>
      <c r="C299" s="6">
        <v>39062.050000000003</v>
      </c>
      <c r="D299" s="3" t="s">
        <v>422</v>
      </c>
      <c r="E299" s="3" t="str">
        <f>Data_Input!E299</f>
        <v>AA</v>
      </c>
      <c r="F299" s="6">
        <f>Data_Input!D299</f>
        <v>192109.61</v>
      </c>
      <c r="G299" s="16">
        <v>2.3E-3</v>
      </c>
      <c r="H299" s="3">
        <f t="shared" si="24"/>
        <v>0</v>
      </c>
      <c r="I299" s="3">
        <f t="shared" si="25"/>
        <v>5</v>
      </c>
      <c r="J299" s="3">
        <f t="shared" si="26"/>
        <v>5</v>
      </c>
      <c r="K299" s="3">
        <f t="shared" si="27"/>
        <v>10</v>
      </c>
      <c r="L299" s="18">
        <f t="shared" si="28"/>
        <v>20</v>
      </c>
      <c r="M299" s="10">
        <f t="shared" si="29"/>
        <v>1.4999999999999999E-2</v>
      </c>
    </row>
    <row r="300" spans="2:13" thickBot="1" x14ac:dyDescent="0.35">
      <c r="B300" s="3" t="str">
        <f>Data_Input!B300</f>
        <v>Loan-295</v>
      </c>
      <c r="C300" s="6">
        <v>52376.09</v>
      </c>
      <c r="D300" s="3" t="s">
        <v>423</v>
      </c>
      <c r="E300" s="3" t="str">
        <f>Data_Input!E300</f>
        <v>BB</v>
      </c>
      <c r="F300" s="6">
        <f>Data_Input!D300</f>
        <v>110536.28</v>
      </c>
      <c r="G300" s="16">
        <v>1.3600000000000001E-2</v>
      </c>
      <c r="H300" s="3">
        <f t="shared" si="24"/>
        <v>0</v>
      </c>
      <c r="I300" s="3">
        <f t="shared" si="25"/>
        <v>10</v>
      </c>
      <c r="J300" s="3">
        <f t="shared" si="26"/>
        <v>20</v>
      </c>
      <c r="K300" s="3">
        <f t="shared" si="27"/>
        <v>10</v>
      </c>
      <c r="L300" s="18">
        <f t="shared" si="28"/>
        <v>40</v>
      </c>
      <c r="M300" s="10">
        <f t="shared" si="29"/>
        <v>0.05</v>
      </c>
    </row>
    <row r="301" spans="2:13" thickBot="1" x14ac:dyDescent="0.35">
      <c r="B301" s="3" t="str">
        <f>Data_Input!B301</f>
        <v>Loan-296</v>
      </c>
      <c r="C301" s="6">
        <v>34322.089999999997</v>
      </c>
      <c r="D301" s="3" t="s">
        <v>423</v>
      </c>
      <c r="E301" s="3" t="str">
        <f>Data_Input!E301</f>
        <v>CCC</v>
      </c>
      <c r="F301" s="6">
        <f>Data_Input!D301</f>
        <v>420267.24</v>
      </c>
      <c r="G301" s="16">
        <v>1.11E-2</v>
      </c>
      <c r="H301" s="3">
        <f t="shared" si="24"/>
        <v>0</v>
      </c>
      <c r="I301" s="3">
        <f t="shared" si="25"/>
        <v>10</v>
      </c>
      <c r="J301" s="3">
        <f t="shared" si="26"/>
        <v>30</v>
      </c>
      <c r="K301" s="3">
        <f t="shared" si="27"/>
        <v>20</v>
      </c>
      <c r="L301" s="18">
        <f t="shared" si="28"/>
        <v>60</v>
      </c>
      <c r="M301" s="10">
        <f t="shared" si="29"/>
        <v>0.15</v>
      </c>
    </row>
    <row r="302" spans="2:13" thickBot="1" x14ac:dyDescent="0.35">
      <c r="B302" s="3" t="str">
        <f>Data_Input!B302</f>
        <v>Loan-297</v>
      </c>
      <c r="C302" s="6">
        <v>195878.08</v>
      </c>
      <c r="D302" s="3" t="s">
        <v>424</v>
      </c>
      <c r="E302" s="3" t="str">
        <f>Data_Input!E302</f>
        <v>B</v>
      </c>
      <c r="F302" s="6">
        <f>Data_Input!D302</f>
        <v>104002.97</v>
      </c>
      <c r="G302" s="16">
        <v>2.5000000000000001E-3</v>
      </c>
      <c r="H302" s="3">
        <f t="shared" si="24"/>
        <v>0</v>
      </c>
      <c r="I302" s="3">
        <f t="shared" si="25"/>
        <v>0</v>
      </c>
      <c r="J302" s="3">
        <f t="shared" si="26"/>
        <v>25</v>
      </c>
      <c r="K302" s="3">
        <f t="shared" si="27"/>
        <v>10</v>
      </c>
      <c r="L302" s="18">
        <f t="shared" si="28"/>
        <v>35</v>
      </c>
      <c r="M302" s="10">
        <f t="shared" si="29"/>
        <v>0.05</v>
      </c>
    </row>
    <row r="303" spans="2:13" thickBot="1" x14ac:dyDescent="0.35">
      <c r="B303" s="3" t="str">
        <f>Data_Input!B303</f>
        <v>Loan-298</v>
      </c>
      <c r="C303" s="6">
        <v>185250.92</v>
      </c>
      <c r="D303" s="3" t="s">
        <v>423</v>
      </c>
      <c r="E303" s="3" t="str">
        <f>Data_Input!E303</f>
        <v>A</v>
      </c>
      <c r="F303" s="6">
        <f>Data_Input!D303</f>
        <v>32881.15</v>
      </c>
      <c r="G303" s="16">
        <v>5.9999999999999995E-4</v>
      </c>
      <c r="H303" s="3">
        <f t="shared" si="24"/>
        <v>0</v>
      </c>
      <c r="I303" s="3">
        <f t="shared" si="25"/>
        <v>10</v>
      </c>
      <c r="J303" s="3">
        <f t="shared" si="26"/>
        <v>10</v>
      </c>
      <c r="K303" s="3">
        <f t="shared" si="27"/>
        <v>0</v>
      </c>
      <c r="L303" s="18">
        <f t="shared" si="28"/>
        <v>20</v>
      </c>
      <c r="M303" s="10">
        <f t="shared" si="29"/>
        <v>1.4999999999999999E-2</v>
      </c>
    </row>
    <row r="304" spans="2:13" thickBot="1" x14ac:dyDescent="0.35">
      <c r="B304" s="3" t="str">
        <f>Data_Input!B304</f>
        <v>Loan-299</v>
      </c>
      <c r="C304" s="6">
        <v>160775.29</v>
      </c>
      <c r="D304" s="3" t="s">
        <v>77</v>
      </c>
      <c r="E304" s="3" t="str">
        <f>Data_Input!E304</f>
        <v>B</v>
      </c>
      <c r="F304" s="6">
        <f>Data_Input!D304</f>
        <v>410307.42</v>
      </c>
      <c r="G304" s="16">
        <v>6.3E-3</v>
      </c>
      <c r="H304" s="3">
        <f t="shared" si="24"/>
        <v>0</v>
      </c>
      <c r="I304" s="3">
        <f t="shared" si="25"/>
        <v>20</v>
      </c>
      <c r="J304" s="3">
        <f t="shared" si="26"/>
        <v>25</v>
      </c>
      <c r="K304" s="3">
        <f t="shared" si="27"/>
        <v>20</v>
      </c>
      <c r="L304" s="18">
        <f t="shared" si="28"/>
        <v>65</v>
      </c>
      <c r="M304" s="10">
        <f t="shared" si="29"/>
        <v>0.15</v>
      </c>
    </row>
    <row r="305" spans="2:13" thickBot="1" x14ac:dyDescent="0.35">
      <c r="B305" s="3" t="str">
        <f>Data_Input!B305</f>
        <v>Loan-300</v>
      </c>
      <c r="C305" s="6">
        <v>172290.55</v>
      </c>
      <c r="D305" s="3" t="s">
        <v>423</v>
      </c>
      <c r="E305" s="3" t="str">
        <f>Data_Input!E305</f>
        <v>AAA</v>
      </c>
      <c r="F305" s="6">
        <f>Data_Input!D305</f>
        <v>251874.59</v>
      </c>
      <c r="G305" s="16">
        <v>5.1000000000000004E-3</v>
      </c>
      <c r="H305" s="3">
        <f t="shared" si="24"/>
        <v>0</v>
      </c>
      <c r="I305" s="3">
        <f t="shared" si="25"/>
        <v>10</v>
      </c>
      <c r="J305" s="3">
        <f t="shared" si="26"/>
        <v>0</v>
      </c>
      <c r="K305" s="3">
        <f t="shared" si="27"/>
        <v>10</v>
      </c>
      <c r="L305" s="18">
        <f t="shared" si="28"/>
        <v>20</v>
      </c>
      <c r="M305" s="10">
        <f t="shared" si="29"/>
        <v>1.4999999999999999E-2</v>
      </c>
    </row>
  </sheetData>
  <mergeCells count="1">
    <mergeCell ref="O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CF3F-930E-448D-83D8-8621F107D182}">
  <dimension ref="A1:W305"/>
  <sheetViews>
    <sheetView topLeftCell="H16" workbookViewId="0">
      <selection activeCell="W25" sqref="W25"/>
    </sheetView>
  </sheetViews>
  <sheetFormatPr defaultRowHeight="15" thickBottom="1" x14ac:dyDescent="0.35"/>
  <cols>
    <col min="1" max="1" width="6" customWidth="1"/>
    <col min="2" max="2" width="16" style="14" customWidth="1"/>
    <col min="3" max="3" width="15.44140625" style="6" bestFit="1" customWidth="1"/>
    <col min="4" max="4" width="17" style="3" bestFit="1" customWidth="1"/>
    <col min="5" max="5" width="17" style="3" customWidth="1"/>
    <col min="6" max="6" width="16.77734375" style="3" customWidth="1"/>
    <col min="7" max="7" width="8.88671875" style="3"/>
    <col min="8" max="8" width="14.6640625" style="3" customWidth="1"/>
    <col min="9" max="11" width="14.21875" style="3" customWidth="1"/>
    <col min="12" max="12" width="22.88671875" style="3" customWidth="1"/>
    <col min="13" max="13" width="21.33203125" style="3" customWidth="1"/>
    <col min="14" max="17" width="8.88671875" style="3"/>
    <col min="18" max="18" width="17.21875" style="3" customWidth="1"/>
    <col min="19" max="21" width="8.88671875" style="3"/>
    <col min="22" max="22" width="10.44140625" style="3" bestFit="1" customWidth="1"/>
    <col min="23" max="16384" width="8.88671875" style="3"/>
  </cols>
  <sheetData>
    <row r="1" spans="1:18" s="2" customFormat="1" thickBot="1" x14ac:dyDescent="0.35">
      <c r="A1"/>
      <c r="B1" s="13" t="s">
        <v>0</v>
      </c>
      <c r="C1" s="6" t="str">
        <f>'Est.PD_Scorecard Model'!C1</f>
        <v>Geolumia Financial Services</v>
      </c>
    </row>
    <row r="2" spans="1:18" s="2" customFormat="1" thickBot="1" x14ac:dyDescent="0.35">
      <c r="A2"/>
      <c r="B2" s="13" t="s">
        <v>1</v>
      </c>
      <c r="C2" s="5"/>
    </row>
    <row r="3" spans="1:18" customFormat="1" ht="14.4" x14ac:dyDescent="0.3">
      <c r="B3" s="15"/>
      <c r="C3" s="12"/>
    </row>
    <row r="4" spans="1:18" customFormat="1" ht="14.4" x14ac:dyDescent="0.3">
      <c r="B4" s="15"/>
      <c r="C4" s="12"/>
      <c r="E4" s="35" t="s">
        <v>426</v>
      </c>
      <c r="F4" s="37"/>
      <c r="H4" s="35" t="s">
        <v>427</v>
      </c>
      <c r="I4" s="36"/>
      <c r="J4" s="36"/>
      <c r="K4" s="36"/>
      <c r="L4" s="36"/>
      <c r="M4" s="37"/>
    </row>
    <row r="5" spans="1:18" s="2" customFormat="1" thickBot="1" x14ac:dyDescent="0.35">
      <c r="A5"/>
      <c r="B5" s="13" t="s">
        <v>6</v>
      </c>
      <c r="C5" s="13" t="s">
        <v>95</v>
      </c>
      <c r="D5" s="2" t="s">
        <v>96</v>
      </c>
      <c r="E5" s="2" t="s">
        <v>107</v>
      </c>
      <c r="F5" s="2" t="s">
        <v>108</v>
      </c>
      <c r="H5" s="2" t="s">
        <v>7</v>
      </c>
      <c r="I5" s="2" t="s">
        <v>428</v>
      </c>
      <c r="J5" s="2" t="s">
        <v>429</v>
      </c>
      <c r="K5" s="2" t="s">
        <v>430</v>
      </c>
      <c r="L5" s="2" t="s">
        <v>432</v>
      </c>
      <c r="M5" s="2" t="s">
        <v>108</v>
      </c>
      <c r="P5" s="2" t="s">
        <v>106</v>
      </c>
    </row>
    <row r="6" spans="1:18" thickBot="1" x14ac:dyDescent="0.35">
      <c r="B6" s="14" t="str">
        <f>Data_Input!B6</f>
        <v>Loan-1</v>
      </c>
      <c r="C6" s="6">
        <v>51850.426194767511</v>
      </c>
      <c r="D6" s="6">
        <f>Data_Input!D6</f>
        <v>243815.64</v>
      </c>
      <c r="E6" s="16">
        <f>C6/D6</f>
        <v>0.21266242885307729</v>
      </c>
      <c r="F6" s="16">
        <f>1-E6</f>
        <v>0.78733757114692271</v>
      </c>
      <c r="H6" s="6">
        <f>Data_Input!H6</f>
        <v>7.6999999999999999E-2</v>
      </c>
      <c r="I6" s="11">
        <f>Data_Input!G6</f>
        <v>50455</v>
      </c>
      <c r="J6" s="11">
        <v>45587</v>
      </c>
      <c r="K6" s="6">
        <f>DATEDIF(J6,I6,"Y")</f>
        <v>13</v>
      </c>
      <c r="L6" s="17">
        <f>(C6)/(1+H6)^K6</f>
        <v>19767.337969977641</v>
      </c>
      <c r="M6" s="16">
        <f>(D6-L6)/D6</f>
        <v>0.91892506169834864</v>
      </c>
      <c r="P6" s="3" t="s">
        <v>79</v>
      </c>
    </row>
    <row r="7" spans="1:18" thickBot="1" x14ac:dyDescent="0.35">
      <c r="B7" s="14" t="str">
        <f>Data_Input!B7</f>
        <v>Loan-2</v>
      </c>
      <c r="C7" s="6">
        <v>1173.4019211497953</v>
      </c>
      <c r="D7" s="6">
        <f>Data_Input!D7</f>
        <v>141531.51</v>
      </c>
      <c r="E7" s="16">
        <f t="shared" ref="E7:E70" si="0">C7/D7</f>
        <v>8.2907468531198125E-3</v>
      </c>
      <c r="F7" s="16">
        <f t="shared" ref="F7:F70" si="1">1-E7</f>
        <v>0.99170925314688019</v>
      </c>
      <c r="H7" s="6">
        <f>Data_Input!H7</f>
        <v>1.09E-2</v>
      </c>
      <c r="I7" s="11">
        <f>Data_Input!G7</f>
        <v>54126</v>
      </c>
      <c r="J7" s="11">
        <v>45587</v>
      </c>
      <c r="K7" s="6">
        <f t="shared" ref="K7:K70" si="2">DATEDIF(J7,I7,"Y")</f>
        <v>23</v>
      </c>
      <c r="L7" s="17">
        <f t="shared" ref="L7:L70" si="3">(C7)/(1+H7)^K7</f>
        <v>914.44644188129973</v>
      </c>
      <c r="M7" s="16">
        <f t="shared" ref="M7:M70" si="4">(D7-L7)/D7</f>
        <v>0.99353891976506647</v>
      </c>
      <c r="P7" s="3" t="s">
        <v>80</v>
      </c>
    </row>
    <row r="8" spans="1:18" thickBot="1" x14ac:dyDescent="0.35">
      <c r="B8" s="14" t="str">
        <f>Data_Input!B8</f>
        <v>Loan-3</v>
      </c>
      <c r="C8" s="6">
        <v>321793.26652140188</v>
      </c>
      <c r="D8" s="6">
        <f>Data_Input!D8</f>
        <v>494398.4</v>
      </c>
      <c r="E8" s="16">
        <f t="shared" si="0"/>
        <v>0.65087845454475957</v>
      </c>
      <c r="F8" s="16">
        <f t="shared" si="1"/>
        <v>0.34912154545524043</v>
      </c>
      <c r="H8" s="6">
        <f>Data_Input!H8</f>
        <v>6.1200000000000004E-2</v>
      </c>
      <c r="I8" s="11">
        <f>Data_Input!G8</f>
        <v>50448</v>
      </c>
      <c r="J8" s="11">
        <v>45587</v>
      </c>
      <c r="K8" s="6">
        <f t="shared" si="2"/>
        <v>13</v>
      </c>
      <c r="L8" s="17">
        <f t="shared" si="3"/>
        <v>148666.396674544</v>
      </c>
      <c r="M8" s="16">
        <f t="shared" si="4"/>
        <v>0.69929838633267427</v>
      </c>
      <c r="P8" s="3" t="s">
        <v>81</v>
      </c>
    </row>
    <row r="9" spans="1:18" thickBot="1" x14ac:dyDescent="0.35">
      <c r="B9" s="14" t="str">
        <f>Data_Input!B9</f>
        <v>Loan-4</v>
      </c>
      <c r="C9" s="6">
        <v>142570.04694543724</v>
      </c>
      <c r="D9" s="6">
        <f>Data_Input!D9</f>
        <v>331865.87</v>
      </c>
      <c r="E9" s="16">
        <f t="shared" si="0"/>
        <v>0.42960141380443018</v>
      </c>
      <c r="F9" s="16">
        <f t="shared" si="1"/>
        <v>0.57039858619556982</v>
      </c>
      <c r="H9" s="6">
        <f>Data_Input!H9</f>
        <v>5.0599999999999999E-2</v>
      </c>
      <c r="I9" s="11">
        <f>Data_Input!G9</f>
        <v>49116</v>
      </c>
      <c r="J9" s="11">
        <v>45587</v>
      </c>
      <c r="K9" s="6">
        <f t="shared" si="2"/>
        <v>9</v>
      </c>
      <c r="L9" s="17">
        <f t="shared" si="3"/>
        <v>91430.632554231779</v>
      </c>
      <c r="M9" s="16">
        <f t="shared" si="4"/>
        <v>0.72449522286147772</v>
      </c>
      <c r="P9" s="3" t="s">
        <v>82</v>
      </c>
    </row>
    <row r="10" spans="1:18" thickBot="1" x14ac:dyDescent="0.35">
      <c r="B10" s="14" t="str">
        <f>Data_Input!B10</f>
        <v>Loan-5</v>
      </c>
      <c r="C10" s="6">
        <v>4366.1114129932384</v>
      </c>
      <c r="D10" s="6">
        <f>Data_Input!D10</f>
        <v>12660.92</v>
      </c>
      <c r="E10" s="16">
        <f t="shared" si="0"/>
        <v>0.34484945904351644</v>
      </c>
      <c r="F10" s="16">
        <f t="shared" si="1"/>
        <v>0.65515054095648351</v>
      </c>
      <c r="H10" s="6">
        <f>Data_Input!H10</f>
        <v>5.6900000000000006E-2</v>
      </c>
      <c r="I10" s="11">
        <f>Data_Input!G10</f>
        <v>46376</v>
      </c>
      <c r="J10" s="11">
        <v>45587</v>
      </c>
      <c r="K10" s="6">
        <f t="shared" si="2"/>
        <v>2</v>
      </c>
      <c r="L10" s="17">
        <f t="shared" si="3"/>
        <v>3908.652111537443</v>
      </c>
      <c r="M10" s="16">
        <f t="shared" si="4"/>
        <v>0.69128214130272969</v>
      </c>
    </row>
    <row r="11" spans="1:18" thickBot="1" x14ac:dyDescent="0.35">
      <c r="B11" s="14" t="str">
        <f>Data_Input!B11</f>
        <v>Loan-6</v>
      </c>
      <c r="C11" s="6">
        <v>171580.27972442145</v>
      </c>
      <c r="D11" s="6">
        <f>Data_Input!D11</f>
        <v>409042.76</v>
      </c>
      <c r="E11" s="16">
        <f t="shared" si="0"/>
        <v>0.41946783198025911</v>
      </c>
      <c r="F11" s="16">
        <f t="shared" si="1"/>
        <v>0.58053216801974084</v>
      </c>
      <c r="H11" s="6">
        <f>Data_Input!H11</f>
        <v>3.5299999999999998E-2</v>
      </c>
      <c r="I11" s="11">
        <f>Data_Input!G11</f>
        <v>52240</v>
      </c>
      <c r="J11" s="11">
        <v>45587</v>
      </c>
      <c r="K11" s="6">
        <f t="shared" si="2"/>
        <v>18</v>
      </c>
      <c r="L11" s="17">
        <f t="shared" si="3"/>
        <v>91891.537764234759</v>
      </c>
      <c r="M11" s="16">
        <f t="shared" si="4"/>
        <v>0.77534980019146471</v>
      </c>
      <c r="P11" s="2" t="s">
        <v>83</v>
      </c>
    </row>
    <row r="12" spans="1:18" thickBot="1" x14ac:dyDescent="0.35">
      <c r="B12" s="14" t="str">
        <f>Data_Input!B12</f>
        <v>Loan-7</v>
      </c>
      <c r="C12" s="6">
        <v>204262.13465881418</v>
      </c>
      <c r="D12" s="6">
        <f>Data_Input!D12</f>
        <v>225529.91</v>
      </c>
      <c r="E12" s="16">
        <f t="shared" si="0"/>
        <v>0.90569864839131164</v>
      </c>
      <c r="F12" s="16">
        <f t="shared" si="1"/>
        <v>9.4301351608688355E-2</v>
      </c>
      <c r="H12" s="6">
        <f>Data_Input!H12</f>
        <v>5.79E-2</v>
      </c>
      <c r="I12" s="11">
        <f>Data_Input!G12</f>
        <v>51103</v>
      </c>
      <c r="J12" s="11">
        <v>45587</v>
      </c>
      <c r="K12" s="6">
        <f t="shared" si="2"/>
        <v>15</v>
      </c>
      <c r="L12" s="17">
        <f t="shared" si="3"/>
        <v>87804.871014807111</v>
      </c>
      <c r="M12" s="16">
        <f t="shared" si="4"/>
        <v>0.61067305434207331</v>
      </c>
      <c r="O12" s="2">
        <v>1</v>
      </c>
      <c r="P12" s="2" t="s">
        <v>84</v>
      </c>
      <c r="Q12" s="2"/>
      <c r="R12" s="2"/>
    </row>
    <row r="13" spans="1:18" thickBot="1" x14ac:dyDescent="0.35">
      <c r="B13" s="14" t="str">
        <f>Data_Input!B13</f>
        <v>Loan-8</v>
      </c>
      <c r="C13" s="6">
        <v>92675.177364402931</v>
      </c>
      <c r="D13" s="6">
        <f>Data_Input!D13</f>
        <v>357135.12</v>
      </c>
      <c r="E13" s="16">
        <f t="shared" si="0"/>
        <v>0.25949611834423603</v>
      </c>
      <c r="F13" s="16">
        <f t="shared" si="1"/>
        <v>0.74050388165576397</v>
      </c>
      <c r="H13" s="6">
        <f>Data_Input!H13</f>
        <v>9.5700000000000007E-2</v>
      </c>
      <c r="I13" s="11">
        <f>Data_Input!G13</f>
        <v>47372</v>
      </c>
      <c r="J13" s="11">
        <v>45587</v>
      </c>
      <c r="K13" s="6">
        <f t="shared" si="2"/>
        <v>4</v>
      </c>
      <c r="L13" s="17">
        <f t="shared" si="3"/>
        <v>64297.898575746265</v>
      </c>
      <c r="M13" s="16">
        <f t="shared" si="4"/>
        <v>0.81996198364432404</v>
      </c>
      <c r="P13" s="3" t="s">
        <v>85</v>
      </c>
    </row>
    <row r="14" spans="1:18" thickBot="1" x14ac:dyDescent="0.35">
      <c r="B14" s="14" t="str">
        <f>Data_Input!B14</f>
        <v>Loan-9</v>
      </c>
      <c r="C14" s="6">
        <v>46964.373011457188</v>
      </c>
      <c r="D14" s="6">
        <f>Data_Input!D14</f>
        <v>468214.85</v>
      </c>
      <c r="E14" s="16">
        <f t="shared" si="0"/>
        <v>0.10030517616315926</v>
      </c>
      <c r="F14" s="16">
        <f t="shared" si="1"/>
        <v>0.89969482383684074</v>
      </c>
      <c r="H14" s="6">
        <f>Data_Input!H14</f>
        <v>5.3899999999999997E-2</v>
      </c>
      <c r="I14" s="11">
        <f>Data_Input!G14</f>
        <v>46919</v>
      </c>
      <c r="J14" s="11">
        <v>45587</v>
      </c>
      <c r="K14" s="6">
        <f t="shared" si="2"/>
        <v>3</v>
      </c>
      <c r="L14" s="17">
        <f t="shared" si="3"/>
        <v>40120.867534852478</v>
      </c>
      <c r="M14" s="16">
        <f t="shared" si="4"/>
        <v>0.9143109887803591</v>
      </c>
      <c r="P14" s="3" t="s">
        <v>86</v>
      </c>
    </row>
    <row r="15" spans="1:18" thickBot="1" x14ac:dyDescent="0.35">
      <c r="B15" s="14" t="str">
        <f>Data_Input!B15</f>
        <v>Loan-10</v>
      </c>
      <c r="C15" s="6">
        <v>152256.85830329373</v>
      </c>
      <c r="D15" s="6">
        <f>Data_Input!D15</f>
        <v>475565.29</v>
      </c>
      <c r="E15" s="16">
        <f t="shared" si="0"/>
        <v>0.32015973727454694</v>
      </c>
      <c r="F15" s="16">
        <f t="shared" si="1"/>
        <v>0.67984026272545306</v>
      </c>
      <c r="H15" s="6">
        <f>Data_Input!H15</f>
        <v>7.6999999999999999E-2</v>
      </c>
      <c r="I15" s="11">
        <f>Data_Input!G15</f>
        <v>53950</v>
      </c>
      <c r="J15" s="11">
        <v>45587</v>
      </c>
      <c r="K15" s="6">
        <f t="shared" si="2"/>
        <v>22</v>
      </c>
      <c r="L15" s="17">
        <f t="shared" si="3"/>
        <v>29773.60289532052</v>
      </c>
      <c r="M15" s="16">
        <f t="shared" si="4"/>
        <v>0.93739323806554409</v>
      </c>
    </row>
    <row r="16" spans="1:18" thickBot="1" x14ac:dyDescent="0.35">
      <c r="B16" s="14" t="str">
        <f>Data_Input!B16</f>
        <v>Loan-11</v>
      </c>
      <c r="C16" s="6">
        <v>39711.566618137484</v>
      </c>
      <c r="D16" s="6">
        <f>Data_Input!D16</f>
        <v>386680.14</v>
      </c>
      <c r="E16" s="16">
        <f t="shared" si="0"/>
        <v>0.10269874894050024</v>
      </c>
      <c r="F16" s="16">
        <f t="shared" si="1"/>
        <v>0.89730125105949976</v>
      </c>
      <c r="H16" s="6">
        <f>Data_Input!H16</f>
        <v>6.4199999999999993E-2</v>
      </c>
      <c r="I16" s="11">
        <f>Data_Input!G16</f>
        <v>52901</v>
      </c>
      <c r="J16" s="11">
        <v>45587</v>
      </c>
      <c r="K16" s="6">
        <f t="shared" si="2"/>
        <v>20</v>
      </c>
      <c r="L16" s="17">
        <f t="shared" si="3"/>
        <v>11440.682373877329</v>
      </c>
      <c r="M16" s="16">
        <f t="shared" si="4"/>
        <v>0.97041305929526833</v>
      </c>
      <c r="O16" s="2">
        <v>2</v>
      </c>
      <c r="P16" s="2" t="s">
        <v>87</v>
      </c>
      <c r="Q16" s="2"/>
      <c r="R16" s="2"/>
    </row>
    <row r="17" spans="2:23" thickBot="1" x14ac:dyDescent="0.35">
      <c r="B17" s="14" t="str">
        <f>Data_Input!B17</f>
        <v>Loan-12</v>
      </c>
      <c r="C17" s="6">
        <v>85802.655300779457</v>
      </c>
      <c r="D17" s="6">
        <f>Data_Input!D17</f>
        <v>458474.97</v>
      </c>
      <c r="E17" s="16">
        <f t="shared" si="0"/>
        <v>0.18714795990014343</v>
      </c>
      <c r="F17" s="16">
        <f t="shared" si="1"/>
        <v>0.81285204009985657</v>
      </c>
      <c r="H17" s="6">
        <f>Data_Input!H17</f>
        <v>3.3399999999999999E-2</v>
      </c>
      <c r="I17" s="11">
        <f>Data_Input!G17</f>
        <v>54021</v>
      </c>
      <c r="J17" s="11">
        <v>45587</v>
      </c>
      <c r="K17" s="6">
        <f t="shared" si="2"/>
        <v>23</v>
      </c>
      <c r="L17" s="17">
        <f t="shared" si="3"/>
        <v>40301.964132526198</v>
      </c>
      <c r="M17" s="16">
        <f t="shared" si="4"/>
        <v>0.91209560658780087</v>
      </c>
      <c r="P17" s="3" t="s">
        <v>88</v>
      </c>
    </row>
    <row r="18" spans="2:23" thickBot="1" x14ac:dyDescent="0.35">
      <c r="B18" s="14" t="str">
        <f>Data_Input!B18</f>
        <v>Loan-13</v>
      </c>
      <c r="C18" s="6">
        <v>7127.6597093109822</v>
      </c>
      <c r="D18" s="6">
        <f>Data_Input!D18</f>
        <v>18131.810000000001</v>
      </c>
      <c r="E18" s="16">
        <f t="shared" si="0"/>
        <v>0.39310249276332487</v>
      </c>
      <c r="F18" s="16">
        <f t="shared" si="1"/>
        <v>0.60689750723667513</v>
      </c>
      <c r="H18" s="6">
        <f>Data_Input!H18</f>
        <v>5.5099999999999996E-2</v>
      </c>
      <c r="I18" s="11">
        <f>Data_Input!G18</f>
        <v>52380</v>
      </c>
      <c r="J18" s="11">
        <v>45587</v>
      </c>
      <c r="K18" s="6">
        <f t="shared" si="2"/>
        <v>18</v>
      </c>
      <c r="L18" s="17">
        <f t="shared" si="3"/>
        <v>2714.3243495291963</v>
      </c>
      <c r="M18" s="16">
        <f t="shared" si="4"/>
        <v>0.85030041956488644</v>
      </c>
      <c r="P18" s="3" t="s">
        <v>89</v>
      </c>
    </row>
    <row r="19" spans="2:23" thickBot="1" x14ac:dyDescent="0.35">
      <c r="B19" s="14" t="str">
        <f>Data_Input!B19</f>
        <v>Loan-14</v>
      </c>
      <c r="C19" s="6">
        <v>347671.14999340737</v>
      </c>
      <c r="D19" s="6">
        <f>Data_Input!D19</f>
        <v>374782.01</v>
      </c>
      <c r="E19" s="16">
        <f t="shared" si="0"/>
        <v>0.92766232294182782</v>
      </c>
      <c r="F19" s="16">
        <f t="shared" si="1"/>
        <v>7.2337677058172178E-2</v>
      </c>
      <c r="H19" s="6">
        <f>Data_Input!H19</f>
        <v>3.95E-2</v>
      </c>
      <c r="I19" s="11">
        <f>Data_Input!G19</f>
        <v>53426</v>
      </c>
      <c r="J19" s="11">
        <v>45587</v>
      </c>
      <c r="K19" s="6">
        <f t="shared" si="2"/>
        <v>21</v>
      </c>
      <c r="L19" s="17">
        <f t="shared" si="3"/>
        <v>154118.3273958565</v>
      </c>
      <c r="M19" s="16">
        <f t="shared" si="4"/>
        <v>0.58877874795576102</v>
      </c>
      <c r="P19" s="3" t="s">
        <v>90</v>
      </c>
    </row>
    <row r="20" spans="2:23" thickBot="1" x14ac:dyDescent="0.35">
      <c r="B20" s="14" t="str">
        <f>Data_Input!B20</f>
        <v>Loan-15</v>
      </c>
      <c r="C20" s="6">
        <v>76936.013059375167</v>
      </c>
      <c r="D20" s="6">
        <f>Data_Input!D20</f>
        <v>202748.93</v>
      </c>
      <c r="E20" s="16">
        <f t="shared" si="0"/>
        <v>0.37946445911884796</v>
      </c>
      <c r="F20" s="16">
        <f t="shared" si="1"/>
        <v>0.62053554088115204</v>
      </c>
      <c r="H20" s="6">
        <f>Data_Input!H20</f>
        <v>6.4600000000000005E-2</v>
      </c>
      <c r="I20" s="11">
        <f>Data_Input!G20</f>
        <v>56032</v>
      </c>
      <c r="J20" s="11">
        <v>45587</v>
      </c>
      <c r="K20" s="6">
        <f t="shared" si="2"/>
        <v>28</v>
      </c>
      <c r="L20" s="17">
        <f t="shared" si="3"/>
        <v>13332.412598794059</v>
      </c>
      <c r="M20" s="16">
        <f t="shared" si="4"/>
        <v>0.93424176098589484</v>
      </c>
    </row>
    <row r="21" spans="2:23" thickBot="1" x14ac:dyDescent="0.35">
      <c r="B21" s="14" t="str">
        <f>Data_Input!B21</f>
        <v>Loan-16</v>
      </c>
      <c r="C21" s="6">
        <v>4305.3088747252414</v>
      </c>
      <c r="D21" s="6">
        <f>Data_Input!D21</f>
        <v>56215.73</v>
      </c>
      <c r="E21" s="16">
        <f t="shared" si="0"/>
        <v>7.658548372004137E-2</v>
      </c>
      <c r="F21" s="16">
        <f t="shared" si="1"/>
        <v>0.92341451627995863</v>
      </c>
      <c r="H21" s="6">
        <f>Data_Input!H21</f>
        <v>5.1200000000000002E-2</v>
      </c>
      <c r="I21" s="11">
        <f>Data_Input!G21</f>
        <v>54291</v>
      </c>
      <c r="J21" s="11">
        <v>45587</v>
      </c>
      <c r="K21" s="6">
        <f t="shared" si="2"/>
        <v>23</v>
      </c>
      <c r="L21" s="17">
        <f t="shared" si="3"/>
        <v>1365.3412562923895</v>
      </c>
      <c r="M21" s="16">
        <f t="shared" si="4"/>
        <v>0.9757124695117827</v>
      </c>
      <c r="O21" s="2">
        <v>3</v>
      </c>
      <c r="P21" s="27" t="s">
        <v>91</v>
      </c>
      <c r="Q21" s="27"/>
      <c r="R21" s="27"/>
      <c r="S21" s="28"/>
      <c r="T21" s="28"/>
      <c r="U21" s="28"/>
      <c r="V21" s="28"/>
      <c r="W21" s="28"/>
    </row>
    <row r="22" spans="2:23" thickBot="1" x14ac:dyDescent="0.35">
      <c r="B22" s="14" t="str">
        <f>Data_Input!B22</f>
        <v>Loan-17</v>
      </c>
      <c r="C22" s="6">
        <v>136531.96662359717</v>
      </c>
      <c r="D22" s="6">
        <f>Data_Input!D22</f>
        <v>138018.91</v>
      </c>
      <c r="E22" s="16">
        <f t="shared" si="0"/>
        <v>0.98922652427552982</v>
      </c>
      <c r="F22" s="16">
        <f t="shared" si="1"/>
        <v>1.0773475724470183E-2</v>
      </c>
      <c r="H22" s="6">
        <f>Data_Input!H22</f>
        <v>7.6399999999999996E-2</v>
      </c>
      <c r="I22" s="11">
        <f>Data_Input!G22</f>
        <v>46625</v>
      </c>
      <c r="J22" s="11">
        <v>45587</v>
      </c>
      <c r="K22" s="6">
        <f t="shared" si="2"/>
        <v>2</v>
      </c>
      <c r="L22" s="17">
        <f t="shared" si="3"/>
        <v>117838.43545228969</v>
      </c>
      <c r="M22" s="16">
        <f t="shared" si="4"/>
        <v>0.14621528707704121</v>
      </c>
      <c r="P22" s="28" t="s">
        <v>92</v>
      </c>
      <c r="Q22" s="28"/>
      <c r="R22" s="28"/>
      <c r="S22" s="28"/>
      <c r="T22" s="28"/>
      <c r="U22" s="28"/>
      <c r="V22" s="28"/>
      <c r="W22" s="28"/>
    </row>
    <row r="23" spans="2:23" thickBot="1" x14ac:dyDescent="0.35">
      <c r="B23" s="14" t="str">
        <f>Data_Input!B23</f>
        <v>Loan-18</v>
      </c>
      <c r="C23" s="6">
        <v>77322.607433895682</v>
      </c>
      <c r="D23" s="6">
        <f>Data_Input!D23</f>
        <v>374015.19</v>
      </c>
      <c r="E23" s="16">
        <f t="shared" si="0"/>
        <v>0.20673654306365385</v>
      </c>
      <c r="F23" s="16">
        <f t="shared" si="1"/>
        <v>0.79326345693634615</v>
      </c>
      <c r="H23" s="6">
        <f>Data_Input!H23</f>
        <v>9.6199999999999994E-2</v>
      </c>
      <c r="I23" s="11">
        <f>Data_Input!G23</f>
        <v>51768</v>
      </c>
      <c r="J23" s="11">
        <v>45587</v>
      </c>
      <c r="K23" s="6">
        <f t="shared" si="2"/>
        <v>16</v>
      </c>
      <c r="L23" s="17">
        <f t="shared" si="3"/>
        <v>17785.649394225184</v>
      </c>
      <c r="M23" s="16">
        <f t="shared" si="4"/>
        <v>0.95244671909120815</v>
      </c>
      <c r="P23" s="28" t="s">
        <v>93</v>
      </c>
      <c r="Q23" s="28"/>
      <c r="R23" s="28"/>
      <c r="S23" s="28"/>
      <c r="T23" s="28"/>
      <c r="U23" s="28"/>
      <c r="V23" s="28"/>
      <c r="W23" s="28"/>
    </row>
    <row r="24" spans="2:23" thickBot="1" x14ac:dyDescent="0.35">
      <c r="B24" s="14" t="str">
        <f>Data_Input!B24</f>
        <v>Loan-19</v>
      </c>
      <c r="C24" s="6">
        <v>172509.68739289357</v>
      </c>
      <c r="D24" s="6">
        <f>Data_Input!D24</f>
        <v>256084.85</v>
      </c>
      <c r="E24" s="16">
        <f t="shared" si="0"/>
        <v>0.67364269066636928</v>
      </c>
      <c r="F24" s="16">
        <f t="shared" si="1"/>
        <v>0.32635730933363072</v>
      </c>
      <c r="H24" s="6">
        <f>Data_Input!H24</f>
        <v>5.6100000000000004E-2</v>
      </c>
      <c r="I24" s="11">
        <f>Data_Input!G24</f>
        <v>55456</v>
      </c>
      <c r="J24" s="11">
        <v>45587</v>
      </c>
      <c r="K24" s="6">
        <f t="shared" si="2"/>
        <v>27</v>
      </c>
      <c r="L24" s="17">
        <f t="shared" si="3"/>
        <v>39516.396770840263</v>
      </c>
      <c r="M24" s="16">
        <f t="shared" si="4"/>
        <v>0.84569022036703756</v>
      </c>
      <c r="P24" s="28"/>
      <c r="Q24" s="28"/>
      <c r="R24" s="28"/>
      <c r="S24" s="28"/>
      <c r="T24" s="28"/>
      <c r="U24" s="28"/>
      <c r="V24" s="28"/>
      <c r="W24" s="28"/>
    </row>
    <row r="25" spans="2:23" thickBot="1" x14ac:dyDescent="0.35">
      <c r="B25" s="14" t="str">
        <f>Data_Input!B25</f>
        <v>Loan-20</v>
      </c>
      <c r="C25" s="6">
        <v>178663.6699155746</v>
      </c>
      <c r="D25" s="6">
        <f>Data_Input!D25</f>
        <v>191712.14</v>
      </c>
      <c r="E25" s="16">
        <f t="shared" si="0"/>
        <v>0.93193717369997842</v>
      </c>
      <c r="F25" s="16">
        <f t="shared" si="1"/>
        <v>6.8062826300021584E-2</v>
      </c>
      <c r="H25" s="6">
        <f>Data_Input!H25</f>
        <v>4.4299999999999999E-2</v>
      </c>
      <c r="I25" s="11">
        <f>Data_Input!G25</f>
        <v>49047</v>
      </c>
      <c r="J25" s="11">
        <v>45587</v>
      </c>
      <c r="K25" s="6">
        <f t="shared" si="2"/>
        <v>9</v>
      </c>
      <c r="L25" s="17">
        <f t="shared" si="3"/>
        <v>120950.80091118903</v>
      </c>
      <c r="M25" s="16">
        <f t="shared" si="4"/>
        <v>0.3691020249881462</v>
      </c>
      <c r="P25" s="28"/>
      <c r="Q25" s="29" t="s">
        <v>97</v>
      </c>
      <c r="R25" s="29"/>
      <c r="S25" s="29"/>
      <c r="T25" s="29"/>
      <c r="U25" s="29"/>
      <c r="V25" s="28"/>
      <c r="W25" s="28"/>
    </row>
    <row r="26" spans="2:23" thickBot="1" x14ac:dyDescent="0.35">
      <c r="B26" s="14" t="str">
        <f>Data_Input!B26</f>
        <v>Loan-21</v>
      </c>
      <c r="C26" s="6">
        <v>9252.8584089223714</v>
      </c>
      <c r="D26" s="6">
        <f>Data_Input!D26</f>
        <v>17167.27</v>
      </c>
      <c r="E26" s="16">
        <f t="shared" si="0"/>
        <v>0.53898251783320072</v>
      </c>
      <c r="F26" s="16">
        <f t="shared" si="1"/>
        <v>0.46101748216679928</v>
      </c>
      <c r="H26" s="6">
        <f>Data_Input!H26</f>
        <v>6.9699999999999998E-2</v>
      </c>
      <c r="I26" s="11">
        <f>Data_Input!G26</f>
        <v>55573</v>
      </c>
      <c r="J26" s="11">
        <v>45587</v>
      </c>
      <c r="K26" s="6">
        <f t="shared" si="2"/>
        <v>27</v>
      </c>
      <c r="L26" s="17">
        <f t="shared" si="3"/>
        <v>1500.3826372240374</v>
      </c>
      <c r="M26" s="16">
        <f t="shared" si="4"/>
        <v>0.91260214132916673</v>
      </c>
      <c r="P26" s="28"/>
      <c r="Q26" s="29"/>
      <c r="R26" s="29" t="s">
        <v>94</v>
      </c>
      <c r="S26" s="30" t="s">
        <v>95</v>
      </c>
      <c r="T26" s="31"/>
      <c r="U26" s="29"/>
      <c r="V26" s="28"/>
      <c r="W26" s="28"/>
    </row>
    <row r="27" spans="2:23" thickBot="1" x14ac:dyDescent="0.35">
      <c r="B27" s="14" t="str">
        <f>Data_Input!B27</f>
        <v>Loan-22</v>
      </c>
      <c r="C27" s="6">
        <v>305970.32553827623</v>
      </c>
      <c r="D27" s="6">
        <f>Data_Input!D27</f>
        <v>319371.53000000003</v>
      </c>
      <c r="E27" s="16">
        <f t="shared" si="0"/>
        <v>0.95803882562192133</v>
      </c>
      <c r="F27" s="16">
        <f t="shared" si="1"/>
        <v>4.1961174378078669E-2</v>
      </c>
      <c r="H27" s="6">
        <f>Data_Input!H27</f>
        <v>9.5700000000000007E-2</v>
      </c>
      <c r="I27" s="11">
        <f>Data_Input!G27</f>
        <v>49455</v>
      </c>
      <c r="J27" s="11">
        <v>45587</v>
      </c>
      <c r="K27" s="6">
        <f t="shared" si="2"/>
        <v>10</v>
      </c>
      <c r="L27" s="17">
        <f t="shared" si="3"/>
        <v>122676.87149706442</v>
      </c>
      <c r="M27" s="16">
        <f t="shared" si="4"/>
        <v>0.61588037763709114</v>
      </c>
      <c r="P27" s="28"/>
      <c r="Q27" s="29"/>
      <c r="R27" s="29"/>
      <c r="S27" s="31" t="s">
        <v>96</v>
      </c>
      <c r="T27" s="31"/>
      <c r="U27" s="29"/>
      <c r="V27" s="28"/>
      <c r="W27" s="28"/>
    </row>
    <row r="28" spans="2:23" thickBot="1" x14ac:dyDescent="0.35">
      <c r="B28" s="14" t="str">
        <f>Data_Input!B28</f>
        <v>Loan-23</v>
      </c>
      <c r="C28" s="6">
        <v>146781.33590539257</v>
      </c>
      <c r="D28" s="6">
        <f>Data_Input!D28</f>
        <v>372081.94</v>
      </c>
      <c r="E28" s="16">
        <f t="shared" si="0"/>
        <v>0.39448659052194945</v>
      </c>
      <c r="F28" s="16">
        <f t="shared" si="1"/>
        <v>0.60551340947805055</v>
      </c>
      <c r="H28" s="6">
        <f>Data_Input!H28</f>
        <v>8.5699999999999998E-2</v>
      </c>
      <c r="I28" s="11">
        <f>Data_Input!G28</f>
        <v>53235</v>
      </c>
      <c r="J28" s="11">
        <v>45587</v>
      </c>
      <c r="K28" s="6">
        <f t="shared" si="2"/>
        <v>20</v>
      </c>
      <c r="L28" s="17">
        <f t="shared" si="3"/>
        <v>28344.844545074033</v>
      </c>
      <c r="M28" s="16">
        <f t="shared" si="4"/>
        <v>0.92382096119721901</v>
      </c>
      <c r="P28" s="28"/>
      <c r="Q28" s="29" t="s">
        <v>100</v>
      </c>
      <c r="R28" s="29" t="s">
        <v>101</v>
      </c>
      <c r="S28" s="29"/>
      <c r="T28" s="29"/>
      <c r="U28" s="29"/>
      <c r="V28" s="28"/>
      <c r="W28" s="28"/>
    </row>
    <row r="29" spans="2:23" thickBot="1" x14ac:dyDescent="0.35">
      <c r="B29" s="14" t="str">
        <f>Data_Input!B29</f>
        <v>Loan-24</v>
      </c>
      <c r="C29" s="6">
        <v>238325.19474402021</v>
      </c>
      <c r="D29" s="6">
        <f>Data_Input!D29</f>
        <v>426866.58</v>
      </c>
      <c r="E29" s="16">
        <f t="shared" si="0"/>
        <v>0.55831307933270435</v>
      </c>
      <c r="F29" s="16">
        <f t="shared" si="1"/>
        <v>0.44168692066729565</v>
      </c>
      <c r="H29" s="6">
        <f>Data_Input!H29</f>
        <v>6.6400000000000001E-2</v>
      </c>
      <c r="I29" s="11">
        <f>Data_Input!G29</f>
        <v>49028</v>
      </c>
      <c r="J29" s="11">
        <v>45587</v>
      </c>
      <c r="K29" s="6">
        <f t="shared" si="2"/>
        <v>9</v>
      </c>
      <c r="L29" s="17">
        <f t="shared" si="3"/>
        <v>133625.31097636244</v>
      </c>
      <c r="M29" s="16">
        <f t="shared" si="4"/>
        <v>0.68696235021171614</v>
      </c>
      <c r="P29" s="28"/>
      <c r="Q29" s="29"/>
      <c r="R29" s="29"/>
      <c r="S29" s="29"/>
      <c r="T29" s="29"/>
      <c r="U29" s="29"/>
      <c r="V29" s="28"/>
      <c r="W29" s="28"/>
    </row>
    <row r="30" spans="2:23" thickBot="1" x14ac:dyDescent="0.35">
      <c r="B30" s="14" t="str">
        <f>Data_Input!B30</f>
        <v>Loan-25</v>
      </c>
      <c r="C30" s="6">
        <v>50107.318897490768</v>
      </c>
      <c r="D30" s="6">
        <f>Data_Input!D30</f>
        <v>89115.16</v>
      </c>
      <c r="E30" s="16">
        <f t="shared" si="0"/>
        <v>0.56227603583375452</v>
      </c>
      <c r="F30" s="16">
        <f t="shared" si="1"/>
        <v>0.43772396416624548</v>
      </c>
      <c r="H30" s="6">
        <f>Data_Input!H30</f>
        <v>3.3500000000000002E-2</v>
      </c>
      <c r="I30" s="11">
        <f>Data_Input!G30</f>
        <v>52568</v>
      </c>
      <c r="J30" s="11">
        <v>45587</v>
      </c>
      <c r="K30" s="6">
        <f t="shared" si="2"/>
        <v>19</v>
      </c>
      <c r="L30" s="17">
        <f t="shared" si="3"/>
        <v>26791.808305363214</v>
      </c>
      <c r="M30" s="16">
        <f t="shared" si="4"/>
        <v>0.69935745718951503</v>
      </c>
      <c r="P30" s="28"/>
      <c r="Q30" s="28"/>
      <c r="R30" s="28"/>
      <c r="S30" s="28"/>
      <c r="T30" s="28"/>
      <c r="U30" s="28"/>
      <c r="V30" s="28"/>
      <c r="W30" s="28"/>
    </row>
    <row r="31" spans="2:23" thickBot="1" x14ac:dyDescent="0.35">
      <c r="B31" s="14" t="str">
        <f>Data_Input!B31</f>
        <v>Loan-26</v>
      </c>
      <c r="C31" s="6">
        <v>112147.95413352415</v>
      </c>
      <c r="D31" s="6">
        <f>Data_Input!D31</f>
        <v>149071.81</v>
      </c>
      <c r="E31" s="16">
        <f t="shared" si="0"/>
        <v>0.75230826092152603</v>
      </c>
      <c r="F31" s="16">
        <f t="shared" si="1"/>
        <v>0.24769173907847397</v>
      </c>
      <c r="H31" s="6">
        <f>Data_Input!H31</f>
        <v>8.3900000000000002E-2</v>
      </c>
      <c r="I31" s="11">
        <f>Data_Input!G31</f>
        <v>54676</v>
      </c>
      <c r="J31" s="11">
        <v>45587</v>
      </c>
      <c r="K31" s="6">
        <f t="shared" si="2"/>
        <v>24</v>
      </c>
      <c r="L31" s="17">
        <f t="shared" si="3"/>
        <v>16219.974400473408</v>
      </c>
      <c r="M31" s="16">
        <f t="shared" si="4"/>
        <v>0.89119355027303004</v>
      </c>
      <c r="P31" s="28"/>
      <c r="Q31" s="29" t="s">
        <v>98</v>
      </c>
      <c r="R31" s="29"/>
      <c r="S31" s="29"/>
      <c r="T31" s="29"/>
      <c r="U31" s="29"/>
      <c r="V31" s="33"/>
      <c r="W31" s="28"/>
    </row>
    <row r="32" spans="2:23" thickBot="1" x14ac:dyDescent="0.35">
      <c r="B32" s="14" t="str">
        <f>Data_Input!B32</f>
        <v>Loan-27</v>
      </c>
      <c r="C32" s="6">
        <v>172837.24158096756</v>
      </c>
      <c r="D32" s="6">
        <f>Data_Input!D32</f>
        <v>474474.16</v>
      </c>
      <c r="E32" s="16">
        <f t="shared" si="0"/>
        <v>0.36427113666414956</v>
      </c>
      <c r="F32" s="16">
        <f t="shared" si="1"/>
        <v>0.63572886333585044</v>
      </c>
      <c r="H32" s="6">
        <f>Data_Input!H32</f>
        <v>5.2900000000000003E-2</v>
      </c>
      <c r="I32" s="11">
        <f>Data_Input!G32</f>
        <v>50548</v>
      </c>
      <c r="J32" s="11">
        <v>45587</v>
      </c>
      <c r="K32" s="6">
        <f t="shared" si="2"/>
        <v>13</v>
      </c>
      <c r="L32" s="17">
        <f t="shared" si="3"/>
        <v>88431.031853459222</v>
      </c>
      <c r="M32" s="16">
        <f t="shared" si="4"/>
        <v>0.81362308148991869</v>
      </c>
      <c r="P32" s="28"/>
      <c r="Q32" s="29" t="s">
        <v>444</v>
      </c>
      <c r="R32" s="29"/>
      <c r="S32" s="32" t="s">
        <v>95</v>
      </c>
      <c r="T32" s="29"/>
      <c r="U32" s="29"/>
      <c r="V32" s="34"/>
      <c r="W32" s="28"/>
    </row>
    <row r="33" spans="2:23" thickBot="1" x14ac:dyDescent="0.35">
      <c r="B33" s="14" t="str">
        <f>Data_Input!B33</f>
        <v>Loan-28</v>
      </c>
      <c r="C33" s="6">
        <v>156094.9140013553</v>
      </c>
      <c r="D33" s="6">
        <f>Data_Input!D33</f>
        <v>286973.74</v>
      </c>
      <c r="E33" s="16">
        <f t="shared" si="0"/>
        <v>0.54393448683268131</v>
      </c>
      <c r="F33" s="16">
        <f t="shared" si="1"/>
        <v>0.45606551316731869</v>
      </c>
      <c r="H33" s="6">
        <f>Data_Input!H33</f>
        <v>2.0199999999999999E-2</v>
      </c>
      <c r="I33" s="11">
        <f>Data_Input!G33</f>
        <v>47012</v>
      </c>
      <c r="J33" s="11">
        <v>45587</v>
      </c>
      <c r="K33" s="6">
        <f t="shared" si="2"/>
        <v>3</v>
      </c>
      <c r="L33" s="17">
        <f t="shared" si="3"/>
        <v>147005.23314938971</v>
      </c>
      <c r="M33" s="16">
        <f t="shared" si="4"/>
        <v>0.48773977316046507</v>
      </c>
      <c r="P33" s="28"/>
      <c r="Q33" s="29"/>
      <c r="R33" s="29"/>
      <c r="S33" s="29" t="s">
        <v>99</v>
      </c>
      <c r="T33" s="29"/>
      <c r="U33" s="29"/>
      <c r="V33" s="28"/>
      <c r="W33" s="28"/>
    </row>
    <row r="34" spans="2:23" thickBot="1" x14ac:dyDescent="0.35">
      <c r="B34" s="14" t="str">
        <f>Data_Input!B34</f>
        <v>Loan-29</v>
      </c>
      <c r="C34" s="6">
        <v>38361.012733683485</v>
      </c>
      <c r="D34" s="6">
        <f>Data_Input!D34</f>
        <v>84946.46</v>
      </c>
      <c r="E34" s="16">
        <f t="shared" si="0"/>
        <v>0.45159048103574279</v>
      </c>
      <c r="F34" s="16">
        <f t="shared" si="1"/>
        <v>0.54840951896425727</v>
      </c>
      <c r="H34" s="6">
        <f>Data_Input!H34</f>
        <v>5.2900000000000003E-2</v>
      </c>
      <c r="I34" s="11">
        <f>Data_Input!G34</f>
        <v>47987</v>
      </c>
      <c r="J34" s="11">
        <v>45587</v>
      </c>
      <c r="K34" s="6">
        <f t="shared" si="2"/>
        <v>6</v>
      </c>
      <c r="L34" s="17">
        <f t="shared" si="3"/>
        <v>28155.763586638619</v>
      </c>
      <c r="M34" s="16">
        <f t="shared" si="4"/>
        <v>0.66854694608064169</v>
      </c>
      <c r="P34" s="28"/>
      <c r="Q34" s="29"/>
      <c r="R34" s="29"/>
      <c r="S34" s="29"/>
      <c r="T34" s="29"/>
      <c r="U34" s="29"/>
      <c r="V34" s="28"/>
      <c r="W34" s="28"/>
    </row>
    <row r="35" spans="2:23" thickBot="1" x14ac:dyDescent="0.35">
      <c r="B35" s="14" t="str">
        <f>Data_Input!B35</f>
        <v>Loan-30</v>
      </c>
      <c r="C35" s="6">
        <v>296642.12050348031</v>
      </c>
      <c r="D35" s="6">
        <f>Data_Input!D35</f>
        <v>407663.34</v>
      </c>
      <c r="E35" s="16">
        <f t="shared" si="0"/>
        <v>0.72766445102343591</v>
      </c>
      <c r="F35" s="16">
        <f t="shared" si="1"/>
        <v>0.27233554897656409</v>
      </c>
      <c r="H35" s="6">
        <f>Data_Input!H35</f>
        <v>9.849999999999999E-2</v>
      </c>
      <c r="I35" s="11">
        <f>Data_Input!G35</f>
        <v>54762</v>
      </c>
      <c r="J35" s="11">
        <v>45587</v>
      </c>
      <c r="K35" s="6">
        <f t="shared" si="2"/>
        <v>25</v>
      </c>
      <c r="L35" s="17">
        <f t="shared" si="3"/>
        <v>28329.00268408213</v>
      </c>
      <c r="M35" s="16">
        <f t="shared" si="4"/>
        <v>0.93050882945696778</v>
      </c>
      <c r="P35" s="28"/>
      <c r="Q35" s="29" t="s">
        <v>100</v>
      </c>
      <c r="R35" s="29" t="s">
        <v>431</v>
      </c>
      <c r="S35" s="29"/>
      <c r="T35" s="29"/>
      <c r="U35" s="29"/>
      <c r="V35" s="28"/>
      <c r="W35" s="28"/>
    </row>
    <row r="36" spans="2:23" thickBot="1" x14ac:dyDescent="0.35">
      <c r="B36" s="14" t="str">
        <f>Data_Input!B36</f>
        <v>Loan-31</v>
      </c>
      <c r="C36" s="6">
        <v>3603.1616751157749</v>
      </c>
      <c r="D36" s="6">
        <f>Data_Input!D36</f>
        <v>4932.0200000000004</v>
      </c>
      <c r="E36" s="16">
        <f t="shared" si="0"/>
        <v>0.73056509809688008</v>
      </c>
      <c r="F36" s="16">
        <f t="shared" si="1"/>
        <v>0.26943490190311992</v>
      </c>
      <c r="H36" s="6">
        <f>Data_Input!H36</f>
        <v>3.4300000000000004E-2</v>
      </c>
      <c r="I36" s="11">
        <f>Data_Input!G36</f>
        <v>46644</v>
      </c>
      <c r="J36" s="11">
        <v>45587</v>
      </c>
      <c r="K36" s="6">
        <f t="shared" si="2"/>
        <v>2</v>
      </c>
      <c r="L36" s="17">
        <f t="shared" si="3"/>
        <v>3368.1443823052937</v>
      </c>
      <c r="M36" s="16">
        <f t="shared" si="4"/>
        <v>0.3170862278933797</v>
      </c>
      <c r="P36" s="28"/>
      <c r="Q36" s="29"/>
      <c r="R36" s="29" t="s">
        <v>102</v>
      </c>
      <c r="S36" s="29"/>
      <c r="T36" s="29"/>
      <c r="U36" s="29"/>
      <c r="V36" s="28"/>
      <c r="W36" s="28"/>
    </row>
    <row r="37" spans="2:23" thickBot="1" x14ac:dyDescent="0.35">
      <c r="B37" s="14" t="str">
        <f>Data_Input!B37</f>
        <v>Loan-32</v>
      </c>
      <c r="C37" s="6">
        <v>143669.43794088732</v>
      </c>
      <c r="D37" s="6">
        <f>Data_Input!D37</f>
        <v>496201.13</v>
      </c>
      <c r="E37" s="16">
        <f t="shared" si="0"/>
        <v>0.28953871576408408</v>
      </c>
      <c r="F37" s="16">
        <f t="shared" si="1"/>
        <v>0.71046128423591592</v>
      </c>
      <c r="H37" s="6">
        <f>Data_Input!H37</f>
        <v>6.0999999999999999E-2</v>
      </c>
      <c r="I37" s="11">
        <f>Data_Input!G37</f>
        <v>52001</v>
      </c>
      <c r="J37" s="11">
        <v>45587</v>
      </c>
      <c r="K37" s="6">
        <f t="shared" si="2"/>
        <v>17</v>
      </c>
      <c r="L37" s="17">
        <f t="shared" si="3"/>
        <v>52505.266409050746</v>
      </c>
      <c r="M37" s="16">
        <f t="shared" si="4"/>
        <v>0.89418551624610221</v>
      </c>
      <c r="P37" s="28"/>
      <c r="Q37" s="28"/>
      <c r="R37" s="28"/>
      <c r="S37" s="28"/>
      <c r="T37" s="28"/>
      <c r="U37" s="28"/>
      <c r="V37" s="28"/>
      <c r="W37" s="28"/>
    </row>
    <row r="38" spans="2:23" thickBot="1" x14ac:dyDescent="0.35">
      <c r="B38" s="14" t="str">
        <f>Data_Input!B38</f>
        <v>Loan-33</v>
      </c>
      <c r="C38" s="6">
        <v>311185.56162608101</v>
      </c>
      <c r="D38" s="6">
        <f>Data_Input!D38</f>
        <v>368830.62</v>
      </c>
      <c r="E38" s="16">
        <f t="shared" si="0"/>
        <v>0.84370858803990034</v>
      </c>
      <c r="F38" s="16">
        <f t="shared" si="1"/>
        <v>0.15629141196009966</v>
      </c>
      <c r="H38" s="6">
        <f>Data_Input!H38</f>
        <v>7.3399999999999993E-2</v>
      </c>
      <c r="I38" s="11">
        <f>Data_Input!G38</f>
        <v>55158</v>
      </c>
      <c r="J38" s="11">
        <v>45587</v>
      </c>
      <c r="K38" s="6">
        <f t="shared" si="2"/>
        <v>26</v>
      </c>
      <c r="L38" s="17">
        <f t="shared" si="3"/>
        <v>49342.150508474835</v>
      </c>
      <c r="M38" s="16">
        <f t="shared" si="4"/>
        <v>0.86622002666569586</v>
      </c>
    </row>
    <row r="39" spans="2:23" thickBot="1" x14ac:dyDescent="0.35">
      <c r="B39" s="14" t="str">
        <f>Data_Input!B39</f>
        <v>Loan-34</v>
      </c>
      <c r="C39" s="6">
        <v>57190.158192965879</v>
      </c>
      <c r="D39" s="6">
        <f>Data_Input!D39</f>
        <v>456036.23</v>
      </c>
      <c r="E39" s="16">
        <f t="shared" si="0"/>
        <v>0.12540704977094885</v>
      </c>
      <c r="F39" s="16">
        <f t="shared" si="1"/>
        <v>0.87459295022905115</v>
      </c>
      <c r="H39" s="6">
        <f>Data_Input!H39</f>
        <v>7.5499999999999998E-2</v>
      </c>
      <c r="I39" s="11">
        <f>Data_Input!G39</f>
        <v>53517</v>
      </c>
      <c r="J39" s="11">
        <v>45587</v>
      </c>
      <c r="K39" s="6">
        <f t="shared" si="2"/>
        <v>21</v>
      </c>
      <c r="L39" s="17">
        <f t="shared" si="3"/>
        <v>12402.310176063054</v>
      </c>
      <c r="M39" s="16">
        <f t="shared" si="4"/>
        <v>0.97280411212928619</v>
      </c>
    </row>
    <row r="40" spans="2:23" thickBot="1" x14ac:dyDescent="0.35">
      <c r="B40" s="14" t="str">
        <f>Data_Input!B40</f>
        <v>Loan-35</v>
      </c>
      <c r="C40" s="6">
        <v>187486.69228101918</v>
      </c>
      <c r="D40" s="6">
        <f>Data_Input!D40</f>
        <v>405903.04</v>
      </c>
      <c r="E40" s="16">
        <f t="shared" si="0"/>
        <v>0.46190019242284852</v>
      </c>
      <c r="F40" s="16">
        <f t="shared" si="1"/>
        <v>0.53809980757715148</v>
      </c>
      <c r="H40" s="6">
        <f>Data_Input!H40</f>
        <v>8.0100000000000005E-2</v>
      </c>
      <c r="I40" s="11">
        <f>Data_Input!G40</f>
        <v>56151</v>
      </c>
      <c r="J40" s="11">
        <v>45587</v>
      </c>
      <c r="K40" s="6">
        <f t="shared" si="2"/>
        <v>28</v>
      </c>
      <c r="L40" s="17">
        <f t="shared" si="3"/>
        <v>21676.012708694499</v>
      </c>
      <c r="M40" s="16">
        <f t="shared" si="4"/>
        <v>0.94659805280420051</v>
      </c>
    </row>
    <row r="41" spans="2:23" thickBot="1" x14ac:dyDescent="0.35">
      <c r="B41" s="14" t="str">
        <f>Data_Input!B41</f>
        <v>Loan-36</v>
      </c>
      <c r="C41" s="6">
        <v>52607.756441725425</v>
      </c>
      <c r="D41" s="6">
        <f>Data_Input!D41</f>
        <v>213395.56</v>
      </c>
      <c r="E41" s="16">
        <f t="shared" si="0"/>
        <v>0.24652694949100828</v>
      </c>
      <c r="F41" s="16">
        <f t="shared" si="1"/>
        <v>0.75347305050899172</v>
      </c>
      <c r="H41" s="6">
        <f>Data_Input!H41</f>
        <v>2.8500000000000001E-2</v>
      </c>
      <c r="I41" s="11">
        <f>Data_Input!G41</f>
        <v>52641</v>
      </c>
      <c r="J41" s="11">
        <v>45587</v>
      </c>
      <c r="K41" s="6">
        <f t="shared" si="2"/>
        <v>19</v>
      </c>
      <c r="L41" s="17">
        <f t="shared" si="3"/>
        <v>30843.819737837912</v>
      </c>
      <c r="M41" s="16">
        <f t="shared" si="4"/>
        <v>0.85546175497822963</v>
      </c>
    </row>
    <row r="42" spans="2:23" thickBot="1" x14ac:dyDescent="0.35">
      <c r="B42" s="14" t="str">
        <f>Data_Input!B42</f>
        <v>Loan-37</v>
      </c>
      <c r="C42" s="6">
        <v>96763.554081534036</v>
      </c>
      <c r="D42" s="6">
        <f>Data_Input!D42</f>
        <v>313012.62</v>
      </c>
      <c r="E42" s="16">
        <f t="shared" si="0"/>
        <v>0.30913627086835682</v>
      </c>
      <c r="F42" s="16">
        <f t="shared" si="1"/>
        <v>0.69086372913164318</v>
      </c>
      <c r="H42" s="6">
        <f>Data_Input!H42</f>
        <v>1.6399999999999998E-2</v>
      </c>
      <c r="I42" s="11">
        <f>Data_Input!G42</f>
        <v>47383</v>
      </c>
      <c r="J42" s="11">
        <v>45587</v>
      </c>
      <c r="K42" s="6">
        <f t="shared" si="2"/>
        <v>4</v>
      </c>
      <c r="L42" s="17">
        <f t="shared" si="3"/>
        <v>90667.822536245701</v>
      </c>
      <c r="M42" s="16">
        <f t="shared" si="4"/>
        <v>0.71033812458984658</v>
      </c>
    </row>
    <row r="43" spans="2:23" thickBot="1" x14ac:dyDescent="0.35">
      <c r="B43" s="14" t="str">
        <f>Data_Input!B43</f>
        <v>Loan-38</v>
      </c>
      <c r="C43" s="6">
        <v>118459.9240821439</v>
      </c>
      <c r="D43" s="6">
        <f>Data_Input!D43</f>
        <v>227946.99</v>
      </c>
      <c r="E43" s="16">
        <f t="shared" si="0"/>
        <v>0.51968189657667296</v>
      </c>
      <c r="F43" s="16">
        <f t="shared" si="1"/>
        <v>0.48031810342332704</v>
      </c>
      <c r="H43" s="6">
        <f>Data_Input!H43</f>
        <v>2.8300000000000002E-2</v>
      </c>
      <c r="I43" s="11">
        <f>Data_Input!G43</f>
        <v>46537</v>
      </c>
      <c r="J43" s="11">
        <v>45587</v>
      </c>
      <c r="K43" s="6">
        <f t="shared" si="2"/>
        <v>2</v>
      </c>
      <c r="L43" s="17">
        <f t="shared" si="3"/>
        <v>112029.34024591553</v>
      </c>
      <c r="M43" s="16">
        <f t="shared" si="4"/>
        <v>0.50852897752273218</v>
      </c>
    </row>
    <row r="44" spans="2:23" thickBot="1" x14ac:dyDescent="0.35">
      <c r="B44" s="14" t="str">
        <f>Data_Input!B44</f>
        <v>Loan-39</v>
      </c>
      <c r="C44" s="6">
        <v>95553.199180133903</v>
      </c>
      <c r="D44" s="6">
        <f>Data_Input!D44</f>
        <v>196037.52</v>
      </c>
      <c r="E44" s="16">
        <f t="shared" si="0"/>
        <v>0.48742301565605356</v>
      </c>
      <c r="F44" s="16">
        <f t="shared" si="1"/>
        <v>0.5125769843439465</v>
      </c>
      <c r="H44" s="6">
        <f>Data_Input!H44</f>
        <v>9.9000000000000005E-2</v>
      </c>
      <c r="I44" s="11">
        <f>Data_Input!G44</f>
        <v>47488</v>
      </c>
      <c r="J44" s="11">
        <v>45587</v>
      </c>
      <c r="K44" s="6">
        <f t="shared" si="2"/>
        <v>5</v>
      </c>
      <c r="L44" s="17">
        <f t="shared" si="3"/>
        <v>59601.442378324937</v>
      </c>
      <c r="M44" s="16">
        <f t="shared" si="4"/>
        <v>0.69596920845394827</v>
      </c>
    </row>
    <row r="45" spans="2:23" thickBot="1" x14ac:dyDescent="0.35">
      <c r="B45" s="14" t="str">
        <f>Data_Input!B45</f>
        <v>Loan-40</v>
      </c>
      <c r="C45" s="6">
        <v>320375.80491856911</v>
      </c>
      <c r="D45" s="6">
        <f>Data_Input!D45</f>
        <v>409011.63</v>
      </c>
      <c r="E45" s="16">
        <f t="shared" si="0"/>
        <v>0.78329265336188392</v>
      </c>
      <c r="F45" s="16">
        <f t="shared" si="1"/>
        <v>0.21670734663811608</v>
      </c>
      <c r="H45" s="6">
        <f>Data_Input!H45</f>
        <v>9.1199999999999989E-2</v>
      </c>
      <c r="I45" s="11">
        <f>Data_Input!G45</f>
        <v>54405</v>
      </c>
      <c r="J45" s="11">
        <v>45587</v>
      </c>
      <c r="K45" s="6">
        <f t="shared" si="2"/>
        <v>24</v>
      </c>
      <c r="L45" s="17">
        <f t="shared" si="3"/>
        <v>39441.655442110423</v>
      </c>
      <c r="M45" s="16">
        <f t="shared" si="4"/>
        <v>0.90356837666911716</v>
      </c>
    </row>
    <row r="46" spans="2:23" thickBot="1" x14ac:dyDescent="0.35">
      <c r="B46" s="14" t="str">
        <f>Data_Input!B46</f>
        <v>Loan-41</v>
      </c>
      <c r="C46" s="6">
        <v>52729.761715612876</v>
      </c>
      <c r="D46" s="6">
        <f>Data_Input!D46</f>
        <v>56255.040000000001</v>
      </c>
      <c r="E46" s="16">
        <f t="shared" si="0"/>
        <v>0.93733400092885677</v>
      </c>
      <c r="F46" s="16">
        <f t="shared" si="1"/>
        <v>6.266599907114323E-2</v>
      </c>
      <c r="H46" s="6">
        <f>Data_Input!H46</f>
        <v>2.1499999999999998E-2</v>
      </c>
      <c r="I46" s="11">
        <f>Data_Input!G46</f>
        <v>51785</v>
      </c>
      <c r="J46" s="11">
        <v>45587</v>
      </c>
      <c r="K46" s="6">
        <f t="shared" si="2"/>
        <v>16</v>
      </c>
      <c r="L46" s="17">
        <f t="shared" si="3"/>
        <v>37518.189554823861</v>
      </c>
      <c r="M46" s="16">
        <f t="shared" si="4"/>
        <v>0.33306972042284816</v>
      </c>
    </row>
    <row r="47" spans="2:23" thickBot="1" x14ac:dyDescent="0.35">
      <c r="B47" s="14" t="str">
        <f>Data_Input!B47</f>
        <v>Loan-42</v>
      </c>
      <c r="C47" s="6">
        <v>204157.83539435442</v>
      </c>
      <c r="D47" s="6">
        <f>Data_Input!D47</f>
        <v>442083.16</v>
      </c>
      <c r="E47" s="16">
        <f t="shared" si="0"/>
        <v>0.46180866829298461</v>
      </c>
      <c r="F47" s="16">
        <f t="shared" si="1"/>
        <v>0.53819133170701539</v>
      </c>
      <c r="H47" s="6">
        <f>Data_Input!H47</f>
        <v>2.3900000000000001E-2</v>
      </c>
      <c r="I47" s="11">
        <f>Data_Input!G47</f>
        <v>48312</v>
      </c>
      <c r="J47" s="11">
        <v>45587</v>
      </c>
      <c r="K47" s="6">
        <f t="shared" si="2"/>
        <v>7</v>
      </c>
      <c r="L47" s="17">
        <f t="shared" si="3"/>
        <v>173046.67199187545</v>
      </c>
      <c r="M47" s="16">
        <f t="shared" si="4"/>
        <v>0.60856533872071616</v>
      </c>
    </row>
    <row r="48" spans="2:23" thickBot="1" x14ac:dyDescent="0.35">
      <c r="B48" s="14" t="str">
        <f>Data_Input!B48</f>
        <v>Loan-43</v>
      </c>
      <c r="C48" s="6">
        <v>63960.156670660894</v>
      </c>
      <c r="D48" s="6">
        <f>Data_Input!D48</f>
        <v>80977.679999999993</v>
      </c>
      <c r="E48" s="16">
        <f t="shared" si="0"/>
        <v>0.78984921117350981</v>
      </c>
      <c r="F48" s="16">
        <f t="shared" si="1"/>
        <v>0.21015078882649019</v>
      </c>
      <c r="H48" s="6">
        <f>Data_Input!H48</f>
        <v>1.1599999999999999E-2</v>
      </c>
      <c r="I48" s="11">
        <f>Data_Input!G48</f>
        <v>47468</v>
      </c>
      <c r="J48" s="11">
        <v>45587</v>
      </c>
      <c r="K48" s="6">
        <f t="shared" si="2"/>
        <v>5</v>
      </c>
      <c r="L48" s="17">
        <f t="shared" si="3"/>
        <v>60376.149939263261</v>
      </c>
      <c r="M48" s="16">
        <f t="shared" si="4"/>
        <v>0.25440998137680326</v>
      </c>
    </row>
    <row r="49" spans="2:13" thickBot="1" x14ac:dyDescent="0.35">
      <c r="B49" s="14" t="str">
        <f>Data_Input!B49</f>
        <v>Loan-44</v>
      </c>
      <c r="C49" s="6">
        <v>2133.0775884253062</v>
      </c>
      <c r="D49" s="6">
        <f>Data_Input!D49</f>
        <v>262658.09000000003</v>
      </c>
      <c r="E49" s="16">
        <f t="shared" si="0"/>
        <v>8.1211189361245495E-3</v>
      </c>
      <c r="F49" s="16">
        <f t="shared" si="1"/>
        <v>0.99187888106387545</v>
      </c>
      <c r="H49" s="6">
        <f>Data_Input!H49</f>
        <v>7.1599999999999997E-2</v>
      </c>
      <c r="I49" s="11">
        <f>Data_Input!G49</f>
        <v>48198</v>
      </c>
      <c r="J49" s="11">
        <v>45587</v>
      </c>
      <c r="K49" s="6">
        <f t="shared" si="2"/>
        <v>7</v>
      </c>
      <c r="L49" s="17">
        <f t="shared" si="3"/>
        <v>1314.551842377949</v>
      </c>
      <c r="M49" s="16">
        <f t="shared" si="4"/>
        <v>0.99499519758794419</v>
      </c>
    </row>
    <row r="50" spans="2:13" thickBot="1" x14ac:dyDescent="0.35">
      <c r="B50" s="14" t="str">
        <f>Data_Input!B50</f>
        <v>Loan-45</v>
      </c>
      <c r="C50" s="6">
        <v>230799.55604548511</v>
      </c>
      <c r="D50" s="6">
        <f>Data_Input!D50</f>
        <v>328066.56</v>
      </c>
      <c r="E50" s="16">
        <f t="shared" si="0"/>
        <v>0.7035144211146821</v>
      </c>
      <c r="F50" s="16">
        <f t="shared" si="1"/>
        <v>0.2964855788853179</v>
      </c>
      <c r="H50" s="6">
        <f>Data_Input!H50</f>
        <v>8.1099999999999992E-2</v>
      </c>
      <c r="I50" s="11">
        <f>Data_Input!G50</f>
        <v>52834</v>
      </c>
      <c r="J50" s="11">
        <v>45587</v>
      </c>
      <c r="K50" s="6">
        <f t="shared" si="2"/>
        <v>19</v>
      </c>
      <c r="L50" s="17">
        <f t="shared" si="3"/>
        <v>52454.589115668823</v>
      </c>
      <c r="M50" s="16">
        <f t="shared" si="4"/>
        <v>0.84010991819565872</v>
      </c>
    </row>
    <row r="51" spans="2:13" thickBot="1" x14ac:dyDescent="0.35">
      <c r="B51" s="14" t="str">
        <f>Data_Input!B51</f>
        <v>Loan-46</v>
      </c>
      <c r="C51" s="6">
        <v>49400.940885906894</v>
      </c>
      <c r="D51" s="6">
        <f>Data_Input!D51</f>
        <v>228820.41</v>
      </c>
      <c r="E51" s="16">
        <f t="shared" si="0"/>
        <v>0.2158939444514888</v>
      </c>
      <c r="F51" s="16">
        <f t="shared" si="1"/>
        <v>0.7841060555485112</v>
      </c>
      <c r="H51" s="6">
        <f>Data_Input!H51</f>
        <v>9.2600000000000002E-2</v>
      </c>
      <c r="I51" s="11">
        <f>Data_Input!G51</f>
        <v>51581</v>
      </c>
      <c r="J51" s="11">
        <v>45587</v>
      </c>
      <c r="K51" s="6">
        <f t="shared" si="2"/>
        <v>16</v>
      </c>
      <c r="L51" s="17">
        <f t="shared" si="3"/>
        <v>11977.221512457851</v>
      </c>
      <c r="M51" s="16">
        <f t="shared" si="4"/>
        <v>0.9476566731417978</v>
      </c>
    </row>
    <row r="52" spans="2:13" thickBot="1" x14ac:dyDescent="0.35">
      <c r="B52" s="14" t="str">
        <f>Data_Input!B52</f>
        <v>Loan-47</v>
      </c>
      <c r="C52" s="6">
        <v>11743.713573497782</v>
      </c>
      <c r="D52" s="6">
        <f>Data_Input!D52</f>
        <v>273973.59999999998</v>
      </c>
      <c r="E52" s="16">
        <f t="shared" si="0"/>
        <v>4.2864398516856306E-2</v>
      </c>
      <c r="F52" s="16">
        <f t="shared" si="1"/>
        <v>0.95713560148314369</v>
      </c>
      <c r="H52" s="6">
        <f>Data_Input!H52</f>
        <v>4.58E-2</v>
      </c>
      <c r="I52" s="11">
        <f>Data_Input!G52</f>
        <v>54241</v>
      </c>
      <c r="J52" s="11">
        <v>45587</v>
      </c>
      <c r="K52" s="6">
        <f t="shared" si="2"/>
        <v>23</v>
      </c>
      <c r="L52" s="17">
        <f t="shared" si="3"/>
        <v>4192.632417710638</v>
      </c>
      <c r="M52" s="16">
        <f t="shared" si="4"/>
        <v>0.9846969473784678</v>
      </c>
    </row>
    <row r="53" spans="2:13" thickBot="1" x14ac:dyDescent="0.35">
      <c r="B53" s="14" t="str">
        <f>Data_Input!B53</f>
        <v>Loan-48</v>
      </c>
      <c r="C53" s="6">
        <v>35427.809349565694</v>
      </c>
      <c r="D53" s="6">
        <f>Data_Input!D53</f>
        <v>194724.97</v>
      </c>
      <c r="E53" s="16">
        <f t="shared" si="0"/>
        <v>0.18193768035792068</v>
      </c>
      <c r="F53" s="16">
        <f t="shared" si="1"/>
        <v>0.81806231964207932</v>
      </c>
      <c r="H53" s="6">
        <f>Data_Input!H53</f>
        <v>4.41E-2</v>
      </c>
      <c r="I53" s="11">
        <f>Data_Input!G53</f>
        <v>56164</v>
      </c>
      <c r="J53" s="11">
        <v>45587</v>
      </c>
      <c r="K53" s="6">
        <f t="shared" si="2"/>
        <v>28</v>
      </c>
      <c r="L53" s="17">
        <f t="shared" si="3"/>
        <v>10581.947865914839</v>
      </c>
      <c r="M53" s="16">
        <f t="shared" si="4"/>
        <v>0.94565695469915934</v>
      </c>
    </row>
    <row r="54" spans="2:13" thickBot="1" x14ac:dyDescent="0.35">
      <c r="B54" s="14" t="str">
        <f>Data_Input!B54</f>
        <v>Loan-49</v>
      </c>
      <c r="C54" s="6">
        <v>86853.633291561229</v>
      </c>
      <c r="D54" s="6">
        <f>Data_Input!D54</f>
        <v>484702.43</v>
      </c>
      <c r="E54" s="16">
        <f t="shared" si="0"/>
        <v>0.17918959740218598</v>
      </c>
      <c r="F54" s="16">
        <f t="shared" si="1"/>
        <v>0.82081040259781402</v>
      </c>
      <c r="H54" s="6">
        <f>Data_Input!H54</f>
        <v>7.9600000000000004E-2</v>
      </c>
      <c r="I54" s="11">
        <f>Data_Input!G54</f>
        <v>49051</v>
      </c>
      <c r="J54" s="11">
        <v>45587</v>
      </c>
      <c r="K54" s="6">
        <f t="shared" si="2"/>
        <v>9</v>
      </c>
      <c r="L54" s="17">
        <f t="shared" si="3"/>
        <v>43593.537045080397</v>
      </c>
      <c r="M54" s="16">
        <f t="shared" si="4"/>
        <v>0.91006123686014861</v>
      </c>
    </row>
    <row r="55" spans="2:13" thickBot="1" x14ac:dyDescent="0.35">
      <c r="B55" s="14" t="str">
        <f>Data_Input!B55</f>
        <v>Loan-50</v>
      </c>
      <c r="C55" s="6">
        <v>24263.949962500108</v>
      </c>
      <c r="D55" s="6">
        <f>Data_Input!D55</f>
        <v>74510.759999999995</v>
      </c>
      <c r="E55" s="16">
        <f t="shared" si="0"/>
        <v>0.32564357097552232</v>
      </c>
      <c r="F55" s="16">
        <f t="shared" si="1"/>
        <v>0.67435642902447768</v>
      </c>
      <c r="H55" s="6">
        <f>Data_Input!H55</f>
        <v>4.07E-2</v>
      </c>
      <c r="I55" s="11">
        <f>Data_Input!G55</f>
        <v>47278</v>
      </c>
      <c r="J55" s="11">
        <v>45587</v>
      </c>
      <c r="K55" s="6">
        <f t="shared" si="2"/>
        <v>4</v>
      </c>
      <c r="L55" s="17">
        <f t="shared" si="3"/>
        <v>20685.179000750511</v>
      </c>
      <c r="M55" s="16">
        <f t="shared" si="4"/>
        <v>0.72238668615444923</v>
      </c>
    </row>
    <row r="56" spans="2:13" thickBot="1" x14ac:dyDescent="0.35">
      <c r="B56" s="14" t="str">
        <f>Data_Input!B56</f>
        <v>Loan-51</v>
      </c>
      <c r="C56" s="6">
        <v>38329.997684555448</v>
      </c>
      <c r="D56" s="6">
        <f>Data_Input!D56</f>
        <v>321762.40000000002</v>
      </c>
      <c r="E56" s="16">
        <f t="shared" si="0"/>
        <v>0.11912516094035676</v>
      </c>
      <c r="F56" s="16">
        <f t="shared" si="1"/>
        <v>0.88087483905964326</v>
      </c>
      <c r="H56" s="6">
        <f>Data_Input!H56</f>
        <v>9.35E-2</v>
      </c>
      <c r="I56" s="11">
        <f>Data_Input!G56</f>
        <v>48468</v>
      </c>
      <c r="J56" s="11">
        <v>45587</v>
      </c>
      <c r="K56" s="6">
        <f t="shared" si="2"/>
        <v>7</v>
      </c>
      <c r="L56" s="17">
        <f t="shared" si="3"/>
        <v>20502.521755482474</v>
      </c>
      <c r="M56" s="16">
        <f t="shared" si="4"/>
        <v>0.93628055436097424</v>
      </c>
    </row>
    <row r="57" spans="2:13" thickBot="1" x14ac:dyDescent="0.35">
      <c r="B57" s="14" t="str">
        <f>Data_Input!B57</f>
        <v>Loan-52</v>
      </c>
      <c r="C57" s="6">
        <v>302019.5929171812</v>
      </c>
      <c r="D57" s="6">
        <f>Data_Input!D57</f>
        <v>389375.57</v>
      </c>
      <c r="E57" s="16">
        <f t="shared" si="0"/>
        <v>0.7756511095885682</v>
      </c>
      <c r="F57" s="16">
        <f t="shared" si="1"/>
        <v>0.2243488904114318</v>
      </c>
      <c r="H57" s="6">
        <f>Data_Input!H57</f>
        <v>2.86E-2</v>
      </c>
      <c r="I57" s="11">
        <f>Data_Input!G57</f>
        <v>51764</v>
      </c>
      <c r="J57" s="11">
        <v>45587</v>
      </c>
      <c r="K57" s="6">
        <f t="shared" si="2"/>
        <v>16</v>
      </c>
      <c r="L57" s="17">
        <f t="shared" si="3"/>
        <v>192349.38323888488</v>
      </c>
      <c r="M57" s="16">
        <f t="shared" si="4"/>
        <v>0.50600551740088651</v>
      </c>
    </row>
    <row r="58" spans="2:13" thickBot="1" x14ac:dyDescent="0.35">
      <c r="B58" s="14" t="str">
        <f>Data_Input!B58</f>
        <v>Loan-53</v>
      </c>
      <c r="C58" s="6">
        <v>56150.130559863828</v>
      </c>
      <c r="D58" s="6">
        <f>Data_Input!D58</f>
        <v>108581.9</v>
      </c>
      <c r="E58" s="16">
        <f t="shared" si="0"/>
        <v>0.51712238006393174</v>
      </c>
      <c r="F58" s="16">
        <f t="shared" si="1"/>
        <v>0.48287761993606826</v>
      </c>
      <c r="H58" s="6">
        <f>Data_Input!H58</f>
        <v>3.3700000000000001E-2</v>
      </c>
      <c r="I58" s="11">
        <f>Data_Input!G58</f>
        <v>54822</v>
      </c>
      <c r="J58" s="11">
        <v>45587</v>
      </c>
      <c r="K58" s="6">
        <f t="shared" si="2"/>
        <v>25</v>
      </c>
      <c r="L58" s="17">
        <f t="shared" si="3"/>
        <v>24518.159365049603</v>
      </c>
      <c r="M58" s="16">
        <f t="shared" si="4"/>
        <v>0.7741966260946842</v>
      </c>
    </row>
    <row r="59" spans="2:13" thickBot="1" x14ac:dyDescent="0.35">
      <c r="B59" s="14" t="str">
        <f>Data_Input!B59</f>
        <v>Loan-54</v>
      </c>
      <c r="C59" s="6">
        <v>118862.39054980496</v>
      </c>
      <c r="D59" s="6">
        <f>Data_Input!D59</f>
        <v>205521.49</v>
      </c>
      <c r="E59" s="16">
        <f t="shared" si="0"/>
        <v>0.57834531342588535</v>
      </c>
      <c r="F59" s="16">
        <f t="shared" si="1"/>
        <v>0.42165468657411465</v>
      </c>
      <c r="H59" s="6">
        <f>Data_Input!H59</f>
        <v>6.08E-2</v>
      </c>
      <c r="I59" s="11">
        <f>Data_Input!G59</f>
        <v>53213</v>
      </c>
      <c r="J59" s="11">
        <v>45587</v>
      </c>
      <c r="K59" s="6">
        <f t="shared" si="2"/>
        <v>20</v>
      </c>
      <c r="L59" s="17">
        <f t="shared" si="3"/>
        <v>36506.839736069021</v>
      </c>
      <c r="M59" s="16">
        <f t="shared" si="4"/>
        <v>0.82236972038267608</v>
      </c>
    </row>
    <row r="60" spans="2:13" thickBot="1" x14ac:dyDescent="0.35">
      <c r="B60" s="14" t="str">
        <f>Data_Input!B60</f>
        <v>Loan-55</v>
      </c>
      <c r="C60" s="6">
        <v>37857.371931760033</v>
      </c>
      <c r="D60" s="6">
        <f>Data_Input!D60</f>
        <v>72429.649999999994</v>
      </c>
      <c r="E60" s="16">
        <f t="shared" si="0"/>
        <v>0.52267782505866089</v>
      </c>
      <c r="F60" s="16">
        <f t="shared" si="1"/>
        <v>0.47732217494133911</v>
      </c>
      <c r="H60" s="6">
        <f>Data_Input!H60</f>
        <v>9.6699999999999994E-2</v>
      </c>
      <c r="I60" s="11">
        <f>Data_Input!G60</f>
        <v>51461</v>
      </c>
      <c r="J60" s="11">
        <v>45587</v>
      </c>
      <c r="K60" s="6">
        <f t="shared" si="2"/>
        <v>16</v>
      </c>
      <c r="L60" s="17">
        <f t="shared" si="3"/>
        <v>8644.6012694680176</v>
      </c>
      <c r="M60" s="16">
        <f t="shared" si="4"/>
        <v>0.88064830812425554</v>
      </c>
    </row>
    <row r="61" spans="2:13" thickBot="1" x14ac:dyDescent="0.35">
      <c r="B61" s="14" t="str">
        <f>Data_Input!B61</f>
        <v>Loan-56</v>
      </c>
      <c r="C61" s="6">
        <v>103323.22611685786</v>
      </c>
      <c r="D61" s="6">
        <f>Data_Input!D61</f>
        <v>114083.06</v>
      </c>
      <c r="E61" s="16">
        <f t="shared" si="0"/>
        <v>0.90568421040650438</v>
      </c>
      <c r="F61" s="16">
        <f t="shared" si="1"/>
        <v>9.4315789593495625E-2</v>
      </c>
      <c r="H61" s="6">
        <f>Data_Input!H61</f>
        <v>4.5999999999999999E-2</v>
      </c>
      <c r="I61" s="11">
        <f>Data_Input!G61</f>
        <v>46156</v>
      </c>
      <c r="J61" s="11">
        <v>45587</v>
      </c>
      <c r="K61" s="6">
        <f t="shared" si="2"/>
        <v>1</v>
      </c>
      <c r="L61" s="17">
        <f t="shared" si="3"/>
        <v>98779.374872713044</v>
      </c>
      <c r="M61" s="16">
        <f t="shared" si="4"/>
        <v>0.13414511433412599</v>
      </c>
    </row>
    <row r="62" spans="2:13" thickBot="1" x14ac:dyDescent="0.35">
      <c r="B62" s="14" t="str">
        <f>Data_Input!B62</f>
        <v>Loan-57</v>
      </c>
      <c r="C62" s="6">
        <v>46677.319376321349</v>
      </c>
      <c r="D62" s="6">
        <f>Data_Input!D62</f>
        <v>106205.77</v>
      </c>
      <c r="E62" s="16">
        <f t="shared" si="0"/>
        <v>0.43949890270859432</v>
      </c>
      <c r="F62" s="16">
        <f t="shared" si="1"/>
        <v>0.56050109729140574</v>
      </c>
      <c r="H62" s="6">
        <f>Data_Input!H62</f>
        <v>5.62E-2</v>
      </c>
      <c r="I62" s="11">
        <f>Data_Input!G62</f>
        <v>50659</v>
      </c>
      <c r="J62" s="11">
        <v>45587</v>
      </c>
      <c r="K62" s="6">
        <f t="shared" si="2"/>
        <v>13</v>
      </c>
      <c r="L62" s="17">
        <f t="shared" si="3"/>
        <v>22930.091412734735</v>
      </c>
      <c r="M62" s="16">
        <f t="shared" si="4"/>
        <v>0.78409749853765254</v>
      </c>
    </row>
    <row r="63" spans="2:13" thickBot="1" x14ac:dyDescent="0.35">
      <c r="B63" s="14" t="str">
        <f>Data_Input!B63</f>
        <v>Loan-58</v>
      </c>
      <c r="C63" s="6">
        <v>456895.26543107885</v>
      </c>
      <c r="D63" s="6">
        <f>Data_Input!D63</f>
        <v>486679.2</v>
      </c>
      <c r="E63" s="16">
        <f t="shared" si="0"/>
        <v>0.9388017105129598</v>
      </c>
      <c r="F63" s="16">
        <f t="shared" si="1"/>
        <v>6.1198289487040203E-2</v>
      </c>
      <c r="H63" s="6">
        <f>Data_Input!H63</f>
        <v>3.3500000000000002E-2</v>
      </c>
      <c r="I63" s="11">
        <f>Data_Input!G63</f>
        <v>53652</v>
      </c>
      <c r="J63" s="11">
        <v>45587</v>
      </c>
      <c r="K63" s="6">
        <f t="shared" si="2"/>
        <v>22</v>
      </c>
      <c r="L63" s="17">
        <f t="shared" si="3"/>
        <v>221302.37589196875</v>
      </c>
      <c r="M63" s="16">
        <f t="shared" si="4"/>
        <v>0.54528080120956723</v>
      </c>
    </row>
    <row r="64" spans="2:13" thickBot="1" x14ac:dyDescent="0.35">
      <c r="B64" s="14" t="str">
        <f>Data_Input!B64</f>
        <v>Loan-59</v>
      </c>
      <c r="C64" s="6">
        <v>136321.3940163902</v>
      </c>
      <c r="D64" s="6">
        <f>Data_Input!D64</f>
        <v>271534.46000000002</v>
      </c>
      <c r="E64" s="16">
        <f t="shared" si="0"/>
        <v>0.50204086073049514</v>
      </c>
      <c r="F64" s="16">
        <f t="shared" si="1"/>
        <v>0.49795913926950486</v>
      </c>
      <c r="H64" s="6">
        <f>Data_Input!H64</f>
        <v>5.7699999999999994E-2</v>
      </c>
      <c r="I64" s="11">
        <f>Data_Input!G64</f>
        <v>47595</v>
      </c>
      <c r="J64" s="11">
        <v>45587</v>
      </c>
      <c r="K64" s="6">
        <f t="shared" si="2"/>
        <v>5</v>
      </c>
      <c r="L64" s="17">
        <f t="shared" si="3"/>
        <v>102979.67022876293</v>
      </c>
      <c r="M64" s="16">
        <f t="shared" si="4"/>
        <v>0.6207491666849102</v>
      </c>
    </row>
    <row r="65" spans="2:13" thickBot="1" x14ac:dyDescent="0.35">
      <c r="B65" s="14" t="str">
        <f>Data_Input!B65</f>
        <v>Loan-60</v>
      </c>
      <c r="C65" s="6">
        <v>41722.917348578761</v>
      </c>
      <c r="D65" s="6">
        <f>Data_Input!D65</f>
        <v>91345.56</v>
      </c>
      <c r="E65" s="16">
        <f t="shared" si="0"/>
        <v>0.4567591172310812</v>
      </c>
      <c r="F65" s="16">
        <f t="shared" si="1"/>
        <v>0.5432408827689188</v>
      </c>
      <c r="H65" s="6">
        <f>Data_Input!H65</f>
        <v>3.5499999999999997E-2</v>
      </c>
      <c r="I65" s="11">
        <f>Data_Input!G65</f>
        <v>53367</v>
      </c>
      <c r="J65" s="11">
        <v>45587</v>
      </c>
      <c r="K65" s="6">
        <f t="shared" si="2"/>
        <v>21</v>
      </c>
      <c r="L65" s="17">
        <f t="shared" si="3"/>
        <v>20054.992306938708</v>
      </c>
      <c r="M65" s="16">
        <f t="shared" si="4"/>
        <v>0.78044918322315049</v>
      </c>
    </row>
    <row r="66" spans="2:13" thickBot="1" x14ac:dyDescent="0.35">
      <c r="B66" s="14" t="str">
        <f>Data_Input!B66</f>
        <v>Loan-61</v>
      </c>
      <c r="C66" s="6">
        <v>28811.058650542956</v>
      </c>
      <c r="D66" s="6">
        <f>Data_Input!D66</f>
        <v>118359.43</v>
      </c>
      <c r="E66" s="16">
        <f t="shared" si="0"/>
        <v>0.243420052382332</v>
      </c>
      <c r="F66" s="16">
        <f t="shared" si="1"/>
        <v>0.756579947617668</v>
      </c>
      <c r="H66" s="6">
        <f>Data_Input!H66</f>
        <v>1.8500000000000003E-2</v>
      </c>
      <c r="I66" s="11">
        <f>Data_Input!G66</f>
        <v>56053</v>
      </c>
      <c r="J66" s="11">
        <v>45587</v>
      </c>
      <c r="K66" s="6">
        <f t="shared" si="2"/>
        <v>28</v>
      </c>
      <c r="L66" s="17">
        <f t="shared" si="3"/>
        <v>17244.487155133233</v>
      </c>
      <c r="M66" s="16">
        <f t="shared" si="4"/>
        <v>0.8543040706166527</v>
      </c>
    </row>
    <row r="67" spans="2:13" thickBot="1" x14ac:dyDescent="0.35">
      <c r="B67" s="14" t="str">
        <f>Data_Input!B67</f>
        <v>Loan-62</v>
      </c>
      <c r="C67" s="6">
        <v>284579.04435997608</v>
      </c>
      <c r="D67" s="6">
        <f>Data_Input!D67</f>
        <v>303930.71000000002</v>
      </c>
      <c r="E67" s="16">
        <f t="shared" si="0"/>
        <v>0.93632869268122343</v>
      </c>
      <c r="F67" s="16">
        <f t="shared" si="1"/>
        <v>6.3671307318776571E-2</v>
      </c>
      <c r="H67" s="6">
        <f>Data_Input!H67</f>
        <v>3.1800000000000002E-2</v>
      </c>
      <c r="I67" s="11">
        <f>Data_Input!G67</f>
        <v>53614</v>
      </c>
      <c r="J67" s="11">
        <v>45587</v>
      </c>
      <c r="K67" s="6">
        <f t="shared" si="2"/>
        <v>21</v>
      </c>
      <c r="L67" s="17">
        <f t="shared" si="3"/>
        <v>147467.70529333522</v>
      </c>
      <c r="M67" s="16">
        <f t="shared" si="4"/>
        <v>0.51479827328625261</v>
      </c>
    </row>
    <row r="68" spans="2:13" thickBot="1" x14ac:dyDescent="0.35">
      <c r="B68" s="14" t="str">
        <f>Data_Input!B68</f>
        <v>Loan-63</v>
      </c>
      <c r="C68" s="6">
        <v>183664.96998978645</v>
      </c>
      <c r="D68" s="6">
        <f>Data_Input!D68</f>
        <v>236272.98</v>
      </c>
      <c r="E68" s="16">
        <f t="shared" si="0"/>
        <v>0.77734225043331839</v>
      </c>
      <c r="F68" s="16">
        <f t="shared" si="1"/>
        <v>0.22265774956668161</v>
      </c>
      <c r="H68" s="6">
        <f>Data_Input!H68</f>
        <v>5.3800000000000001E-2</v>
      </c>
      <c r="I68" s="11">
        <f>Data_Input!G68</f>
        <v>48641</v>
      </c>
      <c r="J68" s="11">
        <v>45587</v>
      </c>
      <c r="K68" s="6">
        <f t="shared" si="2"/>
        <v>8</v>
      </c>
      <c r="L68" s="17">
        <f t="shared" si="3"/>
        <v>120770.47607691959</v>
      </c>
      <c r="M68" s="16">
        <f t="shared" si="4"/>
        <v>0.48885193695479023</v>
      </c>
    </row>
    <row r="69" spans="2:13" thickBot="1" x14ac:dyDescent="0.35">
      <c r="B69" s="14" t="str">
        <f>Data_Input!B69</f>
        <v>Loan-64</v>
      </c>
      <c r="C69" s="6">
        <v>95848.127701767065</v>
      </c>
      <c r="D69" s="6">
        <f>Data_Input!D69</f>
        <v>206501.04</v>
      </c>
      <c r="E69" s="16">
        <f t="shared" si="0"/>
        <v>0.46415324446679329</v>
      </c>
      <c r="F69" s="16">
        <f t="shared" si="1"/>
        <v>0.53584675553320671</v>
      </c>
      <c r="H69" s="6">
        <f>Data_Input!H69</f>
        <v>1.0500000000000001E-2</v>
      </c>
      <c r="I69" s="11">
        <f>Data_Input!G69</f>
        <v>46973</v>
      </c>
      <c r="J69" s="11">
        <v>45587</v>
      </c>
      <c r="K69" s="6">
        <f t="shared" si="2"/>
        <v>3</v>
      </c>
      <c r="L69" s="17">
        <f t="shared" si="3"/>
        <v>92891.222876004802</v>
      </c>
      <c r="M69" s="16">
        <f t="shared" si="4"/>
        <v>0.55016583511635198</v>
      </c>
    </row>
    <row r="70" spans="2:13" thickBot="1" x14ac:dyDescent="0.35">
      <c r="B70" s="14" t="str">
        <f>Data_Input!B70</f>
        <v>Loan-65</v>
      </c>
      <c r="C70" s="6">
        <v>2507.627052760407</v>
      </c>
      <c r="D70" s="6">
        <f>Data_Input!D70</f>
        <v>293364.11</v>
      </c>
      <c r="E70" s="16">
        <f t="shared" si="0"/>
        <v>8.5478317465637055E-3</v>
      </c>
      <c r="F70" s="16">
        <f t="shared" si="1"/>
        <v>0.99145216825343629</v>
      </c>
      <c r="H70" s="6">
        <f>Data_Input!H70</f>
        <v>2.3900000000000001E-2</v>
      </c>
      <c r="I70" s="11">
        <f>Data_Input!G70</f>
        <v>49699</v>
      </c>
      <c r="J70" s="11">
        <v>45587</v>
      </c>
      <c r="K70" s="6">
        <f t="shared" si="2"/>
        <v>11</v>
      </c>
      <c r="L70" s="17">
        <f t="shared" si="3"/>
        <v>1933.8820103581622</v>
      </c>
      <c r="M70" s="16">
        <f t="shared" si="4"/>
        <v>0.99340791206409618</v>
      </c>
    </row>
    <row r="71" spans="2:13" thickBot="1" x14ac:dyDescent="0.35">
      <c r="B71" s="14" t="str">
        <f>Data_Input!B71</f>
        <v>Loan-66</v>
      </c>
      <c r="C71" s="6">
        <v>167966.40746474738</v>
      </c>
      <c r="D71" s="6">
        <f>Data_Input!D71</f>
        <v>300794.93</v>
      </c>
      <c r="E71" s="16">
        <f t="shared" ref="E71:E134" si="5">C71/D71</f>
        <v>0.55840837298935653</v>
      </c>
      <c r="F71" s="16">
        <f t="shared" ref="F71:F134" si="6">1-E71</f>
        <v>0.44159162701064347</v>
      </c>
      <c r="H71" s="6">
        <f>Data_Input!H71</f>
        <v>2.3199999999999998E-2</v>
      </c>
      <c r="I71" s="11">
        <f>Data_Input!G71</f>
        <v>47970</v>
      </c>
      <c r="J71" s="11">
        <v>45587</v>
      </c>
      <c r="K71" s="6">
        <f t="shared" ref="K71:K134" si="7">DATEDIF(J71,I71,"Y")</f>
        <v>6</v>
      </c>
      <c r="L71" s="17">
        <f t="shared" ref="L71:L134" si="8">(C71)/(1+H71)^K71</f>
        <v>146372.41712315235</v>
      </c>
      <c r="M71" s="16">
        <f t="shared" ref="M71:M134" si="9">(D71-L71)/D71</f>
        <v>0.51338136875128726</v>
      </c>
    </row>
    <row r="72" spans="2:13" thickBot="1" x14ac:dyDescent="0.35">
      <c r="B72" s="14" t="str">
        <f>Data_Input!B72</f>
        <v>Loan-67</v>
      </c>
      <c r="C72" s="6">
        <v>162809.77645985005</v>
      </c>
      <c r="D72" s="6">
        <f>Data_Input!D72</f>
        <v>279466.86</v>
      </c>
      <c r="E72" s="16">
        <f t="shared" si="5"/>
        <v>0.58257274748014864</v>
      </c>
      <c r="F72" s="16">
        <f t="shared" si="6"/>
        <v>0.41742725251985136</v>
      </c>
      <c r="H72" s="6">
        <f>Data_Input!H72</f>
        <v>3.9300000000000002E-2</v>
      </c>
      <c r="I72" s="11">
        <f>Data_Input!G72</f>
        <v>48840</v>
      </c>
      <c r="J72" s="11">
        <v>45587</v>
      </c>
      <c r="K72" s="6">
        <f t="shared" si="7"/>
        <v>8</v>
      </c>
      <c r="L72" s="17">
        <f t="shared" si="8"/>
        <v>119606.02623556519</v>
      </c>
      <c r="M72" s="16">
        <f t="shared" si="9"/>
        <v>0.57202071746336869</v>
      </c>
    </row>
    <row r="73" spans="2:13" thickBot="1" x14ac:dyDescent="0.35">
      <c r="B73" s="14" t="str">
        <f>Data_Input!B73</f>
        <v>Loan-68</v>
      </c>
      <c r="C73" s="6">
        <v>187030.20366531561</v>
      </c>
      <c r="D73" s="6">
        <f>Data_Input!D73</f>
        <v>310665.84000000003</v>
      </c>
      <c r="E73" s="16">
        <f t="shared" si="5"/>
        <v>0.60203015453940989</v>
      </c>
      <c r="F73" s="16">
        <f t="shared" si="6"/>
        <v>0.39796984546059011</v>
      </c>
      <c r="H73" s="6">
        <f>Data_Input!H73</f>
        <v>9.8599999999999993E-2</v>
      </c>
      <c r="I73" s="11">
        <f>Data_Input!G73</f>
        <v>51935</v>
      </c>
      <c r="J73" s="11">
        <v>45587</v>
      </c>
      <c r="K73" s="6">
        <f t="shared" si="7"/>
        <v>17</v>
      </c>
      <c r="L73" s="17">
        <f t="shared" si="8"/>
        <v>37812.782543594767</v>
      </c>
      <c r="M73" s="16">
        <f t="shared" si="9"/>
        <v>0.87828471085332471</v>
      </c>
    </row>
    <row r="74" spans="2:13" thickBot="1" x14ac:dyDescent="0.35">
      <c r="B74" s="14" t="str">
        <f>Data_Input!B74</f>
        <v>Loan-69</v>
      </c>
      <c r="C74" s="6">
        <v>228415.72988516264</v>
      </c>
      <c r="D74" s="6">
        <f>Data_Input!D74</f>
        <v>302894.69</v>
      </c>
      <c r="E74" s="16">
        <f t="shared" si="5"/>
        <v>0.75410938991754073</v>
      </c>
      <c r="F74" s="16">
        <f t="shared" si="6"/>
        <v>0.24589061008245927</v>
      </c>
      <c r="H74" s="6">
        <f>Data_Input!H74</f>
        <v>5.1699999999999996E-2</v>
      </c>
      <c r="I74" s="11">
        <f>Data_Input!G74</f>
        <v>50123</v>
      </c>
      <c r="J74" s="11">
        <v>45587</v>
      </c>
      <c r="K74" s="6">
        <f t="shared" si="7"/>
        <v>12</v>
      </c>
      <c r="L74" s="17">
        <f t="shared" si="8"/>
        <v>124745.10741998898</v>
      </c>
      <c r="M74" s="16">
        <f t="shared" si="9"/>
        <v>0.58815683622585468</v>
      </c>
    </row>
    <row r="75" spans="2:13" thickBot="1" x14ac:dyDescent="0.35">
      <c r="B75" s="14" t="str">
        <f>Data_Input!B75</f>
        <v>Loan-70</v>
      </c>
      <c r="C75" s="6">
        <v>100606.78066130143</v>
      </c>
      <c r="D75" s="6">
        <f>Data_Input!D75</f>
        <v>330885.55</v>
      </c>
      <c r="E75" s="16">
        <f t="shared" si="5"/>
        <v>0.30405311039210214</v>
      </c>
      <c r="F75" s="16">
        <f t="shared" si="6"/>
        <v>0.69594688960789786</v>
      </c>
      <c r="H75" s="6">
        <f>Data_Input!H75</f>
        <v>7.2099999999999997E-2</v>
      </c>
      <c r="I75" s="11">
        <f>Data_Input!G75</f>
        <v>51339</v>
      </c>
      <c r="J75" s="11">
        <v>45587</v>
      </c>
      <c r="K75" s="6">
        <f t="shared" si="7"/>
        <v>15</v>
      </c>
      <c r="L75" s="17">
        <f t="shared" si="8"/>
        <v>35407.707746565327</v>
      </c>
      <c r="M75" s="16">
        <f t="shared" si="9"/>
        <v>0.89299107275441514</v>
      </c>
    </row>
    <row r="76" spans="2:13" thickBot="1" x14ac:dyDescent="0.35">
      <c r="B76" s="14" t="str">
        <f>Data_Input!B76</f>
        <v>Loan-71</v>
      </c>
      <c r="C76" s="6">
        <v>237180.41655689635</v>
      </c>
      <c r="D76" s="6">
        <f>Data_Input!D76</f>
        <v>260028.15</v>
      </c>
      <c r="E76" s="16">
        <f t="shared" si="5"/>
        <v>0.9121336153677837</v>
      </c>
      <c r="F76" s="16">
        <f t="shared" si="6"/>
        <v>8.7866384632216299E-2</v>
      </c>
      <c r="H76" s="6">
        <f>Data_Input!H76</f>
        <v>9.3699999999999992E-2</v>
      </c>
      <c r="I76" s="11">
        <f>Data_Input!G76</f>
        <v>48048</v>
      </c>
      <c r="J76" s="11">
        <v>45587</v>
      </c>
      <c r="K76" s="6">
        <f t="shared" si="7"/>
        <v>6</v>
      </c>
      <c r="L76" s="17">
        <f t="shared" si="8"/>
        <v>138576.48932412534</v>
      </c>
      <c r="M76" s="16">
        <f t="shared" si="9"/>
        <v>0.46707120239048983</v>
      </c>
    </row>
    <row r="77" spans="2:13" thickBot="1" x14ac:dyDescent="0.35">
      <c r="B77" s="14" t="str">
        <f>Data_Input!B77</f>
        <v>Loan-72</v>
      </c>
      <c r="C77" s="6">
        <v>279435.40826332849</v>
      </c>
      <c r="D77" s="6">
        <f>Data_Input!D77</f>
        <v>490995.47</v>
      </c>
      <c r="E77" s="16">
        <f t="shared" si="5"/>
        <v>0.56912013518847437</v>
      </c>
      <c r="F77" s="16">
        <f t="shared" si="6"/>
        <v>0.43087986481152563</v>
      </c>
      <c r="H77" s="6">
        <f>Data_Input!H77</f>
        <v>8.3000000000000004E-2</v>
      </c>
      <c r="I77" s="11">
        <f>Data_Input!G77</f>
        <v>47092</v>
      </c>
      <c r="J77" s="11">
        <v>45587</v>
      </c>
      <c r="K77" s="6">
        <f t="shared" si="7"/>
        <v>4</v>
      </c>
      <c r="L77" s="17">
        <f t="shared" si="8"/>
        <v>203126.97911354734</v>
      </c>
      <c r="M77" s="16">
        <f t="shared" si="9"/>
        <v>0.5862956146753302</v>
      </c>
    </row>
    <row r="78" spans="2:13" thickBot="1" x14ac:dyDescent="0.35">
      <c r="B78" s="14" t="str">
        <f>Data_Input!B78</f>
        <v>Loan-73</v>
      </c>
      <c r="C78" s="6">
        <v>202620.75464050483</v>
      </c>
      <c r="D78" s="6">
        <f>Data_Input!D78</f>
        <v>283687.27</v>
      </c>
      <c r="E78" s="16">
        <f t="shared" si="5"/>
        <v>0.71423985517751576</v>
      </c>
      <c r="F78" s="16">
        <f t="shared" si="6"/>
        <v>0.28576014482248424</v>
      </c>
      <c r="H78" s="6">
        <f>Data_Input!H78</f>
        <v>7.0000000000000007E-2</v>
      </c>
      <c r="I78" s="11">
        <f>Data_Input!G78</f>
        <v>53130</v>
      </c>
      <c r="J78" s="11">
        <v>45587</v>
      </c>
      <c r="K78" s="6">
        <f t="shared" si="7"/>
        <v>20</v>
      </c>
      <c r="L78" s="17">
        <f t="shared" si="8"/>
        <v>52361.053363592815</v>
      </c>
      <c r="M78" s="16">
        <f t="shared" si="9"/>
        <v>0.8154268488551043</v>
      </c>
    </row>
    <row r="79" spans="2:13" thickBot="1" x14ac:dyDescent="0.35">
      <c r="B79" s="14" t="str">
        <f>Data_Input!B79</f>
        <v>Loan-74</v>
      </c>
      <c r="C79" s="6">
        <v>150228.37797597353</v>
      </c>
      <c r="D79" s="6">
        <f>Data_Input!D79</f>
        <v>174277.77</v>
      </c>
      <c r="E79" s="16">
        <f t="shared" si="5"/>
        <v>0.86200539504248619</v>
      </c>
      <c r="F79" s="16">
        <f t="shared" si="6"/>
        <v>0.13799460495751381</v>
      </c>
      <c r="H79" s="6">
        <f>Data_Input!H79</f>
        <v>1.6299999999999999E-2</v>
      </c>
      <c r="I79" s="11">
        <f>Data_Input!G79</f>
        <v>50496</v>
      </c>
      <c r="J79" s="11">
        <v>45587</v>
      </c>
      <c r="K79" s="6">
        <f t="shared" si="7"/>
        <v>13</v>
      </c>
      <c r="L79" s="17">
        <f t="shared" si="8"/>
        <v>121749.43252634439</v>
      </c>
      <c r="M79" s="16">
        <f t="shared" si="9"/>
        <v>0.30140583892974765</v>
      </c>
    </row>
    <row r="80" spans="2:13" thickBot="1" x14ac:dyDescent="0.35">
      <c r="B80" s="14" t="str">
        <f>Data_Input!B80</f>
        <v>Loan-75</v>
      </c>
      <c r="C80" s="6">
        <v>74867.882312251255</v>
      </c>
      <c r="D80" s="6">
        <f>Data_Input!D80</f>
        <v>351529.02</v>
      </c>
      <c r="E80" s="16">
        <f t="shared" si="5"/>
        <v>0.21297781421360676</v>
      </c>
      <c r="F80" s="16">
        <f t="shared" si="6"/>
        <v>0.78702218578639327</v>
      </c>
      <c r="H80" s="6">
        <f>Data_Input!H80</f>
        <v>4.7E-2</v>
      </c>
      <c r="I80" s="11">
        <f>Data_Input!G80</f>
        <v>47491</v>
      </c>
      <c r="J80" s="11">
        <v>45587</v>
      </c>
      <c r="K80" s="6">
        <f t="shared" si="7"/>
        <v>5</v>
      </c>
      <c r="L80" s="17">
        <f t="shared" si="8"/>
        <v>59506.189451526414</v>
      </c>
      <c r="M80" s="16">
        <f t="shared" si="9"/>
        <v>0.83072182930579563</v>
      </c>
    </row>
    <row r="81" spans="2:13" thickBot="1" x14ac:dyDescent="0.35">
      <c r="B81" s="14" t="str">
        <f>Data_Input!B81</f>
        <v>Loan-76</v>
      </c>
      <c r="C81" s="6">
        <v>176144.42699667418</v>
      </c>
      <c r="D81" s="6">
        <f>Data_Input!D81</f>
        <v>355358.4</v>
      </c>
      <c r="E81" s="16">
        <f t="shared" si="5"/>
        <v>0.49568105607373902</v>
      </c>
      <c r="F81" s="16">
        <f t="shared" si="6"/>
        <v>0.50431894392626098</v>
      </c>
      <c r="H81" s="6">
        <f>Data_Input!H81</f>
        <v>9.1999999999999998E-2</v>
      </c>
      <c r="I81" s="11">
        <f>Data_Input!G81</f>
        <v>54572</v>
      </c>
      <c r="J81" s="11">
        <v>45587</v>
      </c>
      <c r="K81" s="6">
        <f t="shared" si="7"/>
        <v>24</v>
      </c>
      <c r="L81" s="17">
        <f t="shared" si="8"/>
        <v>21307.160942837232</v>
      </c>
      <c r="M81" s="16">
        <f t="shared" si="9"/>
        <v>0.94004036222912635</v>
      </c>
    </row>
    <row r="82" spans="2:13" thickBot="1" x14ac:dyDescent="0.35">
      <c r="B82" s="14" t="str">
        <f>Data_Input!B82</f>
        <v>Loan-77</v>
      </c>
      <c r="C82" s="6">
        <v>8951.1244640392015</v>
      </c>
      <c r="D82" s="6">
        <f>Data_Input!D82</f>
        <v>313075.31</v>
      </c>
      <c r="E82" s="16">
        <f t="shared" si="5"/>
        <v>2.8590962551595659E-2</v>
      </c>
      <c r="F82" s="16">
        <f t="shared" si="6"/>
        <v>0.97140903744840434</v>
      </c>
      <c r="H82" s="6">
        <f>Data_Input!H82</f>
        <v>3.2599999999999997E-2</v>
      </c>
      <c r="I82" s="11">
        <f>Data_Input!G82</f>
        <v>54433</v>
      </c>
      <c r="J82" s="11">
        <v>45587</v>
      </c>
      <c r="K82" s="6">
        <f t="shared" si="7"/>
        <v>24</v>
      </c>
      <c r="L82" s="17">
        <f t="shared" si="8"/>
        <v>4144.8297730124505</v>
      </c>
      <c r="M82" s="16">
        <f t="shared" si="9"/>
        <v>0.98676091777083141</v>
      </c>
    </row>
    <row r="83" spans="2:13" thickBot="1" x14ac:dyDescent="0.35">
      <c r="B83" s="14" t="str">
        <f>Data_Input!B83</f>
        <v>Loan-78</v>
      </c>
      <c r="C83" s="6">
        <v>227839.42858136323</v>
      </c>
      <c r="D83" s="6">
        <f>Data_Input!D83</f>
        <v>364602.25</v>
      </c>
      <c r="E83" s="16">
        <f t="shared" si="5"/>
        <v>0.6248985807996611</v>
      </c>
      <c r="F83" s="16">
        <f t="shared" si="6"/>
        <v>0.3751014192003389</v>
      </c>
      <c r="H83" s="6">
        <f>Data_Input!H83</f>
        <v>6.4299999999999996E-2</v>
      </c>
      <c r="I83" s="11">
        <f>Data_Input!G83</f>
        <v>55837</v>
      </c>
      <c r="J83" s="11">
        <v>45587</v>
      </c>
      <c r="K83" s="6">
        <f t="shared" si="7"/>
        <v>28</v>
      </c>
      <c r="L83" s="17">
        <f t="shared" si="8"/>
        <v>39795.607840016433</v>
      </c>
      <c r="M83" s="16">
        <f t="shared" si="9"/>
        <v>0.89085199600381948</v>
      </c>
    </row>
    <row r="84" spans="2:13" thickBot="1" x14ac:dyDescent="0.35">
      <c r="B84" s="14" t="str">
        <f>Data_Input!B84</f>
        <v>Loan-79</v>
      </c>
      <c r="C84" s="6">
        <v>13815.58765312395</v>
      </c>
      <c r="D84" s="6">
        <f>Data_Input!D84</f>
        <v>151213.51999999999</v>
      </c>
      <c r="E84" s="16">
        <f t="shared" si="5"/>
        <v>9.1364764560232126E-2</v>
      </c>
      <c r="F84" s="16">
        <f t="shared" si="6"/>
        <v>0.90863523543976787</v>
      </c>
      <c r="H84" s="6">
        <f>Data_Input!H84</f>
        <v>9.5100000000000004E-2</v>
      </c>
      <c r="I84" s="11">
        <f>Data_Input!G84</f>
        <v>48655</v>
      </c>
      <c r="J84" s="11">
        <v>45587</v>
      </c>
      <c r="K84" s="6">
        <f t="shared" si="7"/>
        <v>8</v>
      </c>
      <c r="L84" s="17">
        <f t="shared" si="8"/>
        <v>6679.4258175498826</v>
      </c>
      <c r="M84" s="16">
        <f t="shared" si="9"/>
        <v>0.95582785310764629</v>
      </c>
    </row>
    <row r="85" spans="2:13" thickBot="1" x14ac:dyDescent="0.35">
      <c r="B85" s="14" t="str">
        <f>Data_Input!B85</f>
        <v>Loan-80</v>
      </c>
      <c r="C85" s="6">
        <v>170042.57826137356</v>
      </c>
      <c r="D85" s="6">
        <f>Data_Input!D85</f>
        <v>420807.28</v>
      </c>
      <c r="E85" s="16">
        <f t="shared" si="5"/>
        <v>0.40408658866684427</v>
      </c>
      <c r="F85" s="16">
        <f t="shared" si="6"/>
        <v>0.59591341133315567</v>
      </c>
      <c r="H85" s="6">
        <f>Data_Input!H85</f>
        <v>1.15E-2</v>
      </c>
      <c r="I85" s="11">
        <f>Data_Input!G85</f>
        <v>56333</v>
      </c>
      <c r="J85" s="11">
        <v>45587</v>
      </c>
      <c r="K85" s="6">
        <f t="shared" si="7"/>
        <v>29</v>
      </c>
      <c r="L85" s="17">
        <f t="shared" si="8"/>
        <v>122052.57748742985</v>
      </c>
      <c r="M85" s="16">
        <f t="shared" si="9"/>
        <v>0.70995611699628902</v>
      </c>
    </row>
    <row r="86" spans="2:13" thickBot="1" x14ac:dyDescent="0.35">
      <c r="B86" s="14" t="str">
        <f>Data_Input!B86</f>
        <v>Loan-81</v>
      </c>
      <c r="C86" s="6">
        <v>370356.24500573426</v>
      </c>
      <c r="D86" s="6">
        <f>Data_Input!D86</f>
        <v>460394.46</v>
      </c>
      <c r="E86" s="16">
        <f t="shared" si="5"/>
        <v>0.8044324534351136</v>
      </c>
      <c r="F86" s="16">
        <f t="shared" si="6"/>
        <v>0.1955675465648864</v>
      </c>
      <c r="H86" s="6">
        <f>Data_Input!H86</f>
        <v>3.9399999999999998E-2</v>
      </c>
      <c r="I86" s="11">
        <f>Data_Input!G86</f>
        <v>54528</v>
      </c>
      <c r="J86" s="11">
        <v>45587</v>
      </c>
      <c r="K86" s="6">
        <f t="shared" si="7"/>
        <v>24</v>
      </c>
      <c r="L86" s="17">
        <f t="shared" si="8"/>
        <v>146498.97041480499</v>
      </c>
      <c r="M86" s="16">
        <f t="shared" si="9"/>
        <v>0.68179684348329261</v>
      </c>
    </row>
    <row r="87" spans="2:13" thickBot="1" x14ac:dyDescent="0.35">
      <c r="B87" s="14" t="str">
        <f>Data_Input!B87</f>
        <v>Loan-82</v>
      </c>
      <c r="C87" s="6">
        <v>46752.332622858106</v>
      </c>
      <c r="D87" s="6">
        <f>Data_Input!D87</f>
        <v>81242.600000000006</v>
      </c>
      <c r="E87" s="16">
        <f t="shared" si="5"/>
        <v>0.57546573623761554</v>
      </c>
      <c r="F87" s="16">
        <f t="shared" si="6"/>
        <v>0.42453426376238446</v>
      </c>
      <c r="H87" s="6">
        <f>Data_Input!H87</f>
        <v>6.3899999999999998E-2</v>
      </c>
      <c r="I87" s="11">
        <f>Data_Input!G87</f>
        <v>50990</v>
      </c>
      <c r="J87" s="11">
        <v>45587</v>
      </c>
      <c r="K87" s="6">
        <f t="shared" si="7"/>
        <v>14</v>
      </c>
      <c r="L87" s="17">
        <f t="shared" si="8"/>
        <v>19642.282804957322</v>
      </c>
      <c r="M87" s="16">
        <f t="shared" si="9"/>
        <v>0.75822680705741419</v>
      </c>
    </row>
    <row r="88" spans="2:13" thickBot="1" x14ac:dyDescent="0.35">
      <c r="B88" s="14" t="str">
        <f>Data_Input!B88</f>
        <v>Loan-83</v>
      </c>
      <c r="C88" s="6">
        <v>216148.93543062688</v>
      </c>
      <c r="D88" s="6">
        <f>Data_Input!D88</f>
        <v>417969.91</v>
      </c>
      <c r="E88" s="16">
        <f t="shared" si="5"/>
        <v>0.51713994299404686</v>
      </c>
      <c r="F88" s="16">
        <f t="shared" si="6"/>
        <v>0.48286005700595314</v>
      </c>
      <c r="H88" s="6">
        <f>Data_Input!H88</f>
        <v>9.4200000000000006E-2</v>
      </c>
      <c r="I88" s="11">
        <f>Data_Input!G88</f>
        <v>50227</v>
      </c>
      <c r="J88" s="11">
        <v>45587</v>
      </c>
      <c r="K88" s="6">
        <f t="shared" si="7"/>
        <v>12</v>
      </c>
      <c r="L88" s="17">
        <f t="shared" si="8"/>
        <v>73382.512226502135</v>
      </c>
      <c r="M88" s="16">
        <f t="shared" si="9"/>
        <v>0.82443111221450815</v>
      </c>
    </row>
    <row r="89" spans="2:13" thickBot="1" x14ac:dyDescent="0.35">
      <c r="B89" s="14" t="str">
        <f>Data_Input!B89</f>
        <v>Loan-84</v>
      </c>
      <c r="C89" s="6">
        <v>7425.8615997758479</v>
      </c>
      <c r="D89" s="6">
        <f>Data_Input!D89</f>
        <v>178197.86</v>
      </c>
      <c r="E89" s="16">
        <f t="shared" si="5"/>
        <v>4.1672002120428653E-2</v>
      </c>
      <c r="F89" s="16">
        <f t="shared" si="6"/>
        <v>0.95832799787957135</v>
      </c>
      <c r="H89" s="6">
        <f>Data_Input!H89</f>
        <v>8.1000000000000003E-2</v>
      </c>
      <c r="I89" s="11">
        <f>Data_Input!G89</f>
        <v>46636</v>
      </c>
      <c r="J89" s="11">
        <v>45587</v>
      </c>
      <c r="K89" s="6">
        <f t="shared" si="7"/>
        <v>2</v>
      </c>
      <c r="L89" s="17">
        <f t="shared" si="8"/>
        <v>6354.7060014632079</v>
      </c>
      <c r="M89" s="16">
        <f t="shared" si="9"/>
        <v>0.96433904424293759</v>
      </c>
    </row>
    <row r="90" spans="2:13" thickBot="1" x14ac:dyDescent="0.35">
      <c r="B90" s="14" t="str">
        <f>Data_Input!B90</f>
        <v>Loan-85</v>
      </c>
      <c r="C90" s="6">
        <v>192054.5638517428</v>
      </c>
      <c r="D90" s="6">
        <f>Data_Input!D90</f>
        <v>196066.71</v>
      </c>
      <c r="E90" s="16">
        <f t="shared" si="5"/>
        <v>0.97953683137613112</v>
      </c>
      <c r="F90" s="16">
        <f t="shared" si="6"/>
        <v>2.0463168623868877E-2</v>
      </c>
      <c r="H90" s="6">
        <f>Data_Input!H90</f>
        <v>8.7899999999999992E-2</v>
      </c>
      <c r="I90" s="11">
        <f>Data_Input!G90</f>
        <v>55670</v>
      </c>
      <c r="J90" s="11">
        <v>45587</v>
      </c>
      <c r="K90" s="6">
        <f t="shared" si="7"/>
        <v>27</v>
      </c>
      <c r="L90" s="17">
        <f t="shared" si="8"/>
        <v>19747.960937967211</v>
      </c>
      <c r="M90" s="16">
        <f t="shared" si="9"/>
        <v>0.89927937823831894</v>
      </c>
    </row>
    <row r="91" spans="2:13" thickBot="1" x14ac:dyDescent="0.35">
      <c r="B91" s="14" t="str">
        <f>Data_Input!B91</f>
        <v>Loan-86</v>
      </c>
      <c r="C91" s="6">
        <v>178402.77402360862</v>
      </c>
      <c r="D91" s="6">
        <f>Data_Input!D91</f>
        <v>377961.19</v>
      </c>
      <c r="E91" s="16">
        <f t="shared" si="5"/>
        <v>0.47201347319180742</v>
      </c>
      <c r="F91" s="16">
        <f t="shared" si="6"/>
        <v>0.52798652680819258</v>
      </c>
      <c r="H91" s="6">
        <f>Data_Input!H91</f>
        <v>7.4700000000000003E-2</v>
      </c>
      <c r="I91" s="11">
        <f>Data_Input!G91</f>
        <v>51033</v>
      </c>
      <c r="J91" s="11">
        <v>45587</v>
      </c>
      <c r="K91" s="6">
        <f t="shared" si="7"/>
        <v>14</v>
      </c>
      <c r="L91" s="17">
        <f t="shared" si="8"/>
        <v>65069.896920627165</v>
      </c>
      <c r="M91" s="16">
        <f t="shared" si="9"/>
        <v>0.82783973952291989</v>
      </c>
    </row>
    <row r="92" spans="2:13" thickBot="1" x14ac:dyDescent="0.35">
      <c r="B92" s="14" t="str">
        <f>Data_Input!B92</f>
        <v>Loan-87</v>
      </c>
      <c r="C92" s="6">
        <v>70802.716467261052</v>
      </c>
      <c r="D92" s="6">
        <f>Data_Input!D92</f>
        <v>354551.27</v>
      </c>
      <c r="E92" s="16">
        <f t="shared" si="5"/>
        <v>0.19969669398521983</v>
      </c>
      <c r="F92" s="16">
        <f t="shared" si="6"/>
        <v>0.80030330601478017</v>
      </c>
      <c r="H92" s="6">
        <f>Data_Input!H92</f>
        <v>2.1099999999999997E-2</v>
      </c>
      <c r="I92" s="11">
        <f>Data_Input!G92</f>
        <v>48417</v>
      </c>
      <c r="J92" s="11">
        <v>45587</v>
      </c>
      <c r="K92" s="6">
        <f t="shared" si="7"/>
        <v>7</v>
      </c>
      <c r="L92" s="17">
        <f t="shared" si="8"/>
        <v>61174.719559826008</v>
      </c>
      <c r="M92" s="16">
        <f t="shared" si="9"/>
        <v>0.82745874930915908</v>
      </c>
    </row>
    <row r="93" spans="2:13" thickBot="1" x14ac:dyDescent="0.35">
      <c r="B93" s="14" t="str">
        <f>Data_Input!B93</f>
        <v>Loan-88</v>
      </c>
      <c r="C93" s="6">
        <v>15990.942479460777</v>
      </c>
      <c r="D93" s="6">
        <f>Data_Input!D93</f>
        <v>177413.29</v>
      </c>
      <c r="E93" s="16">
        <f t="shared" si="5"/>
        <v>9.0133847805092704E-2</v>
      </c>
      <c r="F93" s="16">
        <f t="shared" si="6"/>
        <v>0.9098661521949073</v>
      </c>
      <c r="H93" s="6">
        <f>Data_Input!H93</f>
        <v>5.4400000000000004E-2</v>
      </c>
      <c r="I93" s="11">
        <f>Data_Input!G93</f>
        <v>47664</v>
      </c>
      <c r="J93" s="11">
        <v>45587</v>
      </c>
      <c r="K93" s="6">
        <f t="shared" si="7"/>
        <v>5</v>
      </c>
      <c r="L93" s="17">
        <f t="shared" si="8"/>
        <v>12270.070974307881</v>
      </c>
      <c r="M93" s="16">
        <f t="shared" si="9"/>
        <v>0.93083905397218047</v>
      </c>
    </row>
    <row r="94" spans="2:13" thickBot="1" x14ac:dyDescent="0.35">
      <c r="B94" s="14" t="str">
        <f>Data_Input!B94</f>
        <v>Loan-89</v>
      </c>
      <c r="C94" s="6">
        <v>332401.11664126767</v>
      </c>
      <c r="D94" s="6">
        <f>Data_Input!D94</f>
        <v>466056.52</v>
      </c>
      <c r="E94" s="16">
        <f t="shared" si="5"/>
        <v>0.71322061247264101</v>
      </c>
      <c r="F94" s="16">
        <f t="shared" si="6"/>
        <v>0.28677938752735899</v>
      </c>
      <c r="H94" s="6">
        <f>Data_Input!H94</f>
        <v>5.7000000000000002E-2</v>
      </c>
      <c r="I94" s="11">
        <f>Data_Input!G94</f>
        <v>47603</v>
      </c>
      <c r="J94" s="11">
        <v>45587</v>
      </c>
      <c r="K94" s="6">
        <f t="shared" si="7"/>
        <v>5</v>
      </c>
      <c r="L94" s="17">
        <f t="shared" si="8"/>
        <v>251934.43821906613</v>
      </c>
      <c r="M94" s="16">
        <f t="shared" si="9"/>
        <v>0.45943372228959245</v>
      </c>
    </row>
    <row r="95" spans="2:13" thickBot="1" x14ac:dyDescent="0.35">
      <c r="B95" s="14" t="str">
        <f>Data_Input!B95</f>
        <v>Loan-90</v>
      </c>
      <c r="C95" s="6">
        <v>50680.250063971893</v>
      </c>
      <c r="D95" s="6">
        <f>Data_Input!D95</f>
        <v>51829.71</v>
      </c>
      <c r="E95" s="16">
        <f t="shared" si="5"/>
        <v>0.97782237376925119</v>
      </c>
      <c r="F95" s="16">
        <f t="shared" si="6"/>
        <v>2.2177626230748815E-2</v>
      </c>
      <c r="H95" s="6">
        <f>Data_Input!H95</f>
        <v>4.8499999999999995E-2</v>
      </c>
      <c r="I95" s="11">
        <f>Data_Input!G95</f>
        <v>51797</v>
      </c>
      <c r="J95" s="11">
        <v>45587</v>
      </c>
      <c r="K95" s="6">
        <f t="shared" si="7"/>
        <v>17</v>
      </c>
      <c r="L95" s="17">
        <f t="shared" si="8"/>
        <v>22655.589000934739</v>
      </c>
      <c r="M95" s="16">
        <f t="shared" si="9"/>
        <v>0.56288412570831015</v>
      </c>
    </row>
    <row r="96" spans="2:13" thickBot="1" x14ac:dyDescent="0.35">
      <c r="B96" s="14" t="str">
        <f>Data_Input!B96</f>
        <v>Loan-91</v>
      </c>
      <c r="C96" s="6">
        <v>8217.8968333829944</v>
      </c>
      <c r="D96" s="6">
        <f>Data_Input!D96</f>
        <v>483585.03</v>
      </c>
      <c r="E96" s="16">
        <f t="shared" si="5"/>
        <v>1.6993695676193687E-2</v>
      </c>
      <c r="F96" s="16">
        <f t="shared" si="6"/>
        <v>0.98300630432380631</v>
      </c>
      <c r="H96" s="6">
        <f>Data_Input!H96</f>
        <v>6.0400000000000002E-2</v>
      </c>
      <c r="I96" s="11">
        <f>Data_Input!G96</f>
        <v>47548</v>
      </c>
      <c r="J96" s="11">
        <v>45587</v>
      </c>
      <c r="K96" s="6">
        <f t="shared" si="7"/>
        <v>5</v>
      </c>
      <c r="L96" s="17">
        <f t="shared" si="8"/>
        <v>6129.3170918786982</v>
      </c>
      <c r="M96" s="16">
        <f t="shared" si="9"/>
        <v>0.98732525468813892</v>
      </c>
    </row>
    <row r="97" spans="2:13" thickBot="1" x14ac:dyDescent="0.35">
      <c r="B97" s="14" t="str">
        <f>Data_Input!B97</f>
        <v>Loan-92</v>
      </c>
      <c r="C97" s="6">
        <v>17051.072110564997</v>
      </c>
      <c r="D97" s="6">
        <f>Data_Input!D97</f>
        <v>20258.22</v>
      </c>
      <c r="E97" s="16">
        <f t="shared" si="5"/>
        <v>0.84168658996520895</v>
      </c>
      <c r="F97" s="16">
        <f t="shared" si="6"/>
        <v>0.15831341003479105</v>
      </c>
      <c r="H97" s="6">
        <f>Data_Input!H97</f>
        <v>0.04</v>
      </c>
      <c r="I97" s="11">
        <f>Data_Input!G97</f>
        <v>54120</v>
      </c>
      <c r="J97" s="11">
        <v>45587</v>
      </c>
      <c r="K97" s="6">
        <f t="shared" si="7"/>
        <v>23</v>
      </c>
      <c r="L97" s="17">
        <f t="shared" si="8"/>
        <v>6918.0689665584268</v>
      </c>
      <c r="M97" s="16">
        <f t="shared" si="9"/>
        <v>0.65850558605057963</v>
      </c>
    </row>
    <row r="98" spans="2:13" thickBot="1" x14ac:dyDescent="0.35">
      <c r="B98" s="14" t="str">
        <f>Data_Input!B98</f>
        <v>Loan-93</v>
      </c>
      <c r="C98" s="6">
        <v>21951.207849587463</v>
      </c>
      <c r="D98" s="6">
        <f>Data_Input!D98</f>
        <v>129916</v>
      </c>
      <c r="E98" s="16">
        <f t="shared" si="5"/>
        <v>0.16896462213728458</v>
      </c>
      <c r="F98" s="16">
        <f t="shared" si="6"/>
        <v>0.83103537786271542</v>
      </c>
      <c r="H98" s="6">
        <f>Data_Input!H98</f>
        <v>9.8000000000000004E-2</v>
      </c>
      <c r="I98" s="11">
        <f>Data_Input!G98</f>
        <v>46591</v>
      </c>
      <c r="J98" s="11">
        <v>45587</v>
      </c>
      <c r="K98" s="6">
        <f t="shared" si="7"/>
        <v>2</v>
      </c>
      <c r="L98" s="17">
        <f t="shared" si="8"/>
        <v>18207.643512784845</v>
      </c>
      <c r="M98" s="16">
        <f t="shared" si="9"/>
        <v>0.85985064570349412</v>
      </c>
    </row>
    <row r="99" spans="2:13" thickBot="1" x14ac:dyDescent="0.35">
      <c r="B99" s="14" t="str">
        <f>Data_Input!B99</f>
        <v>Loan-94</v>
      </c>
      <c r="C99" s="6">
        <v>71303.859142198606</v>
      </c>
      <c r="D99" s="6">
        <f>Data_Input!D99</f>
        <v>232601</v>
      </c>
      <c r="E99" s="16">
        <f t="shared" si="5"/>
        <v>0.30655009712855319</v>
      </c>
      <c r="F99" s="16">
        <f t="shared" si="6"/>
        <v>0.69344990287144681</v>
      </c>
      <c r="H99" s="6">
        <f>Data_Input!H99</f>
        <v>6.6799999999999998E-2</v>
      </c>
      <c r="I99" s="11">
        <f>Data_Input!G99</f>
        <v>50370</v>
      </c>
      <c r="J99" s="11">
        <v>45587</v>
      </c>
      <c r="K99" s="6">
        <f t="shared" si="7"/>
        <v>13</v>
      </c>
      <c r="L99" s="17">
        <f t="shared" si="8"/>
        <v>30763.372511333557</v>
      </c>
      <c r="M99" s="16">
        <f t="shared" si="9"/>
        <v>0.86774187337400288</v>
      </c>
    </row>
    <row r="100" spans="2:13" thickBot="1" x14ac:dyDescent="0.35">
      <c r="B100" s="14" t="str">
        <f>Data_Input!B100</f>
        <v>Loan-95</v>
      </c>
      <c r="C100" s="6">
        <v>275162.56293548795</v>
      </c>
      <c r="D100" s="6">
        <f>Data_Input!D100</f>
        <v>311328.14</v>
      </c>
      <c r="E100" s="16">
        <f t="shared" si="5"/>
        <v>0.88383453848883664</v>
      </c>
      <c r="F100" s="16">
        <f t="shared" si="6"/>
        <v>0.11616546151116336</v>
      </c>
      <c r="H100" s="6">
        <f>Data_Input!H100</f>
        <v>7.2599999999999998E-2</v>
      </c>
      <c r="I100" s="11">
        <f>Data_Input!G100</f>
        <v>54166</v>
      </c>
      <c r="J100" s="11">
        <v>45587</v>
      </c>
      <c r="K100" s="6">
        <f t="shared" si="7"/>
        <v>23</v>
      </c>
      <c r="L100" s="17">
        <f t="shared" si="8"/>
        <v>54893.398035768965</v>
      </c>
      <c r="M100" s="16">
        <f t="shared" si="9"/>
        <v>0.8236799345032898</v>
      </c>
    </row>
    <row r="101" spans="2:13" thickBot="1" x14ac:dyDescent="0.35">
      <c r="B101" s="14" t="str">
        <f>Data_Input!B101</f>
        <v>Loan-96</v>
      </c>
      <c r="C101" s="6">
        <v>235495.94364034661</v>
      </c>
      <c r="D101" s="6">
        <f>Data_Input!D101</f>
        <v>240249.82</v>
      </c>
      <c r="E101" s="16">
        <f t="shared" si="5"/>
        <v>0.9802127786832332</v>
      </c>
      <c r="F101" s="16">
        <f t="shared" si="6"/>
        <v>1.9787221316766801E-2</v>
      </c>
      <c r="H101" s="6">
        <f>Data_Input!H101</f>
        <v>8.7100000000000011E-2</v>
      </c>
      <c r="I101" s="11">
        <f>Data_Input!G101</f>
        <v>53381</v>
      </c>
      <c r="J101" s="11">
        <v>45587</v>
      </c>
      <c r="K101" s="6">
        <f t="shared" si="7"/>
        <v>21</v>
      </c>
      <c r="L101" s="17">
        <f t="shared" si="8"/>
        <v>40768.433126308133</v>
      </c>
      <c r="M101" s="16">
        <f t="shared" si="9"/>
        <v>0.8303081637009837</v>
      </c>
    </row>
    <row r="102" spans="2:13" thickBot="1" x14ac:dyDescent="0.35">
      <c r="B102" s="14" t="str">
        <f>Data_Input!B102</f>
        <v>Loan-97</v>
      </c>
      <c r="C102" s="6">
        <v>94541.210298200589</v>
      </c>
      <c r="D102" s="6">
        <f>Data_Input!D102</f>
        <v>96464.85</v>
      </c>
      <c r="E102" s="16">
        <f t="shared" si="5"/>
        <v>0.98005864621362682</v>
      </c>
      <c r="F102" s="16">
        <f t="shared" si="6"/>
        <v>1.9941353786373184E-2</v>
      </c>
      <c r="H102" s="6">
        <f>Data_Input!H102</f>
        <v>1.3999999999999999E-2</v>
      </c>
      <c r="I102" s="11">
        <f>Data_Input!G102</f>
        <v>49325</v>
      </c>
      <c r="J102" s="11">
        <v>45587</v>
      </c>
      <c r="K102" s="6">
        <f t="shared" si="7"/>
        <v>10</v>
      </c>
      <c r="L102" s="17">
        <f t="shared" si="8"/>
        <v>82270.020928004436</v>
      </c>
      <c r="M102" s="16">
        <f t="shared" si="9"/>
        <v>0.14715027361775371</v>
      </c>
    </row>
    <row r="103" spans="2:13" thickBot="1" x14ac:dyDescent="0.35">
      <c r="B103" s="14" t="str">
        <f>Data_Input!B103</f>
        <v>Loan-98</v>
      </c>
      <c r="C103" s="6">
        <v>62111.30075790421</v>
      </c>
      <c r="D103" s="6">
        <f>Data_Input!D103</f>
        <v>68904.95</v>
      </c>
      <c r="E103" s="16">
        <f t="shared" si="5"/>
        <v>0.90140549783294543</v>
      </c>
      <c r="F103" s="16">
        <f t="shared" si="6"/>
        <v>9.8594502167054565E-2</v>
      </c>
      <c r="H103" s="6">
        <f>Data_Input!H103</f>
        <v>5.0900000000000001E-2</v>
      </c>
      <c r="I103" s="11">
        <f>Data_Input!G103</f>
        <v>48116</v>
      </c>
      <c r="J103" s="11">
        <v>45587</v>
      </c>
      <c r="K103" s="6">
        <f t="shared" si="7"/>
        <v>6</v>
      </c>
      <c r="L103" s="17">
        <f t="shared" si="8"/>
        <v>46110.759143140967</v>
      </c>
      <c r="M103" s="16">
        <f t="shared" si="9"/>
        <v>0.33080628977829651</v>
      </c>
    </row>
    <row r="104" spans="2:13" thickBot="1" x14ac:dyDescent="0.35">
      <c r="B104" s="14" t="str">
        <f>Data_Input!B104</f>
        <v>Loan-99</v>
      </c>
      <c r="C104" s="6">
        <v>130895.18054961583</v>
      </c>
      <c r="D104" s="6">
        <f>Data_Input!D104</f>
        <v>319795.32</v>
      </c>
      <c r="E104" s="16">
        <f t="shared" si="5"/>
        <v>0.40930924364251431</v>
      </c>
      <c r="F104" s="16">
        <f t="shared" si="6"/>
        <v>0.59069075635748569</v>
      </c>
      <c r="H104" s="6">
        <f>Data_Input!H104</f>
        <v>6.0599999999999994E-2</v>
      </c>
      <c r="I104" s="11">
        <f>Data_Input!G104</f>
        <v>55072</v>
      </c>
      <c r="J104" s="11">
        <v>45587</v>
      </c>
      <c r="K104" s="6">
        <f t="shared" si="7"/>
        <v>25</v>
      </c>
      <c r="L104" s="17">
        <f t="shared" si="8"/>
        <v>30069.976377394032</v>
      </c>
      <c r="M104" s="16">
        <f t="shared" si="9"/>
        <v>0.90597118063705862</v>
      </c>
    </row>
    <row r="105" spans="2:13" thickBot="1" x14ac:dyDescent="0.35">
      <c r="B105" s="14" t="str">
        <f>Data_Input!B105</f>
        <v>Loan-100</v>
      </c>
      <c r="C105" s="6">
        <v>463728.40803781699</v>
      </c>
      <c r="D105" s="6">
        <f>Data_Input!D105</f>
        <v>470430.6</v>
      </c>
      <c r="E105" s="16">
        <f t="shared" si="5"/>
        <v>0.98575306971488885</v>
      </c>
      <c r="F105" s="16">
        <f t="shared" si="6"/>
        <v>1.4246930285111148E-2</v>
      </c>
      <c r="H105" s="6">
        <f>Data_Input!H105</f>
        <v>2.2400000000000003E-2</v>
      </c>
      <c r="I105" s="11">
        <f>Data_Input!G105</f>
        <v>48279</v>
      </c>
      <c r="J105" s="11">
        <v>45587</v>
      </c>
      <c r="K105" s="6">
        <f t="shared" si="7"/>
        <v>7</v>
      </c>
      <c r="L105" s="17">
        <f t="shared" si="8"/>
        <v>397116.3937086396</v>
      </c>
      <c r="M105" s="16">
        <f t="shared" si="9"/>
        <v>0.15584489251201</v>
      </c>
    </row>
    <row r="106" spans="2:13" thickBot="1" x14ac:dyDescent="0.35">
      <c r="B106" s="14" t="str">
        <f>Data_Input!B106</f>
        <v>Loan-101</v>
      </c>
      <c r="C106" s="6">
        <v>321140.17588566209</v>
      </c>
      <c r="D106" s="6">
        <f>Data_Input!D106</f>
        <v>475040.92</v>
      </c>
      <c r="E106" s="16">
        <f t="shared" si="5"/>
        <v>0.67602634292149422</v>
      </c>
      <c r="F106" s="16">
        <f t="shared" si="6"/>
        <v>0.32397365707850578</v>
      </c>
      <c r="H106" s="6">
        <f>Data_Input!H106</f>
        <v>4.1200000000000001E-2</v>
      </c>
      <c r="I106" s="11">
        <f>Data_Input!G106</f>
        <v>53280</v>
      </c>
      <c r="J106" s="11">
        <v>45587</v>
      </c>
      <c r="K106" s="6">
        <f t="shared" si="7"/>
        <v>21</v>
      </c>
      <c r="L106" s="17">
        <f t="shared" si="8"/>
        <v>137555.28869815666</v>
      </c>
      <c r="M106" s="16">
        <f t="shared" si="9"/>
        <v>0.71043486380466625</v>
      </c>
    </row>
    <row r="107" spans="2:13" thickBot="1" x14ac:dyDescent="0.35">
      <c r="B107" s="14" t="str">
        <f>Data_Input!B107</f>
        <v>Loan-102</v>
      </c>
      <c r="C107" s="6">
        <v>395302.48314151732</v>
      </c>
      <c r="D107" s="6">
        <f>Data_Input!D107</f>
        <v>463275.39</v>
      </c>
      <c r="E107" s="16">
        <f t="shared" si="5"/>
        <v>0.85327753572560228</v>
      </c>
      <c r="F107" s="16">
        <f t="shared" si="6"/>
        <v>0.14672246427439772</v>
      </c>
      <c r="H107" s="6">
        <f>Data_Input!H107</f>
        <v>7.6299999999999993E-2</v>
      </c>
      <c r="I107" s="11">
        <f>Data_Input!G107</f>
        <v>53971</v>
      </c>
      <c r="J107" s="11">
        <v>45587</v>
      </c>
      <c r="K107" s="6">
        <f t="shared" si="7"/>
        <v>22</v>
      </c>
      <c r="L107" s="17">
        <f t="shared" si="8"/>
        <v>78414.442002516953</v>
      </c>
      <c r="M107" s="16">
        <f t="shared" si="9"/>
        <v>0.83073902975395064</v>
      </c>
    </row>
    <row r="108" spans="2:13" thickBot="1" x14ac:dyDescent="0.35">
      <c r="B108" s="14" t="str">
        <f>Data_Input!B108</f>
        <v>Loan-103</v>
      </c>
      <c r="C108" s="6">
        <v>384764.78253382695</v>
      </c>
      <c r="D108" s="6">
        <f>Data_Input!D108</f>
        <v>431200.98</v>
      </c>
      <c r="E108" s="16">
        <f t="shared" si="5"/>
        <v>0.89230961982931245</v>
      </c>
      <c r="F108" s="16">
        <f t="shared" si="6"/>
        <v>0.10769038017068755</v>
      </c>
      <c r="H108" s="6">
        <f>Data_Input!H108</f>
        <v>3.6900000000000002E-2</v>
      </c>
      <c r="I108" s="11">
        <f>Data_Input!G108</f>
        <v>46007</v>
      </c>
      <c r="J108" s="11">
        <v>45587</v>
      </c>
      <c r="K108" s="6">
        <f t="shared" si="7"/>
        <v>1</v>
      </c>
      <c r="L108" s="17">
        <f t="shared" si="8"/>
        <v>371072.21770067216</v>
      </c>
      <c r="M108" s="16">
        <f t="shared" si="9"/>
        <v>0.13944486466456504</v>
      </c>
    </row>
    <row r="109" spans="2:13" thickBot="1" x14ac:dyDescent="0.35">
      <c r="B109" s="14" t="str">
        <f>Data_Input!B109</f>
        <v>Loan-104</v>
      </c>
      <c r="C109" s="6">
        <v>208854.37885000263</v>
      </c>
      <c r="D109" s="6">
        <f>Data_Input!D109</f>
        <v>311154.73</v>
      </c>
      <c r="E109" s="16">
        <f t="shared" si="5"/>
        <v>0.67122353836627402</v>
      </c>
      <c r="F109" s="16">
        <f t="shared" si="6"/>
        <v>0.32877646163372598</v>
      </c>
      <c r="H109" s="6">
        <f>Data_Input!H109</f>
        <v>7.1800000000000003E-2</v>
      </c>
      <c r="I109" s="11">
        <f>Data_Input!G109</f>
        <v>56443</v>
      </c>
      <c r="J109" s="11">
        <v>45587</v>
      </c>
      <c r="K109" s="6">
        <f t="shared" si="7"/>
        <v>29</v>
      </c>
      <c r="L109" s="17">
        <f t="shared" si="8"/>
        <v>27960.488620958902</v>
      </c>
      <c r="M109" s="16">
        <f t="shared" si="9"/>
        <v>0.91013959961026825</v>
      </c>
    </row>
    <row r="110" spans="2:13" thickBot="1" x14ac:dyDescent="0.35">
      <c r="B110" s="14" t="str">
        <f>Data_Input!B110</f>
        <v>Loan-105</v>
      </c>
      <c r="C110" s="6">
        <v>13696.859605194881</v>
      </c>
      <c r="D110" s="6">
        <f>Data_Input!D110</f>
        <v>379009.25</v>
      </c>
      <c r="E110" s="16">
        <f t="shared" si="5"/>
        <v>3.6138589243388863E-2</v>
      </c>
      <c r="F110" s="16">
        <f t="shared" si="6"/>
        <v>0.96386141075661114</v>
      </c>
      <c r="H110" s="6">
        <f>Data_Input!H110</f>
        <v>8.2899999999999988E-2</v>
      </c>
      <c r="I110" s="11">
        <f>Data_Input!G110</f>
        <v>55128</v>
      </c>
      <c r="J110" s="11">
        <v>45587</v>
      </c>
      <c r="K110" s="6">
        <f t="shared" si="7"/>
        <v>26</v>
      </c>
      <c r="L110" s="17">
        <f t="shared" si="8"/>
        <v>1727.1251473372647</v>
      </c>
      <c r="M110" s="16">
        <f t="shared" si="9"/>
        <v>0.99544305278212264</v>
      </c>
    </row>
    <row r="111" spans="2:13" thickBot="1" x14ac:dyDescent="0.35">
      <c r="B111" s="14" t="str">
        <f>Data_Input!B111</f>
        <v>Loan-106</v>
      </c>
      <c r="C111" s="6">
        <v>12136.31989197947</v>
      </c>
      <c r="D111" s="6">
        <f>Data_Input!D111</f>
        <v>322148.3</v>
      </c>
      <c r="E111" s="16">
        <f t="shared" si="5"/>
        <v>3.7673083769119597E-2</v>
      </c>
      <c r="F111" s="16">
        <f t="shared" si="6"/>
        <v>0.9623269162308804</v>
      </c>
      <c r="H111" s="6">
        <f>Data_Input!H111</f>
        <v>2.9300000000000003E-2</v>
      </c>
      <c r="I111" s="11">
        <f>Data_Input!G111</f>
        <v>46988</v>
      </c>
      <c r="J111" s="11">
        <v>45587</v>
      </c>
      <c r="K111" s="6">
        <f t="shared" si="7"/>
        <v>3</v>
      </c>
      <c r="L111" s="17">
        <f t="shared" si="8"/>
        <v>11129.126960209649</v>
      </c>
      <c r="M111" s="16">
        <f t="shared" si="9"/>
        <v>0.96545340465801111</v>
      </c>
    </row>
    <row r="112" spans="2:13" thickBot="1" x14ac:dyDescent="0.35">
      <c r="B112" s="14" t="str">
        <f>Data_Input!B112</f>
        <v>Loan-107</v>
      </c>
      <c r="C112" s="6">
        <v>268081.21807876998</v>
      </c>
      <c r="D112" s="6">
        <f>Data_Input!D112</f>
        <v>379459.2</v>
      </c>
      <c r="E112" s="16">
        <f t="shared" si="5"/>
        <v>0.70648232558011503</v>
      </c>
      <c r="F112" s="16">
        <f t="shared" si="6"/>
        <v>0.29351767441988497</v>
      </c>
      <c r="H112" s="6">
        <f>Data_Input!H112</f>
        <v>9.2899999999999996E-2</v>
      </c>
      <c r="I112" s="11">
        <f>Data_Input!G112</f>
        <v>48477</v>
      </c>
      <c r="J112" s="11">
        <v>45587</v>
      </c>
      <c r="K112" s="6">
        <f t="shared" si="7"/>
        <v>7</v>
      </c>
      <c r="L112" s="17">
        <f t="shared" si="8"/>
        <v>143947.26125794259</v>
      </c>
      <c r="M112" s="16">
        <f t="shared" si="9"/>
        <v>0.62065154499365782</v>
      </c>
    </row>
    <row r="113" spans="2:13" thickBot="1" x14ac:dyDescent="0.35">
      <c r="B113" s="14" t="str">
        <f>Data_Input!B113</f>
        <v>Loan-108</v>
      </c>
      <c r="C113" s="6">
        <v>136205.53086349359</v>
      </c>
      <c r="D113" s="6">
        <f>Data_Input!D113</f>
        <v>374477.05</v>
      </c>
      <c r="E113" s="16">
        <f t="shared" si="5"/>
        <v>0.36372197138247486</v>
      </c>
      <c r="F113" s="16">
        <f t="shared" si="6"/>
        <v>0.63627802861752514</v>
      </c>
      <c r="H113" s="6">
        <f>Data_Input!H113</f>
        <v>5.3600000000000002E-2</v>
      </c>
      <c r="I113" s="11">
        <f>Data_Input!G113</f>
        <v>51896</v>
      </c>
      <c r="J113" s="11">
        <v>45587</v>
      </c>
      <c r="K113" s="6">
        <f t="shared" si="7"/>
        <v>17</v>
      </c>
      <c r="L113" s="17">
        <f t="shared" si="8"/>
        <v>56066.931740288397</v>
      </c>
      <c r="M113" s="16">
        <f t="shared" si="9"/>
        <v>0.85027939164686228</v>
      </c>
    </row>
    <row r="114" spans="2:13" thickBot="1" x14ac:dyDescent="0.35">
      <c r="B114" s="14" t="str">
        <f>Data_Input!B114</f>
        <v>Loan-109</v>
      </c>
      <c r="C114" s="6">
        <v>298608.69582988595</v>
      </c>
      <c r="D114" s="6">
        <f>Data_Input!D114</f>
        <v>354602.67</v>
      </c>
      <c r="E114" s="16">
        <f t="shared" si="5"/>
        <v>0.84209376040481021</v>
      </c>
      <c r="F114" s="16">
        <f t="shared" si="6"/>
        <v>0.15790623959518979</v>
      </c>
      <c r="H114" s="6">
        <f>Data_Input!H114</f>
        <v>2.1000000000000001E-2</v>
      </c>
      <c r="I114" s="11">
        <f>Data_Input!G114</f>
        <v>48038</v>
      </c>
      <c r="J114" s="11">
        <v>45587</v>
      </c>
      <c r="K114" s="6">
        <f t="shared" si="7"/>
        <v>6</v>
      </c>
      <c r="L114" s="17">
        <f t="shared" si="8"/>
        <v>263601.57342250639</v>
      </c>
      <c r="M114" s="16">
        <f t="shared" si="9"/>
        <v>0.25662834568474513</v>
      </c>
    </row>
    <row r="115" spans="2:13" thickBot="1" x14ac:dyDescent="0.35">
      <c r="B115" s="14" t="str">
        <f>Data_Input!B115</f>
        <v>Loan-110</v>
      </c>
      <c r="C115" s="6">
        <v>61661.831799694024</v>
      </c>
      <c r="D115" s="6">
        <f>Data_Input!D115</f>
        <v>233161.01</v>
      </c>
      <c r="E115" s="16">
        <f t="shared" si="5"/>
        <v>0.26446030491845107</v>
      </c>
      <c r="F115" s="16">
        <f t="shared" si="6"/>
        <v>0.73553969508154893</v>
      </c>
      <c r="H115" s="6">
        <f>Data_Input!H115</f>
        <v>2.53E-2</v>
      </c>
      <c r="I115" s="11">
        <f>Data_Input!G115</f>
        <v>48548</v>
      </c>
      <c r="J115" s="11">
        <v>45587</v>
      </c>
      <c r="K115" s="6">
        <f t="shared" si="7"/>
        <v>8</v>
      </c>
      <c r="L115" s="17">
        <f t="shared" si="8"/>
        <v>50490.394412568021</v>
      </c>
      <c r="M115" s="16">
        <f t="shared" si="9"/>
        <v>0.78345266898368637</v>
      </c>
    </row>
    <row r="116" spans="2:13" thickBot="1" x14ac:dyDescent="0.35">
      <c r="B116" s="14" t="str">
        <f>Data_Input!B116</f>
        <v>Loan-111</v>
      </c>
      <c r="C116" s="6">
        <v>113071.2052472535</v>
      </c>
      <c r="D116" s="6">
        <f>Data_Input!D116</f>
        <v>486566.37</v>
      </c>
      <c r="E116" s="16">
        <f t="shared" si="5"/>
        <v>0.23238598517865816</v>
      </c>
      <c r="F116" s="16">
        <f t="shared" si="6"/>
        <v>0.76761401482134184</v>
      </c>
      <c r="H116" s="6">
        <f>Data_Input!H116</f>
        <v>7.8799999999999995E-2</v>
      </c>
      <c r="I116" s="11">
        <f>Data_Input!G116</f>
        <v>50277</v>
      </c>
      <c r="J116" s="11">
        <v>45587</v>
      </c>
      <c r="K116" s="6">
        <f t="shared" si="7"/>
        <v>12</v>
      </c>
      <c r="L116" s="17">
        <f t="shared" si="8"/>
        <v>45505.172817468054</v>
      </c>
      <c r="M116" s="16">
        <f t="shared" si="9"/>
        <v>0.90647694616159336</v>
      </c>
    </row>
    <row r="117" spans="2:13" thickBot="1" x14ac:dyDescent="0.35">
      <c r="B117" s="14" t="str">
        <f>Data_Input!B117</f>
        <v>Loan-112</v>
      </c>
      <c r="C117" s="6">
        <v>110029.76802271215</v>
      </c>
      <c r="D117" s="6">
        <f>Data_Input!D117</f>
        <v>137910.48000000001</v>
      </c>
      <c r="E117" s="16">
        <f t="shared" si="5"/>
        <v>0.79783471149336971</v>
      </c>
      <c r="F117" s="16">
        <f t="shared" si="6"/>
        <v>0.20216528850663029</v>
      </c>
      <c r="H117" s="6">
        <f>Data_Input!H117</f>
        <v>7.1800000000000003E-2</v>
      </c>
      <c r="I117" s="11">
        <f>Data_Input!G117</f>
        <v>54193</v>
      </c>
      <c r="J117" s="11">
        <v>45587</v>
      </c>
      <c r="K117" s="6">
        <f t="shared" si="7"/>
        <v>23</v>
      </c>
      <c r="L117" s="17">
        <f t="shared" si="8"/>
        <v>22330.265413947465</v>
      </c>
      <c r="M117" s="16">
        <f t="shared" si="9"/>
        <v>0.8380814466460601</v>
      </c>
    </row>
    <row r="118" spans="2:13" thickBot="1" x14ac:dyDescent="0.35">
      <c r="B118" s="14" t="str">
        <f>Data_Input!B118</f>
        <v>Loan-113</v>
      </c>
      <c r="C118" s="6">
        <v>152704.69734518521</v>
      </c>
      <c r="D118" s="6">
        <f>Data_Input!D118</f>
        <v>370150.40000000002</v>
      </c>
      <c r="E118" s="16">
        <f t="shared" si="5"/>
        <v>0.41254770316386313</v>
      </c>
      <c r="F118" s="16">
        <f t="shared" si="6"/>
        <v>0.58745229683613687</v>
      </c>
      <c r="H118" s="6">
        <f>Data_Input!H118</f>
        <v>9.8100000000000007E-2</v>
      </c>
      <c r="I118" s="11">
        <f>Data_Input!G118</f>
        <v>51479</v>
      </c>
      <c r="J118" s="11">
        <v>45587</v>
      </c>
      <c r="K118" s="6">
        <f t="shared" si="7"/>
        <v>16</v>
      </c>
      <c r="L118" s="17">
        <f t="shared" si="8"/>
        <v>34165.055603385459</v>
      </c>
      <c r="M118" s="16">
        <f t="shared" si="9"/>
        <v>0.90769953077617793</v>
      </c>
    </row>
    <row r="119" spans="2:13" thickBot="1" x14ac:dyDescent="0.35">
      <c r="B119" s="14" t="str">
        <f>Data_Input!B119</f>
        <v>Loan-114</v>
      </c>
      <c r="C119" s="6">
        <v>300721.27234184655</v>
      </c>
      <c r="D119" s="6">
        <f>Data_Input!D119</f>
        <v>454090.39</v>
      </c>
      <c r="E119" s="16">
        <f t="shared" si="5"/>
        <v>0.66224980524658661</v>
      </c>
      <c r="F119" s="16">
        <f t="shared" si="6"/>
        <v>0.33775019475341339</v>
      </c>
      <c r="H119" s="6">
        <f>Data_Input!H119</f>
        <v>3.95E-2</v>
      </c>
      <c r="I119" s="11">
        <f>Data_Input!G119</f>
        <v>47360</v>
      </c>
      <c r="J119" s="11">
        <v>45587</v>
      </c>
      <c r="K119" s="6">
        <f t="shared" si="7"/>
        <v>4</v>
      </c>
      <c r="L119" s="17">
        <f t="shared" si="8"/>
        <v>257552.74059299976</v>
      </c>
      <c r="M119" s="16">
        <f t="shared" si="9"/>
        <v>0.43281613911054195</v>
      </c>
    </row>
    <row r="120" spans="2:13" thickBot="1" x14ac:dyDescent="0.35">
      <c r="B120" s="14" t="str">
        <f>Data_Input!B120</f>
        <v>Loan-115</v>
      </c>
      <c r="C120" s="6">
        <v>16711.85387908492</v>
      </c>
      <c r="D120" s="6">
        <f>Data_Input!D120</f>
        <v>36635</v>
      </c>
      <c r="E120" s="16">
        <f t="shared" si="5"/>
        <v>0.45617179962016979</v>
      </c>
      <c r="F120" s="16">
        <f t="shared" si="6"/>
        <v>0.54382820037983026</v>
      </c>
      <c r="H120" s="6">
        <f>Data_Input!H120</f>
        <v>1.7500000000000002E-2</v>
      </c>
      <c r="I120" s="11">
        <f>Data_Input!G120</f>
        <v>55811</v>
      </c>
      <c r="J120" s="11">
        <v>45587</v>
      </c>
      <c r="K120" s="6">
        <f t="shared" si="7"/>
        <v>27</v>
      </c>
      <c r="L120" s="17">
        <f t="shared" si="8"/>
        <v>10461.533413160183</v>
      </c>
      <c r="M120" s="16">
        <f t="shared" si="9"/>
        <v>0.71443883135907782</v>
      </c>
    </row>
    <row r="121" spans="2:13" thickBot="1" x14ac:dyDescent="0.35">
      <c r="B121" s="14" t="str">
        <f>Data_Input!B121</f>
        <v>Loan-116</v>
      </c>
      <c r="C121" s="6">
        <v>263289.09298758634</v>
      </c>
      <c r="D121" s="6">
        <f>Data_Input!D121</f>
        <v>367365.26</v>
      </c>
      <c r="E121" s="16">
        <f t="shared" si="5"/>
        <v>0.71669567500091413</v>
      </c>
      <c r="F121" s="16">
        <f t="shared" si="6"/>
        <v>0.28330432499908587</v>
      </c>
      <c r="H121" s="6">
        <f>Data_Input!H121</f>
        <v>8.1300000000000011E-2</v>
      </c>
      <c r="I121" s="11">
        <f>Data_Input!G121</f>
        <v>47344</v>
      </c>
      <c r="J121" s="11">
        <v>45587</v>
      </c>
      <c r="K121" s="6">
        <f t="shared" si="7"/>
        <v>4</v>
      </c>
      <c r="L121" s="17">
        <f t="shared" si="8"/>
        <v>192596.35182937869</v>
      </c>
      <c r="M121" s="16">
        <f t="shared" si="9"/>
        <v>0.47573607850296273</v>
      </c>
    </row>
    <row r="122" spans="2:13" thickBot="1" x14ac:dyDescent="0.35">
      <c r="B122" s="14" t="str">
        <f>Data_Input!B122</f>
        <v>Loan-117</v>
      </c>
      <c r="C122" s="6">
        <v>85057.442623031762</v>
      </c>
      <c r="D122" s="6">
        <f>Data_Input!D122</f>
        <v>168023.67</v>
      </c>
      <c r="E122" s="16">
        <f t="shared" si="5"/>
        <v>0.5062229781258305</v>
      </c>
      <c r="F122" s="16">
        <f t="shared" si="6"/>
        <v>0.4937770218741695</v>
      </c>
      <c r="H122" s="6">
        <f>Data_Input!H122</f>
        <v>6.4100000000000004E-2</v>
      </c>
      <c r="I122" s="11">
        <f>Data_Input!G122</f>
        <v>53220</v>
      </c>
      <c r="J122" s="11">
        <v>45587</v>
      </c>
      <c r="K122" s="6">
        <f t="shared" si="7"/>
        <v>20</v>
      </c>
      <c r="L122" s="17">
        <f t="shared" si="8"/>
        <v>24550.676122616987</v>
      </c>
      <c r="M122" s="16">
        <f t="shared" si="9"/>
        <v>0.8538856095536006</v>
      </c>
    </row>
    <row r="123" spans="2:13" thickBot="1" x14ac:dyDescent="0.35">
      <c r="B123" s="14" t="str">
        <f>Data_Input!B123</f>
        <v>Loan-118</v>
      </c>
      <c r="C123" s="6">
        <v>245111.91995885639</v>
      </c>
      <c r="D123" s="6">
        <f>Data_Input!D123</f>
        <v>428087.94</v>
      </c>
      <c r="E123" s="16">
        <f t="shared" si="5"/>
        <v>0.57257375659509679</v>
      </c>
      <c r="F123" s="16">
        <f t="shared" si="6"/>
        <v>0.42742624340490321</v>
      </c>
      <c r="H123" s="6">
        <f>Data_Input!H123</f>
        <v>7.3099999999999998E-2</v>
      </c>
      <c r="I123" s="11">
        <f>Data_Input!G123</f>
        <v>54445</v>
      </c>
      <c r="J123" s="11">
        <v>45587</v>
      </c>
      <c r="K123" s="6">
        <f t="shared" si="7"/>
        <v>24</v>
      </c>
      <c r="L123" s="17">
        <f t="shared" si="8"/>
        <v>45081.645017260897</v>
      </c>
      <c r="M123" s="16">
        <f t="shared" si="9"/>
        <v>0.89469069131622603</v>
      </c>
    </row>
    <row r="124" spans="2:13" thickBot="1" x14ac:dyDescent="0.35">
      <c r="B124" s="14" t="str">
        <f>Data_Input!B124</f>
        <v>Loan-119</v>
      </c>
      <c r="C124" s="6">
        <v>206507.40670624279</v>
      </c>
      <c r="D124" s="6">
        <f>Data_Input!D124</f>
        <v>210219.21</v>
      </c>
      <c r="E124" s="16">
        <f t="shared" si="5"/>
        <v>0.98234317742057353</v>
      </c>
      <c r="F124" s="16">
        <f t="shared" si="6"/>
        <v>1.7656822579426468E-2</v>
      </c>
      <c r="H124" s="6">
        <f>Data_Input!H124</f>
        <v>5.4199999999999998E-2</v>
      </c>
      <c r="I124" s="11">
        <f>Data_Input!G124</f>
        <v>52511</v>
      </c>
      <c r="J124" s="11">
        <v>45587</v>
      </c>
      <c r="K124" s="6">
        <f t="shared" si="7"/>
        <v>18</v>
      </c>
      <c r="L124" s="17">
        <f t="shared" si="8"/>
        <v>79858.549759414818</v>
      </c>
      <c r="M124" s="16">
        <f t="shared" si="9"/>
        <v>0.62011773443818563</v>
      </c>
    </row>
    <row r="125" spans="2:13" thickBot="1" x14ac:dyDescent="0.35">
      <c r="B125" s="14" t="str">
        <f>Data_Input!B125</f>
        <v>Loan-120</v>
      </c>
      <c r="C125" s="6">
        <v>11501.856877544444</v>
      </c>
      <c r="D125" s="6">
        <f>Data_Input!D125</f>
        <v>65215.3</v>
      </c>
      <c r="E125" s="16">
        <f t="shared" si="5"/>
        <v>0.1763674609722633</v>
      </c>
      <c r="F125" s="16">
        <f t="shared" si="6"/>
        <v>0.8236325390277367</v>
      </c>
      <c r="H125" s="6">
        <f>Data_Input!H125</f>
        <v>2.6699999999999998E-2</v>
      </c>
      <c r="I125" s="11">
        <f>Data_Input!G125</f>
        <v>46737</v>
      </c>
      <c r="J125" s="11">
        <v>45587</v>
      </c>
      <c r="K125" s="6">
        <f t="shared" si="7"/>
        <v>3</v>
      </c>
      <c r="L125" s="17">
        <f t="shared" si="8"/>
        <v>10627.650728011948</v>
      </c>
      <c r="M125" s="16">
        <f t="shared" si="9"/>
        <v>0.8370374631718025</v>
      </c>
    </row>
    <row r="126" spans="2:13" thickBot="1" x14ac:dyDescent="0.35">
      <c r="B126" s="14" t="str">
        <f>Data_Input!B126</f>
        <v>Loan-121</v>
      </c>
      <c r="C126" s="6">
        <v>343685.97828716505</v>
      </c>
      <c r="D126" s="6">
        <f>Data_Input!D126</f>
        <v>472988.75</v>
      </c>
      <c r="E126" s="16">
        <f t="shared" si="5"/>
        <v>0.72662611592171067</v>
      </c>
      <c r="F126" s="16">
        <f t="shared" si="6"/>
        <v>0.27337388407828933</v>
      </c>
      <c r="H126" s="6">
        <f>Data_Input!H126</f>
        <v>5.4000000000000006E-2</v>
      </c>
      <c r="I126" s="11">
        <f>Data_Input!G126</f>
        <v>53442</v>
      </c>
      <c r="J126" s="11">
        <v>45587</v>
      </c>
      <c r="K126" s="6">
        <f t="shared" si="7"/>
        <v>21</v>
      </c>
      <c r="L126" s="17">
        <f t="shared" si="8"/>
        <v>113896.1347206205</v>
      </c>
      <c r="M126" s="16">
        <f t="shared" si="9"/>
        <v>0.759199061879124</v>
      </c>
    </row>
    <row r="127" spans="2:13" thickBot="1" x14ac:dyDescent="0.35">
      <c r="B127" s="14" t="str">
        <f>Data_Input!B127</f>
        <v>Loan-122</v>
      </c>
      <c r="C127" s="6">
        <v>101973.83623173836</v>
      </c>
      <c r="D127" s="6">
        <f>Data_Input!D127</f>
        <v>135870.49</v>
      </c>
      <c r="E127" s="16">
        <f t="shared" si="5"/>
        <v>0.75052232631043259</v>
      </c>
      <c r="F127" s="16">
        <f t="shared" si="6"/>
        <v>0.24947767368956741</v>
      </c>
      <c r="H127" s="6">
        <f>Data_Input!H127</f>
        <v>5.9400000000000001E-2</v>
      </c>
      <c r="I127" s="11">
        <f>Data_Input!G127</f>
        <v>49495</v>
      </c>
      <c r="J127" s="11">
        <v>45587</v>
      </c>
      <c r="K127" s="6">
        <f t="shared" si="7"/>
        <v>10</v>
      </c>
      <c r="L127" s="17">
        <f t="shared" si="8"/>
        <v>57264.974500819662</v>
      </c>
      <c r="M127" s="16">
        <f t="shared" si="9"/>
        <v>0.57853265634929507</v>
      </c>
    </row>
    <row r="128" spans="2:13" thickBot="1" x14ac:dyDescent="0.35">
      <c r="B128" s="14" t="str">
        <f>Data_Input!B128</f>
        <v>Loan-123</v>
      </c>
      <c r="C128" s="6">
        <v>73514.529009552076</v>
      </c>
      <c r="D128" s="6">
        <f>Data_Input!D128</f>
        <v>403034.55</v>
      </c>
      <c r="E128" s="16">
        <f t="shared" si="5"/>
        <v>0.1824025483908317</v>
      </c>
      <c r="F128" s="16">
        <f t="shared" si="6"/>
        <v>0.8175974516091683</v>
      </c>
      <c r="H128" s="6">
        <f>Data_Input!H128</f>
        <v>6.6100000000000006E-2</v>
      </c>
      <c r="I128" s="11">
        <f>Data_Input!G128</f>
        <v>47390</v>
      </c>
      <c r="J128" s="11">
        <v>45587</v>
      </c>
      <c r="K128" s="6">
        <f t="shared" si="7"/>
        <v>4</v>
      </c>
      <c r="L128" s="17">
        <f t="shared" si="8"/>
        <v>56909.059158629585</v>
      </c>
      <c r="M128" s="16">
        <f t="shared" si="9"/>
        <v>0.85879855918399661</v>
      </c>
    </row>
    <row r="129" spans="2:13" thickBot="1" x14ac:dyDescent="0.35">
      <c r="B129" s="14" t="str">
        <f>Data_Input!B129</f>
        <v>Loan-124</v>
      </c>
      <c r="C129" s="6">
        <v>39586.837915155476</v>
      </c>
      <c r="D129" s="6">
        <f>Data_Input!D129</f>
        <v>108994.07</v>
      </c>
      <c r="E129" s="16">
        <f t="shared" si="5"/>
        <v>0.36320175873013527</v>
      </c>
      <c r="F129" s="16">
        <f t="shared" si="6"/>
        <v>0.63679824126986473</v>
      </c>
      <c r="H129" s="6">
        <f>Data_Input!H129</f>
        <v>4.0800000000000003E-2</v>
      </c>
      <c r="I129" s="11">
        <f>Data_Input!G129</f>
        <v>50722</v>
      </c>
      <c r="J129" s="11">
        <v>45587</v>
      </c>
      <c r="K129" s="6">
        <f t="shared" si="7"/>
        <v>14</v>
      </c>
      <c r="L129" s="17">
        <f t="shared" si="8"/>
        <v>22615.637959499629</v>
      </c>
      <c r="M129" s="16">
        <f t="shared" si="9"/>
        <v>0.79250579449414427</v>
      </c>
    </row>
    <row r="130" spans="2:13" thickBot="1" x14ac:dyDescent="0.35">
      <c r="B130" s="14" t="str">
        <f>Data_Input!B130</f>
        <v>Loan-125</v>
      </c>
      <c r="C130" s="6">
        <v>186302.49490230775</v>
      </c>
      <c r="D130" s="6">
        <f>Data_Input!D130</f>
        <v>268578.65000000002</v>
      </c>
      <c r="E130" s="16">
        <f t="shared" si="5"/>
        <v>0.6936608509362443</v>
      </c>
      <c r="F130" s="16">
        <f t="shared" si="6"/>
        <v>0.3063391490637557</v>
      </c>
      <c r="H130" s="6">
        <f>Data_Input!H130</f>
        <v>7.7800000000000008E-2</v>
      </c>
      <c r="I130" s="11">
        <f>Data_Input!G130</f>
        <v>46849</v>
      </c>
      <c r="J130" s="11">
        <v>45587</v>
      </c>
      <c r="K130" s="6">
        <f t="shared" si="7"/>
        <v>3</v>
      </c>
      <c r="L130" s="17">
        <f t="shared" si="8"/>
        <v>148800.41179275612</v>
      </c>
      <c r="M130" s="16">
        <f t="shared" si="9"/>
        <v>0.44597081043948911</v>
      </c>
    </row>
    <row r="131" spans="2:13" thickBot="1" x14ac:dyDescent="0.35">
      <c r="B131" s="14" t="str">
        <f>Data_Input!B131</f>
        <v>Loan-126</v>
      </c>
      <c r="C131" s="6">
        <v>84825.797015198739</v>
      </c>
      <c r="D131" s="6">
        <f>Data_Input!D131</f>
        <v>91566.26</v>
      </c>
      <c r="E131" s="16">
        <f t="shared" si="5"/>
        <v>0.92638704491369139</v>
      </c>
      <c r="F131" s="16">
        <f t="shared" si="6"/>
        <v>7.3612955086308607E-2</v>
      </c>
      <c r="H131" s="6">
        <f>Data_Input!H131</f>
        <v>8.8800000000000004E-2</v>
      </c>
      <c r="I131" s="11">
        <f>Data_Input!G131</f>
        <v>50152</v>
      </c>
      <c r="J131" s="11">
        <v>45587</v>
      </c>
      <c r="K131" s="6">
        <f t="shared" si="7"/>
        <v>12</v>
      </c>
      <c r="L131" s="17">
        <f t="shared" si="8"/>
        <v>30559.806679900099</v>
      </c>
      <c r="M131" s="16">
        <f t="shared" si="9"/>
        <v>0.66625472439411526</v>
      </c>
    </row>
    <row r="132" spans="2:13" thickBot="1" x14ac:dyDescent="0.35">
      <c r="B132" s="14" t="str">
        <f>Data_Input!B132</f>
        <v>Loan-127</v>
      </c>
      <c r="C132" s="6">
        <v>31610.448756852184</v>
      </c>
      <c r="D132" s="6">
        <f>Data_Input!D132</f>
        <v>61398.8</v>
      </c>
      <c r="E132" s="16">
        <f t="shared" si="5"/>
        <v>0.5148382176337678</v>
      </c>
      <c r="F132" s="16">
        <f t="shared" si="6"/>
        <v>0.4851617823662322</v>
      </c>
      <c r="H132" s="6">
        <f>Data_Input!H132</f>
        <v>5.8799999999999998E-2</v>
      </c>
      <c r="I132" s="11">
        <f>Data_Input!G132</f>
        <v>49649</v>
      </c>
      <c r="J132" s="11">
        <v>45587</v>
      </c>
      <c r="K132" s="6">
        <f t="shared" si="7"/>
        <v>11</v>
      </c>
      <c r="L132" s="17">
        <f t="shared" si="8"/>
        <v>16860.769931970204</v>
      </c>
      <c r="M132" s="16">
        <f t="shared" si="9"/>
        <v>0.72538925952998745</v>
      </c>
    </row>
    <row r="133" spans="2:13" thickBot="1" x14ac:dyDescent="0.35">
      <c r="B133" s="14" t="str">
        <f>Data_Input!B133</f>
        <v>Loan-128</v>
      </c>
      <c r="C133" s="6">
        <v>201029.09264980789</v>
      </c>
      <c r="D133" s="6">
        <f>Data_Input!D133</f>
        <v>278386.75</v>
      </c>
      <c r="E133" s="16">
        <f t="shared" si="5"/>
        <v>0.72212162629797538</v>
      </c>
      <c r="F133" s="16">
        <f t="shared" si="6"/>
        <v>0.27787837370202462</v>
      </c>
      <c r="H133" s="6">
        <f>Data_Input!H133</f>
        <v>5.3899999999999997E-2</v>
      </c>
      <c r="I133" s="11">
        <f>Data_Input!G133</f>
        <v>46870</v>
      </c>
      <c r="J133" s="11">
        <v>45587</v>
      </c>
      <c r="K133" s="6">
        <f t="shared" si="7"/>
        <v>3</v>
      </c>
      <c r="L133" s="17">
        <f t="shared" si="8"/>
        <v>171735.74519746957</v>
      </c>
      <c r="M133" s="16">
        <f t="shared" si="9"/>
        <v>0.38310373896218275</v>
      </c>
    </row>
    <row r="134" spans="2:13" thickBot="1" x14ac:dyDescent="0.35">
      <c r="B134" s="14" t="str">
        <f>Data_Input!B134</f>
        <v>Loan-129</v>
      </c>
      <c r="C134" s="6">
        <v>63853.154850264567</v>
      </c>
      <c r="D134" s="6">
        <f>Data_Input!D134</f>
        <v>208245.19</v>
      </c>
      <c r="E134" s="16">
        <f t="shared" si="5"/>
        <v>0.30662487258536231</v>
      </c>
      <c r="F134" s="16">
        <f t="shared" si="6"/>
        <v>0.69337512741463769</v>
      </c>
      <c r="H134" s="6">
        <f>Data_Input!H134</f>
        <v>3.78E-2</v>
      </c>
      <c r="I134" s="11">
        <f>Data_Input!G134</f>
        <v>53704</v>
      </c>
      <c r="J134" s="11">
        <v>45587</v>
      </c>
      <c r="K134" s="6">
        <f t="shared" si="7"/>
        <v>22</v>
      </c>
      <c r="L134" s="17">
        <f t="shared" si="8"/>
        <v>28228.103414233374</v>
      </c>
      <c r="M134" s="16">
        <f t="shared" si="9"/>
        <v>0.86444775308263611</v>
      </c>
    </row>
    <row r="135" spans="2:13" thickBot="1" x14ac:dyDescent="0.35">
      <c r="B135" s="14" t="str">
        <f>Data_Input!B135</f>
        <v>Loan-130</v>
      </c>
      <c r="C135" s="6">
        <v>14674.547891716962</v>
      </c>
      <c r="D135" s="6">
        <f>Data_Input!D135</f>
        <v>259554.14</v>
      </c>
      <c r="E135" s="16">
        <f t="shared" ref="E135:E198" si="10">C135/D135</f>
        <v>5.653752196638806E-2</v>
      </c>
      <c r="F135" s="16">
        <f t="shared" ref="F135:F198" si="11">1-E135</f>
        <v>0.94346247803361194</v>
      </c>
      <c r="H135" s="6">
        <f>Data_Input!H135</f>
        <v>2.5600000000000001E-2</v>
      </c>
      <c r="I135" s="11">
        <f>Data_Input!G135</f>
        <v>53839</v>
      </c>
      <c r="J135" s="11">
        <v>45587</v>
      </c>
      <c r="K135" s="6">
        <f t="shared" ref="K135:K198" si="12">DATEDIF(J135,I135,"Y")</f>
        <v>22</v>
      </c>
      <c r="L135" s="17">
        <f t="shared" ref="L135:L198" si="13">(C135)/(1+H135)^K135</f>
        <v>8414.8903657413593</v>
      </c>
      <c r="M135" s="16">
        <f t="shared" ref="M135:M198" si="14">(D135-L135)/D135</f>
        <v>0.96757944078356306</v>
      </c>
    </row>
    <row r="136" spans="2:13" thickBot="1" x14ac:dyDescent="0.35">
      <c r="B136" s="14" t="str">
        <f>Data_Input!B136</f>
        <v>Loan-131</v>
      </c>
      <c r="C136" s="6">
        <v>73788.098453999832</v>
      </c>
      <c r="D136" s="6">
        <f>Data_Input!D136</f>
        <v>363007.03</v>
      </c>
      <c r="E136" s="16">
        <f t="shared" si="10"/>
        <v>0.20326906190769867</v>
      </c>
      <c r="F136" s="16">
        <f t="shared" si="11"/>
        <v>0.79673093809230133</v>
      </c>
      <c r="H136" s="6">
        <f>Data_Input!H136</f>
        <v>4.6500000000000007E-2</v>
      </c>
      <c r="I136" s="11">
        <f>Data_Input!G136</f>
        <v>49832</v>
      </c>
      <c r="J136" s="11">
        <v>45587</v>
      </c>
      <c r="K136" s="6">
        <f t="shared" si="12"/>
        <v>11</v>
      </c>
      <c r="L136" s="17">
        <f t="shared" si="13"/>
        <v>44756.360070265582</v>
      </c>
      <c r="M136" s="16">
        <f t="shared" si="14"/>
        <v>0.87670662997830762</v>
      </c>
    </row>
    <row r="137" spans="2:13" thickBot="1" x14ac:dyDescent="0.35">
      <c r="B137" s="14" t="str">
        <f>Data_Input!B137</f>
        <v>Loan-132</v>
      </c>
      <c r="C137" s="6">
        <v>88194.00646813809</v>
      </c>
      <c r="D137" s="6">
        <f>Data_Input!D137</f>
        <v>275628.77</v>
      </c>
      <c r="E137" s="16">
        <f t="shared" si="10"/>
        <v>0.31997387815552814</v>
      </c>
      <c r="F137" s="16">
        <f t="shared" si="11"/>
        <v>0.68002612184447186</v>
      </c>
      <c r="H137" s="6">
        <f>Data_Input!H137</f>
        <v>6.480000000000001E-2</v>
      </c>
      <c r="I137" s="11">
        <f>Data_Input!G137</f>
        <v>50722</v>
      </c>
      <c r="J137" s="11">
        <v>45587</v>
      </c>
      <c r="K137" s="6">
        <f t="shared" si="12"/>
        <v>14</v>
      </c>
      <c r="L137" s="17">
        <f t="shared" si="13"/>
        <v>36617.313442909006</v>
      </c>
      <c r="M137" s="16">
        <f t="shared" si="14"/>
        <v>0.86714988626583134</v>
      </c>
    </row>
    <row r="138" spans="2:13" thickBot="1" x14ac:dyDescent="0.35">
      <c r="B138" s="14" t="str">
        <f>Data_Input!B138</f>
        <v>Loan-133</v>
      </c>
      <c r="C138" s="6">
        <v>218343.35780373524</v>
      </c>
      <c r="D138" s="6">
        <f>Data_Input!D138</f>
        <v>316226.43</v>
      </c>
      <c r="E138" s="16">
        <f t="shared" si="10"/>
        <v>0.69046523974525231</v>
      </c>
      <c r="F138" s="16">
        <f t="shared" si="11"/>
        <v>0.30953476025474769</v>
      </c>
      <c r="H138" s="6">
        <f>Data_Input!H138</f>
        <v>5.4400000000000004E-2</v>
      </c>
      <c r="I138" s="11">
        <f>Data_Input!G138</f>
        <v>50745</v>
      </c>
      <c r="J138" s="11">
        <v>45587</v>
      </c>
      <c r="K138" s="6">
        <f t="shared" si="12"/>
        <v>14</v>
      </c>
      <c r="L138" s="17">
        <f t="shared" si="13"/>
        <v>104007.44392611473</v>
      </c>
      <c r="M138" s="16">
        <f t="shared" si="14"/>
        <v>0.67109819401839776</v>
      </c>
    </row>
    <row r="139" spans="2:13" thickBot="1" x14ac:dyDescent="0.35">
      <c r="B139" s="14" t="str">
        <f>Data_Input!B139</f>
        <v>Loan-134</v>
      </c>
      <c r="C139" s="6">
        <v>39282.199581625944</v>
      </c>
      <c r="D139" s="6">
        <f>Data_Input!D139</f>
        <v>393279.63</v>
      </c>
      <c r="E139" s="16">
        <f t="shared" si="10"/>
        <v>9.988363643859699E-2</v>
      </c>
      <c r="F139" s="16">
        <f t="shared" si="11"/>
        <v>0.90011636356140301</v>
      </c>
      <c r="H139" s="6">
        <f>Data_Input!H139</f>
        <v>6.3399999999999998E-2</v>
      </c>
      <c r="I139" s="11">
        <f>Data_Input!G139</f>
        <v>49044</v>
      </c>
      <c r="J139" s="11">
        <v>45587</v>
      </c>
      <c r="K139" s="6">
        <f t="shared" si="12"/>
        <v>9</v>
      </c>
      <c r="L139" s="17">
        <f t="shared" si="13"/>
        <v>22590.502636281832</v>
      </c>
      <c r="M139" s="16">
        <f t="shared" si="14"/>
        <v>0.94255867603343246</v>
      </c>
    </row>
    <row r="140" spans="2:13" thickBot="1" x14ac:dyDescent="0.35">
      <c r="B140" s="14" t="str">
        <f>Data_Input!B140</f>
        <v>Loan-135</v>
      </c>
      <c r="C140" s="6">
        <v>114249.7782017705</v>
      </c>
      <c r="D140" s="6">
        <f>Data_Input!D140</f>
        <v>311844.34000000003</v>
      </c>
      <c r="E140" s="16">
        <f t="shared" si="10"/>
        <v>0.36636797128262932</v>
      </c>
      <c r="F140" s="16">
        <f t="shared" si="11"/>
        <v>0.63363202871737068</v>
      </c>
      <c r="H140" s="6">
        <f>Data_Input!H140</f>
        <v>9.2200000000000004E-2</v>
      </c>
      <c r="I140" s="11">
        <f>Data_Input!G140</f>
        <v>46126</v>
      </c>
      <c r="J140" s="11">
        <v>45587</v>
      </c>
      <c r="K140" s="6">
        <f t="shared" si="12"/>
        <v>1</v>
      </c>
      <c r="L140" s="17">
        <f t="shared" si="13"/>
        <v>104605.18055463331</v>
      </c>
      <c r="M140" s="16">
        <f t="shared" si="14"/>
        <v>0.66455963076118907</v>
      </c>
    </row>
    <row r="141" spans="2:13" thickBot="1" x14ac:dyDescent="0.35">
      <c r="B141" s="14" t="str">
        <f>Data_Input!B141</f>
        <v>Loan-136</v>
      </c>
      <c r="C141" s="6">
        <v>68860.079471892139</v>
      </c>
      <c r="D141" s="6">
        <f>Data_Input!D141</f>
        <v>468472.85</v>
      </c>
      <c r="E141" s="16">
        <f t="shared" si="10"/>
        <v>0.14698841026089804</v>
      </c>
      <c r="F141" s="16">
        <f t="shared" si="11"/>
        <v>0.85301158973910196</v>
      </c>
      <c r="H141" s="6">
        <f>Data_Input!H141</f>
        <v>1.89E-2</v>
      </c>
      <c r="I141" s="11">
        <f>Data_Input!G141</f>
        <v>46115</v>
      </c>
      <c r="J141" s="11">
        <v>45587</v>
      </c>
      <c r="K141" s="6">
        <f t="shared" si="12"/>
        <v>1</v>
      </c>
      <c r="L141" s="17">
        <f t="shared" si="13"/>
        <v>67582.765209433841</v>
      </c>
      <c r="M141" s="16">
        <f t="shared" si="14"/>
        <v>0.85573813891363426</v>
      </c>
    </row>
    <row r="142" spans="2:13" thickBot="1" x14ac:dyDescent="0.35">
      <c r="B142" s="14" t="str">
        <f>Data_Input!B142</f>
        <v>Loan-137</v>
      </c>
      <c r="C142" s="6">
        <v>77815.114334188082</v>
      </c>
      <c r="D142" s="6">
        <f>Data_Input!D142</f>
        <v>85203.64</v>
      </c>
      <c r="E142" s="16">
        <f t="shared" si="10"/>
        <v>0.9132839199614956</v>
      </c>
      <c r="F142" s="16">
        <f t="shared" si="11"/>
        <v>8.6716080038504395E-2</v>
      </c>
      <c r="H142" s="6">
        <f>Data_Input!H142</f>
        <v>8.9499999999999996E-2</v>
      </c>
      <c r="I142" s="11">
        <f>Data_Input!G142</f>
        <v>54225</v>
      </c>
      <c r="J142" s="11">
        <v>45587</v>
      </c>
      <c r="K142" s="6">
        <f t="shared" si="12"/>
        <v>23</v>
      </c>
      <c r="L142" s="17">
        <f t="shared" si="13"/>
        <v>10835.215778107622</v>
      </c>
      <c r="M142" s="16">
        <f t="shared" si="14"/>
        <v>0.87283153890951581</v>
      </c>
    </row>
    <row r="143" spans="2:13" thickBot="1" x14ac:dyDescent="0.35">
      <c r="B143" s="14" t="str">
        <f>Data_Input!B143</f>
        <v>Loan-138</v>
      </c>
      <c r="C143" s="6">
        <v>24991.203483309884</v>
      </c>
      <c r="D143" s="6">
        <f>Data_Input!D143</f>
        <v>78853.5</v>
      </c>
      <c r="E143" s="16">
        <f t="shared" si="10"/>
        <v>0.31693207636071807</v>
      </c>
      <c r="F143" s="16">
        <f t="shared" si="11"/>
        <v>0.68306792363928193</v>
      </c>
      <c r="H143" s="6">
        <f>Data_Input!H143</f>
        <v>1.32E-2</v>
      </c>
      <c r="I143" s="11">
        <f>Data_Input!G143</f>
        <v>48488</v>
      </c>
      <c r="J143" s="11">
        <v>45587</v>
      </c>
      <c r="K143" s="6">
        <f t="shared" si="12"/>
        <v>7</v>
      </c>
      <c r="L143" s="17">
        <f t="shared" si="13"/>
        <v>22799.267956306849</v>
      </c>
      <c r="M143" s="16">
        <f t="shared" si="14"/>
        <v>0.71086549162298629</v>
      </c>
    </row>
    <row r="144" spans="2:13" thickBot="1" x14ac:dyDescent="0.35">
      <c r="B144" s="14" t="str">
        <f>Data_Input!B144</f>
        <v>Loan-139</v>
      </c>
      <c r="C144" s="6">
        <v>136575.96313670339</v>
      </c>
      <c r="D144" s="6">
        <f>Data_Input!D144</f>
        <v>484863.98</v>
      </c>
      <c r="E144" s="16">
        <f t="shared" si="10"/>
        <v>0.28167892186320664</v>
      </c>
      <c r="F144" s="16">
        <f t="shared" si="11"/>
        <v>0.71832107813679336</v>
      </c>
      <c r="H144" s="6">
        <f>Data_Input!H144</f>
        <v>9.1899999999999996E-2</v>
      </c>
      <c r="I144" s="11">
        <f>Data_Input!G144</f>
        <v>51444</v>
      </c>
      <c r="J144" s="11">
        <v>45587</v>
      </c>
      <c r="K144" s="6">
        <f t="shared" si="12"/>
        <v>16</v>
      </c>
      <c r="L144" s="17">
        <f t="shared" si="13"/>
        <v>33454.02799541421</v>
      </c>
      <c r="M144" s="16">
        <f t="shared" si="14"/>
        <v>0.93100327230862923</v>
      </c>
    </row>
    <row r="145" spans="2:13" thickBot="1" x14ac:dyDescent="0.35">
      <c r="B145" s="14" t="str">
        <f>Data_Input!B145</f>
        <v>Loan-140</v>
      </c>
      <c r="C145" s="6">
        <v>113609.71672461796</v>
      </c>
      <c r="D145" s="6">
        <f>Data_Input!D145</f>
        <v>151270.01</v>
      </c>
      <c r="E145" s="16">
        <f t="shared" si="10"/>
        <v>0.7510392623403539</v>
      </c>
      <c r="F145" s="16">
        <f t="shared" si="11"/>
        <v>0.2489607376596461</v>
      </c>
      <c r="H145" s="6">
        <f>Data_Input!H145</f>
        <v>9.0800000000000006E-2</v>
      </c>
      <c r="I145" s="11">
        <f>Data_Input!G145</f>
        <v>52833</v>
      </c>
      <c r="J145" s="11">
        <v>45587</v>
      </c>
      <c r="K145" s="6">
        <f t="shared" si="12"/>
        <v>19</v>
      </c>
      <c r="L145" s="17">
        <f t="shared" si="13"/>
        <v>21790.039667068821</v>
      </c>
      <c r="M145" s="16">
        <f t="shared" si="14"/>
        <v>0.85595267913931639</v>
      </c>
    </row>
    <row r="146" spans="2:13" thickBot="1" x14ac:dyDescent="0.35">
      <c r="B146" s="14" t="str">
        <f>Data_Input!B146</f>
        <v>Loan-141</v>
      </c>
      <c r="C146" s="6">
        <v>6076.7638957095896</v>
      </c>
      <c r="D146" s="6">
        <f>Data_Input!D146</f>
        <v>132069.65</v>
      </c>
      <c r="E146" s="16">
        <f t="shared" si="10"/>
        <v>4.6011811916739309E-2</v>
      </c>
      <c r="F146" s="16">
        <f t="shared" si="11"/>
        <v>0.95398818808326069</v>
      </c>
      <c r="H146" s="6">
        <f>Data_Input!H146</f>
        <v>2.07E-2</v>
      </c>
      <c r="I146" s="11">
        <f>Data_Input!G146</f>
        <v>55665</v>
      </c>
      <c r="J146" s="11">
        <v>45587</v>
      </c>
      <c r="K146" s="6">
        <f t="shared" si="12"/>
        <v>27</v>
      </c>
      <c r="L146" s="17">
        <f t="shared" si="13"/>
        <v>3494.8075393617678</v>
      </c>
      <c r="M146" s="16">
        <f t="shared" si="14"/>
        <v>0.97353814794419635</v>
      </c>
    </row>
    <row r="147" spans="2:13" thickBot="1" x14ac:dyDescent="0.35">
      <c r="B147" s="14" t="str">
        <f>Data_Input!B147</f>
        <v>Loan-142</v>
      </c>
      <c r="C147" s="6">
        <v>205108.57342909244</v>
      </c>
      <c r="D147" s="6">
        <f>Data_Input!D147</f>
        <v>315886.76</v>
      </c>
      <c r="E147" s="16">
        <f t="shared" si="10"/>
        <v>0.64931044729159415</v>
      </c>
      <c r="F147" s="16">
        <f t="shared" si="11"/>
        <v>0.35068955270840585</v>
      </c>
      <c r="H147" s="6">
        <f>Data_Input!H147</f>
        <v>6.5000000000000002E-2</v>
      </c>
      <c r="I147" s="11">
        <f>Data_Input!G147</f>
        <v>54059</v>
      </c>
      <c r="J147" s="11">
        <v>45587</v>
      </c>
      <c r="K147" s="6">
        <f t="shared" si="12"/>
        <v>23</v>
      </c>
      <c r="L147" s="17">
        <f t="shared" si="13"/>
        <v>48188.436455276307</v>
      </c>
      <c r="M147" s="16">
        <f t="shared" si="14"/>
        <v>0.8474502810587049</v>
      </c>
    </row>
    <row r="148" spans="2:13" thickBot="1" x14ac:dyDescent="0.35">
      <c r="B148" s="14" t="str">
        <f>Data_Input!B148</f>
        <v>Loan-143</v>
      </c>
      <c r="C148" s="6">
        <v>37839.443036234486</v>
      </c>
      <c r="D148" s="6">
        <f>Data_Input!D148</f>
        <v>72163.89</v>
      </c>
      <c r="E148" s="16">
        <f t="shared" si="10"/>
        <v>0.52435425856663886</v>
      </c>
      <c r="F148" s="16">
        <f t="shared" si="11"/>
        <v>0.47564574143336114</v>
      </c>
      <c r="H148" s="6">
        <f>Data_Input!H148</f>
        <v>7.9000000000000001E-2</v>
      </c>
      <c r="I148" s="11">
        <f>Data_Input!G148</f>
        <v>50948</v>
      </c>
      <c r="J148" s="11">
        <v>45587</v>
      </c>
      <c r="K148" s="6">
        <f t="shared" si="12"/>
        <v>14</v>
      </c>
      <c r="L148" s="17">
        <f t="shared" si="13"/>
        <v>13051.021640017005</v>
      </c>
      <c r="M148" s="16">
        <f t="shared" si="14"/>
        <v>0.81914747611281757</v>
      </c>
    </row>
    <row r="149" spans="2:13" thickBot="1" x14ac:dyDescent="0.35">
      <c r="B149" s="14" t="str">
        <f>Data_Input!B149</f>
        <v>Loan-144</v>
      </c>
      <c r="C149" s="6">
        <v>59473.635298049863</v>
      </c>
      <c r="D149" s="6">
        <f>Data_Input!D149</f>
        <v>104901.22</v>
      </c>
      <c r="E149" s="16">
        <f t="shared" si="10"/>
        <v>0.56694893823017367</v>
      </c>
      <c r="F149" s="16">
        <f t="shared" si="11"/>
        <v>0.43305106176982633</v>
      </c>
      <c r="H149" s="6">
        <f>Data_Input!H149</f>
        <v>3.5799999999999998E-2</v>
      </c>
      <c r="I149" s="11">
        <f>Data_Input!G149</f>
        <v>51886</v>
      </c>
      <c r="J149" s="11">
        <v>45587</v>
      </c>
      <c r="K149" s="6">
        <f t="shared" si="12"/>
        <v>17</v>
      </c>
      <c r="L149" s="17">
        <f t="shared" si="13"/>
        <v>32706.500002589793</v>
      </c>
      <c r="M149" s="16">
        <f t="shared" si="14"/>
        <v>0.6882162094722083</v>
      </c>
    </row>
    <row r="150" spans="2:13" thickBot="1" x14ac:dyDescent="0.35">
      <c r="B150" s="14" t="str">
        <f>Data_Input!B150</f>
        <v>Loan-145</v>
      </c>
      <c r="C150" s="6">
        <v>23762.159000494306</v>
      </c>
      <c r="D150" s="6">
        <f>Data_Input!D150</f>
        <v>32663.85</v>
      </c>
      <c r="E150" s="16">
        <f t="shared" si="10"/>
        <v>0.72747575685335031</v>
      </c>
      <c r="F150" s="16">
        <f t="shared" si="11"/>
        <v>0.27252424314664969</v>
      </c>
      <c r="H150" s="6">
        <f>Data_Input!H150</f>
        <v>3.5499999999999997E-2</v>
      </c>
      <c r="I150" s="11">
        <f>Data_Input!G150</f>
        <v>50221</v>
      </c>
      <c r="J150" s="11">
        <v>45587</v>
      </c>
      <c r="K150" s="6">
        <f t="shared" si="12"/>
        <v>12</v>
      </c>
      <c r="L150" s="17">
        <f t="shared" si="13"/>
        <v>15634.523831422055</v>
      </c>
      <c r="M150" s="16">
        <f t="shared" si="14"/>
        <v>0.52135085633132483</v>
      </c>
    </row>
    <row r="151" spans="2:13" thickBot="1" x14ac:dyDescent="0.35">
      <c r="B151" s="14" t="str">
        <f>Data_Input!B151</f>
        <v>Loan-146</v>
      </c>
      <c r="C151" s="6">
        <v>37752.37745226956</v>
      </c>
      <c r="D151" s="6">
        <f>Data_Input!D151</f>
        <v>209769.71</v>
      </c>
      <c r="E151" s="16">
        <f t="shared" si="10"/>
        <v>0.17997058513485842</v>
      </c>
      <c r="F151" s="16">
        <f t="shared" si="11"/>
        <v>0.82002941486514158</v>
      </c>
      <c r="H151" s="6">
        <f>Data_Input!H151</f>
        <v>9.2600000000000002E-2</v>
      </c>
      <c r="I151" s="11">
        <f>Data_Input!G151</f>
        <v>49106</v>
      </c>
      <c r="J151" s="11">
        <v>45587</v>
      </c>
      <c r="K151" s="6">
        <f t="shared" si="12"/>
        <v>9</v>
      </c>
      <c r="L151" s="17">
        <f t="shared" si="13"/>
        <v>17013.495120631116</v>
      </c>
      <c r="M151" s="16">
        <f t="shared" si="14"/>
        <v>0.91889441463864763</v>
      </c>
    </row>
    <row r="152" spans="2:13" thickBot="1" x14ac:dyDescent="0.35">
      <c r="B152" s="14" t="str">
        <f>Data_Input!B152</f>
        <v>Loan-147</v>
      </c>
      <c r="C152" s="6">
        <v>80075.471083785422</v>
      </c>
      <c r="D152" s="6">
        <f>Data_Input!D152</f>
        <v>250750.21</v>
      </c>
      <c r="E152" s="16">
        <f t="shared" si="10"/>
        <v>0.31934358533053842</v>
      </c>
      <c r="F152" s="16">
        <f t="shared" si="11"/>
        <v>0.68065641466946158</v>
      </c>
      <c r="H152" s="6">
        <f>Data_Input!H152</f>
        <v>3.0800000000000001E-2</v>
      </c>
      <c r="I152" s="11">
        <f>Data_Input!G152</f>
        <v>47381</v>
      </c>
      <c r="J152" s="11">
        <v>45587</v>
      </c>
      <c r="K152" s="6">
        <f t="shared" si="12"/>
        <v>4</v>
      </c>
      <c r="L152" s="17">
        <f t="shared" si="13"/>
        <v>70925.411269073767</v>
      </c>
      <c r="M152" s="16">
        <f t="shared" si="14"/>
        <v>0.71714715106689741</v>
      </c>
    </row>
    <row r="153" spans="2:13" thickBot="1" x14ac:dyDescent="0.35">
      <c r="B153" s="14" t="str">
        <f>Data_Input!B153</f>
        <v>Loan-148</v>
      </c>
      <c r="C153" s="6">
        <v>210942.46236889335</v>
      </c>
      <c r="D153" s="6">
        <f>Data_Input!D153</f>
        <v>479626.56</v>
      </c>
      <c r="E153" s="16">
        <f t="shared" si="10"/>
        <v>0.43980563205026291</v>
      </c>
      <c r="F153" s="16">
        <f t="shared" si="11"/>
        <v>0.56019436794973709</v>
      </c>
      <c r="H153" s="6">
        <f>Data_Input!H153</f>
        <v>5.7200000000000001E-2</v>
      </c>
      <c r="I153" s="11">
        <f>Data_Input!G153</f>
        <v>55596</v>
      </c>
      <c r="J153" s="11">
        <v>45587</v>
      </c>
      <c r="K153" s="6">
        <f t="shared" si="12"/>
        <v>27</v>
      </c>
      <c r="L153" s="17">
        <f t="shared" si="13"/>
        <v>46980.846853507188</v>
      </c>
      <c r="M153" s="16">
        <f t="shared" si="14"/>
        <v>0.90204702830988515</v>
      </c>
    </row>
    <row r="154" spans="2:13" thickBot="1" x14ac:dyDescent="0.35">
      <c r="B154" s="14" t="str">
        <f>Data_Input!B154</f>
        <v>Loan-149</v>
      </c>
      <c r="C154" s="6">
        <v>212169.14100992179</v>
      </c>
      <c r="D154" s="6">
        <f>Data_Input!D154</f>
        <v>268121.19</v>
      </c>
      <c r="E154" s="16">
        <f t="shared" si="10"/>
        <v>0.79131806408110372</v>
      </c>
      <c r="F154" s="16">
        <f t="shared" si="11"/>
        <v>0.20868193591889628</v>
      </c>
      <c r="H154" s="6">
        <f>Data_Input!H154</f>
        <v>7.6200000000000004E-2</v>
      </c>
      <c r="I154" s="11">
        <f>Data_Input!G154</f>
        <v>51949</v>
      </c>
      <c r="J154" s="11">
        <v>45587</v>
      </c>
      <c r="K154" s="6">
        <f t="shared" si="12"/>
        <v>17</v>
      </c>
      <c r="L154" s="17">
        <f t="shared" si="13"/>
        <v>60883.754629562274</v>
      </c>
      <c r="M154" s="16">
        <f t="shared" si="14"/>
        <v>0.77292449496601789</v>
      </c>
    </row>
    <row r="155" spans="2:13" thickBot="1" x14ac:dyDescent="0.35">
      <c r="B155" s="14" t="str">
        <f>Data_Input!B155</f>
        <v>Loan-150</v>
      </c>
      <c r="C155" s="6">
        <v>159528.57793919626</v>
      </c>
      <c r="D155" s="6">
        <f>Data_Input!D155</f>
        <v>313598.86</v>
      </c>
      <c r="E155" s="16">
        <f t="shared" si="10"/>
        <v>0.50870267174822081</v>
      </c>
      <c r="F155" s="16">
        <f t="shared" si="11"/>
        <v>0.49129732825177919</v>
      </c>
      <c r="H155" s="6">
        <f>Data_Input!H155</f>
        <v>8.6099999999999996E-2</v>
      </c>
      <c r="I155" s="11">
        <f>Data_Input!G155</f>
        <v>49792</v>
      </c>
      <c r="J155" s="11">
        <v>45587</v>
      </c>
      <c r="K155" s="6">
        <f t="shared" si="12"/>
        <v>11</v>
      </c>
      <c r="L155" s="17">
        <f t="shared" si="13"/>
        <v>64308.820354413547</v>
      </c>
      <c r="M155" s="16">
        <f t="shared" si="14"/>
        <v>0.79493286310283928</v>
      </c>
    </row>
    <row r="156" spans="2:13" thickBot="1" x14ac:dyDescent="0.35">
      <c r="B156" s="14" t="str">
        <f>Data_Input!B156</f>
        <v>Loan-151</v>
      </c>
      <c r="C156" s="6">
        <v>343943.41014005878</v>
      </c>
      <c r="D156" s="6">
        <f>Data_Input!D156</f>
        <v>357597.93</v>
      </c>
      <c r="E156" s="16">
        <f t="shared" si="10"/>
        <v>0.96181599859948519</v>
      </c>
      <c r="F156" s="16">
        <f t="shared" si="11"/>
        <v>3.8184001400514811E-2</v>
      </c>
      <c r="H156" s="6">
        <f>Data_Input!H156</f>
        <v>8.8599999999999998E-2</v>
      </c>
      <c r="I156" s="11">
        <f>Data_Input!G156</f>
        <v>49352</v>
      </c>
      <c r="J156" s="11">
        <v>45587</v>
      </c>
      <c r="K156" s="6">
        <f t="shared" si="12"/>
        <v>10</v>
      </c>
      <c r="L156" s="17">
        <f t="shared" si="13"/>
        <v>147164.71479023923</v>
      </c>
      <c r="M156" s="16">
        <f t="shared" si="14"/>
        <v>0.58846318044894941</v>
      </c>
    </row>
    <row r="157" spans="2:13" thickBot="1" x14ac:dyDescent="0.35">
      <c r="B157" s="14" t="str">
        <f>Data_Input!B157</f>
        <v>Loan-152</v>
      </c>
      <c r="C157" s="6">
        <v>26622.41429646442</v>
      </c>
      <c r="D157" s="6">
        <f>Data_Input!D157</f>
        <v>476903.92</v>
      </c>
      <c r="E157" s="16">
        <f t="shared" si="10"/>
        <v>5.5823433568053749E-2</v>
      </c>
      <c r="F157" s="16">
        <f t="shared" si="11"/>
        <v>0.94417656643194625</v>
      </c>
      <c r="H157" s="6">
        <f>Data_Input!H157</f>
        <v>5.0300000000000004E-2</v>
      </c>
      <c r="I157" s="11">
        <f>Data_Input!G157</f>
        <v>49797</v>
      </c>
      <c r="J157" s="11">
        <v>45587</v>
      </c>
      <c r="K157" s="6">
        <f t="shared" si="12"/>
        <v>11</v>
      </c>
      <c r="L157" s="17">
        <f t="shared" si="13"/>
        <v>15516.737648136082</v>
      </c>
      <c r="M157" s="16">
        <f t="shared" si="14"/>
        <v>0.96746359801752924</v>
      </c>
    </row>
    <row r="158" spans="2:13" thickBot="1" x14ac:dyDescent="0.35">
      <c r="B158" s="14" t="str">
        <f>Data_Input!B158</f>
        <v>Loan-153</v>
      </c>
      <c r="C158" s="6">
        <v>311811.4534940389</v>
      </c>
      <c r="D158" s="6">
        <f>Data_Input!D158</f>
        <v>362627</v>
      </c>
      <c r="E158" s="16">
        <f t="shared" si="10"/>
        <v>0.85986827647703812</v>
      </c>
      <c r="F158" s="16">
        <f t="shared" si="11"/>
        <v>0.14013172352296188</v>
      </c>
      <c r="H158" s="6">
        <f>Data_Input!H158</f>
        <v>6.59E-2</v>
      </c>
      <c r="I158" s="11">
        <f>Data_Input!G158</f>
        <v>53600</v>
      </c>
      <c r="J158" s="11">
        <v>45587</v>
      </c>
      <c r="K158" s="6">
        <f t="shared" si="12"/>
        <v>21</v>
      </c>
      <c r="L158" s="17">
        <f t="shared" si="13"/>
        <v>81629.353572761145</v>
      </c>
      <c r="M158" s="16">
        <f t="shared" si="14"/>
        <v>0.7748944409192885</v>
      </c>
    </row>
    <row r="159" spans="2:13" thickBot="1" x14ac:dyDescent="0.35">
      <c r="B159" s="14" t="str">
        <f>Data_Input!B159</f>
        <v>Loan-154</v>
      </c>
      <c r="C159" s="6">
        <v>52210.741205042512</v>
      </c>
      <c r="D159" s="6">
        <f>Data_Input!D159</f>
        <v>65620.800000000003</v>
      </c>
      <c r="E159" s="16">
        <f t="shared" si="10"/>
        <v>0.79564316809673929</v>
      </c>
      <c r="F159" s="16">
        <f t="shared" si="11"/>
        <v>0.20435683190326071</v>
      </c>
      <c r="H159" s="6">
        <f>Data_Input!H159</f>
        <v>7.4800000000000005E-2</v>
      </c>
      <c r="I159" s="11">
        <f>Data_Input!G159</f>
        <v>51490</v>
      </c>
      <c r="J159" s="11">
        <v>45587</v>
      </c>
      <c r="K159" s="6">
        <f t="shared" si="12"/>
        <v>16</v>
      </c>
      <c r="L159" s="17">
        <f t="shared" si="13"/>
        <v>16463.316769594185</v>
      </c>
      <c r="M159" s="16">
        <f t="shared" si="14"/>
        <v>0.74911435444867813</v>
      </c>
    </row>
    <row r="160" spans="2:13" thickBot="1" x14ac:dyDescent="0.35">
      <c r="B160" s="14" t="str">
        <f>Data_Input!B160</f>
        <v>Loan-155</v>
      </c>
      <c r="C160" s="6">
        <v>94802.107791088507</v>
      </c>
      <c r="D160" s="6">
        <f>Data_Input!D160</f>
        <v>249548.64</v>
      </c>
      <c r="E160" s="16">
        <f t="shared" si="10"/>
        <v>0.37989430754296438</v>
      </c>
      <c r="F160" s="16">
        <f t="shared" si="11"/>
        <v>0.62010569245703562</v>
      </c>
      <c r="H160" s="6">
        <f>Data_Input!H160</f>
        <v>2.29E-2</v>
      </c>
      <c r="I160" s="11">
        <f>Data_Input!G160</f>
        <v>50255</v>
      </c>
      <c r="J160" s="11">
        <v>45587</v>
      </c>
      <c r="K160" s="6">
        <f t="shared" si="12"/>
        <v>12</v>
      </c>
      <c r="L160" s="17">
        <f t="shared" si="13"/>
        <v>72247.005323737918</v>
      </c>
      <c r="M160" s="16">
        <f t="shared" si="14"/>
        <v>0.71048928447881776</v>
      </c>
    </row>
    <row r="161" spans="2:13" thickBot="1" x14ac:dyDescent="0.35">
      <c r="B161" s="14" t="str">
        <f>Data_Input!B161</f>
        <v>Loan-156</v>
      </c>
      <c r="C161" s="6">
        <v>266424.42279676354</v>
      </c>
      <c r="D161" s="6">
        <f>Data_Input!D161</f>
        <v>414019.62</v>
      </c>
      <c r="E161" s="16">
        <f t="shared" si="10"/>
        <v>0.64350675650773159</v>
      </c>
      <c r="F161" s="16">
        <f t="shared" si="11"/>
        <v>0.35649324349226841</v>
      </c>
      <c r="H161" s="6">
        <f>Data_Input!H161</f>
        <v>8.8599999999999998E-2</v>
      </c>
      <c r="I161" s="11">
        <f>Data_Input!G161</f>
        <v>56241</v>
      </c>
      <c r="J161" s="11">
        <v>45587</v>
      </c>
      <c r="K161" s="6">
        <f t="shared" si="12"/>
        <v>29</v>
      </c>
      <c r="L161" s="17">
        <f t="shared" si="13"/>
        <v>22719.170150236001</v>
      </c>
      <c r="M161" s="16">
        <f t="shared" si="14"/>
        <v>0.94512537799480134</v>
      </c>
    </row>
    <row r="162" spans="2:13" thickBot="1" x14ac:dyDescent="0.35">
      <c r="B162" s="14" t="str">
        <f>Data_Input!B162</f>
        <v>Loan-157</v>
      </c>
      <c r="C162" s="6">
        <v>5115.4398785120229</v>
      </c>
      <c r="D162" s="6">
        <f>Data_Input!D162</f>
        <v>278853.76000000001</v>
      </c>
      <c r="E162" s="16">
        <f t="shared" si="10"/>
        <v>1.8344525383168664E-2</v>
      </c>
      <c r="F162" s="16">
        <f t="shared" si="11"/>
        <v>0.98165547461683134</v>
      </c>
      <c r="H162" s="6">
        <f>Data_Input!H162</f>
        <v>8.8699999999999987E-2</v>
      </c>
      <c r="I162" s="11">
        <f>Data_Input!G162</f>
        <v>51910</v>
      </c>
      <c r="J162" s="11">
        <v>45587</v>
      </c>
      <c r="K162" s="6">
        <f t="shared" si="12"/>
        <v>17</v>
      </c>
      <c r="L162" s="17">
        <f t="shared" si="13"/>
        <v>1206.2663006537646</v>
      </c>
      <c r="M162" s="16">
        <f t="shared" si="14"/>
        <v>0.99567419746947738</v>
      </c>
    </row>
    <row r="163" spans="2:13" thickBot="1" x14ac:dyDescent="0.35">
      <c r="B163" s="14" t="str">
        <f>Data_Input!B163</f>
        <v>Loan-158</v>
      </c>
      <c r="C163" s="6">
        <v>89067.501847013933</v>
      </c>
      <c r="D163" s="6">
        <f>Data_Input!D163</f>
        <v>148825.63</v>
      </c>
      <c r="E163" s="16">
        <f t="shared" si="10"/>
        <v>0.59846883797511174</v>
      </c>
      <c r="F163" s="16">
        <f t="shared" si="11"/>
        <v>0.40153116202488826</v>
      </c>
      <c r="H163" s="6">
        <f>Data_Input!H163</f>
        <v>0.05</v>
      </c>
      <c r="I163" s="11">
        <f>Data_Input!G163</f>
        <v>52982</v>
      </c>
      <c r="J163" s="11">
        <v>45587</v>
      </c>
      <c r="K163" s="6">
        <f t="shared" si="12"/>
        <v>20</v>
      </c>
      <c r="L163" s="17">
        <f t="shared" si="13"/>
        <v>33568.60471191111</v>
      </c>
      <c r="M163" s="16">
        <f t="shared" si="14"/>
        <v>0.77444338913995447</v>
      </c>
    </row>
    <row r="164" spans="2:13" thickBot="1" x14ac:dyDescent="0.35">
      <c r="B164" s="14" t="str">
        <f>Data_Input!B164</f>
        <v>Loan-159</v>
      </c>
      <c r="C164" s="6">
        <v>193016.71286438894</v>
      </c>
      <c r="D164" s="6">
        <f>Data_Input!D164</f>
        <v>485677.18</v>
      </c>
      <c r="E164" s="16">
        <f t="shared" si="10"/>
        <v>0.39741771039024099</v>
      </c>
      <c r="F164" s="16">
        <f t="shared" si="11"/>
        <v>0.60258228960975901</v>
      </c>
      <c r="H164" s="6">
        <f>Data_Input!H164</f>
        <v>1.6399999999999998E-2</v>
      </c>
      <c r="I164" s="11">
        <f>Data_Input!G164</f>
        <v>52254</v>
      </c>
      <c r="J164" s="11">
        <v>45587</v>
      </c>
      <c r="K164" s="6">
        <f t="shared" si="12"/>
        <v>18</v>
      </c>
      <c r="L164" s="17">
        <f t="shared" si="13"/>
        <v>144022.75039601934</v>
      </c>
      <c r="M164" s="16">
        <f t="shared" si="14"/>
        <v>0.70345991879622716</v>
      </c>
    </row>
    <row r="165" spans="2:13" thickBot="1" x14ac:dyDescent="0.35">
      <c r="B165" s="14" t="str">
        <f>Data_Input!B165</f>
        <v>Loan-160</v>
      </c>
      <c r="C165" s="6">
        <v>47432.063207309089</v>
      </c>
      <c r="D165" s="6">
        <f>Data_Input!D165</f>
        <v>60411.33</v>
      </c>
      <c r="E165" s="16">
        <f t="shared" si="10"/>
        <v>0.785151778769133</v>
      </c>
      <c r="F165" s="16">
        <f t="shared" si="11"/>
        <v>0.214848221230867</v>
      </c>
      <c r="H165" s="6">
        <f>Data_Input!H165</f>
        <v>1.2800000000000001E-2</v>
      </c>
      <c r="I165" s="11">
        <f>Data_Input!G165</f>
        <v>49450</v>
      </c>
      <c r="J165" s="11">
        <v>45587</v>
      </c>
      <c r="K165" s="6">
        <f t="shared" si="12"/>
        <v>10</v>
      </c>
      <c r="L165" s="17">
        <f t="shared" si="13"/>
        <v>41767.173787264037</v>
      </c>
      <c r="M165" s="16">
        <f t="shared" si="14"/>
        <v>0.30862019115844602</v>
      </c>
    </row>
    <row r="166" spans="2:13" thickBot="1" x14ac:dyDescent="0.35">
      <c r="B166" s="14" t="str">
        <f>Data_Input!B166</f>
        <v>Loan-161</v>
      </c>
      <c r="C166" s="6">
        <v>102269.80698701522</v>
      </c>
      <c r="D166" s="6">
        <f>Data_Input!D166</f>
        <v>243981.37</v>
      </c>
      <c r="E166" s="16">
        <f t="shared" si="10"/>
        <v>0.41917055792831737</v>
      </c>
      <c r="F166" s="16">
        <f t="shared" si="11"/>
        <v>0.58082944207168263</v>
      </c>
      <c r="H166" s="6">
        <f>Data_Input!H166</f>
        <v>4.1799999999999997E-2</v>
      </c>
      <c r="I166" s="11">
        <f>Data_Input!G166</f>
        <v>52365</v>
      </c>
      <c r="J166" s="11">
        <v>45587</v>
      </c>
      <c r="K166" s="6">
        <f t="shared" si="12"/>
        <v>18</v>
      </c>
      <c r="L166" s="17">
        <f t="shared" si="13"/>
        <v>48936.069081350826</v>
      </c>
      <c r="M166" s="16">
        <f t="shared" si="14"/>
        <v>0.7994270255907211</v>
      </c>
    </row>
    <row r="167" spans="2:13" thickBot="1" x14ac:dyDescent="0.35">
      <c r="B167" s="14" t="str">
        <f>Data_Input!B167</f>
        <v>Loan-162</v>
      </c>
      <c r="C167" s="6">
        <v>476787.20193189161</v>
      </c>
      <c r="D167" s="6">
        <f>Data_Input!D167</f>
        <v>480880.3</v>
      </c>
      <c r="E167" s="16">
        <f t="shared" si="10"/>
        <v>0.99148832242013574</v>
      </c>
      <c r="F167" s="16">
        <f t="shared" si="11"/>
        <v>8.511677579864263E-3</v>
      </c>
      <c r="H167" s="6">
        <f>Data_Input!H167</f>
        <v>3.2899999999999999E-2</v>
      </c>
      <c r="I167" s="11">
        <f>Data_Input!G167</f>
        <v>53874</v>
      </c>
      <c r="J167" s="11">
        <v>45587</v>
      </c>
      <c r="K167" s="6">
        <f t="shared" si="12"/>
        <v>22</v>
      </c>
      <c r="L167" s="17">
        <f t="shared" si="13"/>
        <v>233906.60532285302</v>
      </c>
      <c r="M167" s="16">
        <f t="shared" si="14"/>
        <v>0.51358663408991168</v>
      </c>
    </row>
    <row r="168" spans="2:13" thickBot="1" x14ac:dyDescent="0.35">
      <c r="B168" s="14" t="str">
        <f>Data_Input!B168</f>
        <v>Loan-163</v>
      </c>
      <c r="C168" s="6">
        <v>406583.55434725404</v>
      </c>
      <c r="D168" s="6">
        <f>Data_Input!D168</f>
        <v>436625.2</v>
      </c>
      <c r="E168" s="16">
        <f t="shared" si="10"/>
        <v>0.93119580442735328</v>
      </c>
      <c r="F168" s="16">
        <f t="shared" si="11"/>
        <v>6.880419557264672E-2</v>
      </c>
      <c r="H168" s="6">
        <f>Data_Input!H168</f>
        <v>5.74E-2</v>
      </c>
      <c r="I168" s="11">
        <f>Data_Input!G168</f>
        <v>51564</v>
      </c>
      <c r="J168" s="11">
        <v>45587</v>
      </c>
      <c r="K168" s="6">
        <f t="shared" si="12"/>
        <v>16</v>
      </c>
      <c r="L168" s="17">
        <f t="shared" si="13"/>
        <v>166464.22417428091</v>
      </c>
      <c r="M168" s="16">
        <f t="shared" si="14"/>
        <v>0.61874801506124488</v>
      </c>
    </row>
    <row r="169" spans="2:13" thickBot="1" x14ac:dyDescent="0.35">
      <c r="B169" s="14" t="str">
        <f>Data_Input!B169</f>
        <v>Loan-164</v>
      </c>
      <c r="C169" s="6">
        <v>58449.889804285529</v>
      </c>
      <c r="D169" s="6">
        <f>Data_Input!D169</f>
        <v>144900.79</v>
      </c>
      <c r="E169" s="16">
        <f t="shared" si="10"/>
        <v>0.40337868278209887</v>
      </c>
      <c r="F169" s="16">
        <f t="shared" si="11"/>
        <v>0.59662131721790113</v>
      </c>
      <c r="H169" s="6">
        <f>Data_Input!H169</f>
        <v>4.8399999999999999E-2</v>
      </c>
      <c r="I169" s="11">
        <f>Data_Input!G169</f>
        <v>46469</v>
      </c>
      <c r="J169" s="11">
        <v>45587</v>
      </c>
      <c r="K169" s="6">
        <f t="shared" si="12"/>
        <v>2</v>
      </c>
      <c r="L169" s="17">
        <f t="shared" si="13"/>
        <v>53177.715003853118</v>
      </c>
      <c r="M169" s="16">
        <f t="shared" si="14"/>
        <v>0.63300603810473977</v>
      </c>
    </row>
    <row r="170" spans="2:13" thickBot="1" x14ac:dyDescent="0.35">
      <c r="B170" s="14" t="str">
        <f>Data_Input!B170</f>
        <v>Loan-165</v>
      </c>
      <c r="C170" s="6">
        <v>63857.225374579204</v>
      </c>
      <c r="D170" s="6">
        <f>Data_Input!D170</f>
        <v>71243.850000000006</v>
      </c>
      <c r="E170" s="16">
        <f t="shared" si="10"/>
        <v>0.89631912613620968</v>
      </c>
      <c r="F170" s="16">
        <f t="shared" si="11"/>
        <v>0.10368087386379032</v>
      </c>
      <c r="H170" s="6">
        <f>Data_Input!H170</f>
        <v>7.9600000000000004E-2</v>
      </c>
      <c r="I170" s="11">
        <f>Data_Input!G170</f>
        <v>53505</v>
      </c>
      <c r="J170" s="11">
        <v>45587</v>
      </c>
      <c r="K170" s="6">
        <f t="shared" si="12"/>
        <v>21</v>
      </c>
      <c r="L170" s="17">
        <f t="shared" si="13"/>
        <v>12784.673777469583</v>
      </c>
      <c r="M170" s="16">
        <f t="shared" si="14"/>
        <v>0.82055049274471303</v>
      </c>
    </row>
    <row r="171" spans="2:13" thickBot="1" x14ac:dyDescent="0.35">
      <c r="B171" s="14" t="str">
        <f>Data_Input!B171</f>
        <v>Loan-166</v>
      </c>
      <c r="C171" s="6">
        <v>13144.921729334501</v>
      </c>
      <c r="D171" s="6">
        <f>Data_Input!D171</f>
        <v>39696.53</v>
      </c>
      <c r="E171" s="16">
        <f t="shared" si="10"/>
        <v>0.3311352838480971</v>
      </c>
      <c r="F171" s="16">
        <f t="shared" si="11"/>
        <v>0.6688647161519029</v>
      </c>
      <c r="H171" s="6">
        <f>Data_Input!H171</f>
        <v>1.47E-2</v>
      </c>
      <c r="I171" s="11">
        <f>Data_Input!G171</f>
        <v>50503</v>
      </c>
      <c r="J171" s="11">
        <v>45587</v>
      </c>
      <c r="K171" s="6">
        <f t="shared" si="12"/>
        <v>13</v>
      </c>
      <c r="L171" s="17">
        <f t="shared" si="13"/>
        <v>10873.476484924908</v>
      </c>
      <c r="M171" s="16">
        <f t="shared" si="14"/>
        <v>0.72608496296968761</v>
      </c>
    </row>
    <row r="172" spans="2:13" thickBot="1" x14ac:dyDescent="0.35">
      <c r="B172" s="14" t="str">
        <f>Data_Input!B172</f>
        <v>Loan-167</v>
      </c>
      <c r="C172" s="6">
        <v>48783.995832508517</v>
      </c>
      <c r="D172" s="6">
        <f>Data_Input!D172</f>
        <v>96031.23</v>
      </c>
      <c r="E172" s="16">
        <f t="shared" si="10"/>
        <v>0.50800136406155083</v>
      </c>
      <c r="F172" s="16">
        <f t="shared" si="11"/>
        <v>0.49199863593844917</v>
      </c>
      <c r="H172" s="6">
        <f>Data_Input!H172</f>
        <v>7.6200000000000004E-2</v>
      </c>
      <c r="I172" s="11">
        <f>Data_Input!G172</f>
        <v>46482</v>
      </c>
      <c r="J172" s="11">
        <v>45587</v>
      </c>
      <c r="K172" s="6">
        <f t="shared" si="12"/>
        <v>2</v>
      </c>
      <c r="L172" s="17">
        <f t="shared" si="13"/>
        <v>42120.294057861145</v>
      </c>
      <c r="M172" s="16">
        <f t="shared" si="14"/>
        <v>0.56138962233576362</v>
      </c>
    </row>
    <row r="173" spans="2:13" thickBot="1" x14ac:dyDescent="0.35">
      <c r="B173" s="14" t="str">
        <f>Data_Input!B173</f>
        <v>Loan-168</v>
      </c>
      <c r="C173" s="6">
        <v>9124.1177292360517</v>
      </c>
      <c r="D173" s="6">
        <f>Data_Input!D173</f>
        <v>331038.51</v>
      </c>
      <c r="E173" s="16">
        <f t="shared" si="10"/>
        <v>2.7562103663516524E-2</v>
      </c>
      <c r="F173" s="16">
        <f t="shared" si="11"/>
        <v>0.97243789633648348</v>
      </c>
      <c r="H173" s="6">
        <f>Data_Input!H173</f>
        <v>6.2899999999999998E-2</v>
      </c>
      <c r="I173" s="11">
        <f>Data_Input!G173</f>
        <v>55748</v>
      </c>
      <c r="J173" s="11">
        <v>45587</v>
      </c>
      <c r="K173" s="6">
        <f t="shared" si="12"/>
        <v>27</v>
      </c>
      <c r="L173" s="17">
        <f t="shared" si="13"/>
        <v>1757.502251068224</v>
      </c>
      <c r="M173" s="16">
        <f t="shared" si="14"/>
        <v>0.99469094320455875</v>
      </c>
    </row>
    <row r="174" spans="2:13" thickBot="1" x14ac:dyDescent="0.35">
      <c r="B174" s="14" t="str">
        <f>Data_Input!B174</f>
        <v>Loan-169</v>
      </c>
      <c r="C174" s="6">
        <v>265395.11164976243</v>
      </c>
      <c r="D174" s="6">
        <f>Data_Input!D174</f>
        <v>489158.13</v>
      </c>
      <c r="E174" s="16">
        <f t="shared" si="10"/>
        <v>0.54255484141654242</v>
      </c>
      <c r="F174" s="16">
        <f t="shared" si="11"/>
        <v>0.45744515858345758</v>
      </c>
      <c r="H174" s="6">
        <f>Data_Input!H174</f>
        <v>3.0299999999999997E-2</v>
      </c>
      <c r="I174" s="11">
        <f>Data_Input!G174</f>
        <v>46637</v>
      </c>
      <c r="J174" s="11">
        <v>45587</v>
      </c>
      <c r="K174" s="6">
        <f t="shared" si="12"/>
        <v>2</v>
      </c>
      <c r="L174" s="17">
        <f t="shared" si="13"/>
        <v>250014.68571276293</v>
      </c>
      <c r="M174" s="16">
        <f t="shared" si="14"/>
        <v>0.48888780461900339</v>
      </c>
    </row>
    <row r="175" spans="2:13" thickBot="1" x14ac:dyDescent="0.35">
      <c r="B175" s="14" t="str">
        <f>Data_Input!B175</f>
        <v>Loan-170</v>
      </c>
      <c r="C175" s="6">
        <v>4280.2204144196048</v>
      </c>
      <c r="D175" s="6">
        <f>Data_Input!D175</f>
        <v>460274.26</v>
      </c>
      <c r="E175" s="16">
        <f t="shared" si="10"/>
        <v>9.2992825938595924E-3</v>
      </c>
      <c r="F175" s="16">
        <f t="shared" si="11"/>
        <v>0.99070071740614041</v>
      </c>
      <c r="H175" s="6">
        <f>Data_Input!H175</f>
        <v>4.4999999999999998E-2</v>
      </c>
      <c r="I175" s="11">
        <f>Data_Input!G175</f>
        <v>49296</v>
      </c>
      <c r="J175" s="11">
        <v>45587</v>
      </c>
      <c r="K175" s="6">
        <f t="shared" si="12"/>
        <v>10</v>
      </c>
      <c r="L175" s="17">
        <f t="shared" si="13"/>
        <v>2756.1524100348875</v>
      </c>
      <c r="M175" s="16">
        <f t="shared" si="14"/>
        <v>0.99401193451479364</v>
      </c>
    </row>
    <row r="176" spans="2:13" thickBot="1" x14ac:dyDescent="0.35">
      <c r="B176" s="14" t="str">
        <f>Data_Input!B176</f>
        <v>Loan-171</v>
      </c>
      <c r="C176" s="6">
        <v>418510.12481063372</v>
      </c>
      <c r="D176" s="6">
        <f>Data_Input!D176</f>
        <v>467281.26</v>
      </c>
      <c r="E176" s="16">
        <f t="shared" si="10"/>
        <v>0.89562788118366587</v>
      </c>
      <c r="F176" s="16">
        <f t="shared" si="11"/>
        <v>0.10437211881633413</v>
      </c>
      <c r="H176" s="6">
        <f>Data_Input!H176</f>
        <v>2.7699999999999999E-2</v>
      </c>
      <c r="I176" s="11">
        <f>Data_Input!G176</f>
        <v>50459</v>
      </c>
      <c r="J176" s="11">
        <v>45587</v>
      </c>
      <c r="K176" s="6">
        <f t="shared" si="12"/>
        <v>13</v>
      </c>
      <c r="L176" s="17">
        <f t="shared" si="13"/>
        <v>293388.6672296878</v>
      </c>
      <c r="M176" s="16">
        <f t="shared" si="14"/>
        <v>0.37213688554578928</v>
      </c>
    </row>
    <row r="177" spans="2:13" thickBot="1" x14ac:dyDescent="0.35">
      <c r="B177" s="14" t="str">
        <f>Data_Input!B177</f>
        <v>Loan-172</v>
      </c>
      <c r="C177" s="6">
        <v>6814.1027256025809</v>
      </c>
      <c r="D177" s="6">
        <f>Data_Input!D177</f>
        <v>22760.080000000002</v>
      </c>
      <c r="E177" s="16">
        <f t="shared" si="10"/>
        <v>0.29938834686005411</v>
      </c>
      <c r="F177" s="16">
        <f t="shared" si="11"/>
        <v>0.70061165313994589</v>
      </c>
      <c r="H177" s="6">
        <f>Data_Input!H177</f>
        <v>7.6999999999999999E-2</v>
      </c>
      <c r="I177" s="11">
        <f>Data_Input!G177</f>
        <v>47788</v>
      </c>
      <c r="J177" s="11">
        <v>45587</v>
      </c>
      <c r="K177" s="6">
        <f t="shared" si="12"/>
        <v>6</v>
      </c>
      <c r="L177" s="17">
        <f t="shared" si="13"/>
        <v>4366.3088950355786</v>
      </c>
      <c r="M177" s="16">
        <f t="shared" si="14"/>
        <v>0.80815933445596078</v>
      </c>
    </row>
    <row r="178" spans="2:13" thickBot="1" x14ac:dyDescent="0.35">
      <c r="B178" s="14" t="str">
        <f>Data_Input!B178</f>
        <v>Loan-173</v>
      </c>
      <c r="C178" s="6">
        <v>335084.90258138342</v>
      </c>
      <c r="D178" s="6">
        <f>Data_Input!D178</f>
        <v>391075.05</v>
      </c>
      <c r="E178" s="16">
        <f t="shared" si="10"/>
        <v>0.85683017257527272</v>
      </c>
      <c r="F178" s="16">
        <f t="shared" si="11"/>
        <v>0.14316982742472728</v>
      </c>
      <c r="H178" s="6">
        <f>Data_Input!H178</f>
        <v>4.0899999999999999E-2</v>
      </c>
      <c r="I178" s="11">
        <f>Data_Input!G178</f>
        <v>53175</v>
      </c>
      <c r="J178" s="11">
        <v>45587</v>
      </c>
      <c r="K178" s="6">
        <f t="shared" si="12"/>
        <v>20</v>
      </c>
      <c r="L178" s="17">
        <f t="shared" si="13"/>
        <v>150305.4368568316</v>
      </c>
      <c r="M178" s="16">
        <f t="shared" si="14"/>
        <v>0.61566088949721642</v>
      </c>
    </row>
    <row r="179" spans="2:13" thickBot="1" x14ac:dyDescent="0.35">
      <c r="B179" s="14" t="str">
        <f>Data_Input!B179</f>
        <v>Loan-174</v>
      </c>
      <c r="C179" s="6">
        <v>277910.89005987544</v>
      </c>
      <c r="D179" s="6">
        <f>Data_Input!D179</f>
        <v>302709.34000000003</v>
      </c>
      <c r="E179" s="16">
        <f t="shared" si="10"/>
        <v>0.91807834558350732</v>
      </c>
      <c r="F179" s="16">
        <f t="shared" si="11"/>
        <v>8.1921654416492684E-2</v>
      </c>
      <c r="H179" s="6">
        <f>Data_Input!H179</f>
        <v>1.26E-2</v>
      </c>
      <c r="I179" s="11">
        <f>Data_Input!G179</f>
        <v>50759</v>
      </c>
      <c r="J179" s="11">
        <v>45587</v>
      </c>
      <c r="K179" s="6">
        <f t="shared" si="12"/>
        <v>14</v>
      </c>
      <c r="L179" s="17">
        <f t="shared" si="13"/>
        <v>233224.75333099757</v>
      </c>
      <c r="M179" s="16">
        <f t="shared" si="14"/>
        <v>0.22954226212181775</v>
      </c>
    </row>
    <row r="180" spans="2:13" thickBot="1" x14ac:dyDescent="0.35">
      <c r="B180" s="14" t="str">
        <f>Data_Input!B180</f>
        <v>Loan-175</v>
      </c>
      <c r="C180" s="6">
        <v>50840.5052765363</v>
      </c>
      <c r="D180" s="6">
        <f>Data_Input!D180</f>
        <v>369689.44</v>
      </c>
      <c r="E180" s="16">
        <f t="shared" si="10"/>
        <v>0.13752220046246466</v>
      </c>
      <c r="F180" s="16">
        <f t="shared" si="11"/>
        <v>0.86247779953753534</v>
      </c>
      <c r="H180" s="6">
        <f>Data_Input!H180</f>
        <v>1.9900000000000001E-2</v>
      </c>
      <c r="I180" s="11">
        <f>Data_Input!G180</f>
        <v>48461</v>
      </c>
      <c r="J180" s="11">
        <v>45587</v>
      </c>
      <c r="K180" s="6">
        <f t="shared" si="12"/>
        <v>7</v>
      </c>
      <c r="L180" s="17">
        <f t="shared" si="13"/>
        <v>44290.105586568214</v>
      </c>
      <c r="M180" s="16">
        <f t="shared" si="14"/>
        <v>0.88019645466051677</v>
      </c>
    </row>
    <row r="181" spans="2:13" thickBot="1" x14ac:dyDescent="0.35">
      <c r="B181" s="14" t="str">
        <f>Data_Input!B181</f>
        <v>Loan-176</v>
      </c>
      <c r="C181" s="6">
        <v>71071.640740237272</v>
      </c>
      <c r="D181" s="6">
        <f>Data_Input!D181</f>
        <v>224744.17</v>
      </c>
      <c r="E181" s="16">
        <f t="shared" si="10"/>
        <v>0.3162335233890039</v>
      </c>
      <c r="F181" s="16">
        <f t="shared" si="11"/>
        <v>0.6837664766109961</v>
      </c>
      <c r="H181" s="6">
        <f>Data_Input!H181</f>
        <v>7.6499999999999999E-2</v>
      </c>
      <c r="I181" s="11">
        <f>Data_Input!G181</f>
        <v>56509</v>
      </c>
      <c r="J181" s="11">
        <v>45587</v>
      </c>
      <c r="K181" s="6">
        <f t="shared" si="12"/>
        <v>29</v>
      </c>
      <c r="L181" s="17">
        <f t="shared" si="13"/>
        <v>8380.8747625274846</v>
      </c>
      <c r="M181" s="16">
        <f t="shared" si="14"/>
        <v>0.96270926733037165</v>
      </c>
    </row>
    <row r="182" spans="2:13" thickBot="1" x14ac:dyDescent="0.35">
      <c r="B182" s="14" t="str">
        <f>Data_Input!B182</f>
        <v>Loan-177</v>
      </c>
      <c r="C182" s="6">
        <v>1692.7932824491313</v>
      </c>
      <c r="D182" s="6">
        <f>Data_Input!D182</f>
        <v>128455.8</v>
      </c>
      <c r="E182" s="16">
        <f t="shared" si="10"/>
        <v>1.3178021408524421E-2</v>
      </c>
      <c r="F182" s="16">
        <f t="shared" si="11"/>
        <v>0.98682197859147558</v>
      </c>
      <c r="H182" s="6">
        <f>Data_Input!H182</f>
        <v>5.1100000000000007E-2</v>
      </c>
      <c r="I182" s="11">
        <f>Data_Input!G182</f>
        <v>46101</v>
      </c>
      <c r="J182" s="11">
        <v>45587</v>
      </c>
      <c r="K182" s="6">
        <f t="shared" si="12"/>
        <v>1</v>
      </c>
      <c r="L182" s="17">
        <f t="shared" si="13"/>
        <v>1610.4968913035216</v>
      </c>
      <c r="M182" s="16">
        <f t="shared" si="14"/>
        <v>0.98746263779990062</v>
      </c>
    </row>
    <row r="183" spans="2:13" thickBot="1" x14ac:dyDescent="0.35">
      <c r="B183" s="14" t="str">
        <f>Data_Input!B183</f>
        <v>Loan-178</v>
      </c>
      <c r="C183" s="6">
        <v>50320.483474484696</v>
      </c>
      <c r="D183" s="6">
        <f>Data_Input!D183</f>
        <v>276989.08</v>
      </c>
      <c r="E183" s="16">
        <f t="shared" si="10"/>
        <v>0.18166955706154442</v>
      </c>
      <c r="F183" s="16">
        <f t="shared" si="11"/>
        <v>0.81833044293845558</v>
      </c>
      <c r="H183" s="6">
        <f>Data_Input!H183</f>
        <v>6.0199999999999997E-2</v>
      </c>
      <c r="I183" s="11">
        <f>Data_Input!G183</f>
        <v>46072</v>
      </c>
      <c r="J183" s="11">
        <v>45587</v>
      </c>
      <c r="K183" s="6">
        <f t="shared" si="12"/>
        <v>1</v>
      </c>
      <c r="L183" s="17">
        <f t="shared" si="13"/>
        <v>47463.198900664684</v>
      </c>
      <c r="M183" s="16">
        <f t="shared" si="14"/>
        <v>0.8286459563652665</v>
      </c>
    </row>
    <row r="184" spans="2:13" thickBot="1" x14ac:dyDescent="0.35">
      <c r="B184" s="14" t="str">
        <f>Data_Input!B184</f>
        <v>Loan-179</v>
      </c>
      <c r="C184" s="6">
        <v>10410.168422212982</v>
      </c>
      <c r="D184" s="6">
        <f>Data_Input!D184</f>
        <v>29440.07</v>
      </c>
      <c r="E184" s="16">
        <f t="shared" si="10"/>
        <v>0.3536054235677083</v>
      </c>
      <c r="F184" s="16">
        <f t="shared" si="11"/>
        <v>0.6463945764322917</v>
      </c>
      <c r="H184" s="6">
        <f>Data_Input!H184</f>
        <v>5.6900000000000006E-2</v>
      </c>
      <c r="I184" s="11">
        <f>Data_Input!G184</f>
        <v>48002</v>
      </c>
      <c r="J184" s="11">
        <v>45587</v>
      </c>
      <c r="K184" s="6">
        <f t="shared" si="12"/>
        <v>6</v>
      </c>
      <c r="L184" s="17">
        <f t="shared" si="13"/>
        <v>7468.8608523997318</v>
      </c>
      <c r="M184" s="16">
        <f t="shared" si="14"/>
        <v>0.74630288404885814</v>
      </c>
    </row>
    <row r="185" spans="2:13" thickBot="1" x14ac:dyDescent="0.35">
      <c r="B185" s="14" t="str">
        <f>Data_Input!B185</f>
        <v>Loan-180</v>
      </c>
      <c r="C185" s="6">
        <v>89191.97428414585</v>
      </c>
      <c r="D185" s="6">
        <f>Data_Input!D185</f>
        <v>152904.56</v>
      </c>
      <c r="E185" s="16">
        <f t="shared" si="10"/>
        <v>0.5833179486873763</v>
      </c>
      <c r="F185" s="16">
        <f t="shared" si="11"/>
        <v>0.4166820513126237</v>
      </c>
      <c r="H185" s="6">
        <f>Data_Input!H185</f>
        <v>2.5600000000000001E-2</v>
      </c>
      <c r="I185" s="11">
        <f>Data_Input!G185</f>
        <v>48088</v>
      </c>
      <c r="J185" s="11">
        <v>45587</v>
      </c>
      <c r="K185" s="6">
        <f t="shared" si="12"/>
        <v>6</v>
      </c>
      <c r="L185" s="17">
        <f t="shared" si="13"/>
        <v>76640.389667630443</v>
      </c>
      <c r="M185" s="16">
        <f t="shared" si="14"/>
        <v>0.49876975763423637</v>
      </c>
    </row>
    <row r="186" spans="2:13" thickBot="1" x14ac:dyDescent="0.35">
      <c r="B186" s="14" t="str">
        <f>Data_Input!B186</f>
        <v>Loan-181</v>
      </c>
      <c r="C186" s="6">
        <v>15086.35697709705</v>
      </c>
      <c r="D186" s="6">
        <f>Data_Input!D186</f>
        <v>58390.05</v>
      </c>
      <c r="E186" s="16">
        <f t="shared" si="10"/>
        <v>0.25837205101035277</v>
      </c>
      <c r="F186" s="16">
        <f t="shared" si="11"/>
        <v>0.74162794898964723</v>
      </c>
      <c r="H186" s="6">
        <f>Data_Input!H186</f>
        <v>6.7799999999999999E-2</v>
      </c>
      <c r="I186" s="11">
        <f>Data_Input!G186</f>
        <v>55384</v>
      </c>
      <c r="J186" s="11">
        <v>45587</v>
      </c>
      <c r="K186" s="6">
        <f t="shared" si="12"/>
        <v>26</v>
      </c>
      <c r="L186" s="17">
        <f t="shared" si="13"/>
        <v>2740.6056600169068</v>
      </c>
      <c r="M186" s="16">
        <f t="shared" si="14"/>
        <v>0.95306382405877521</v>
      </c>
    </row>
    <row r="187" spans="2:13" thickBot="1" x14ac:dyDescent="0.35">
      <c r="B187" s="14" t="str">
        <f>Data_Input!B187</f>
        <v>Loan-182</v>
      </c>
      <c r="C187" s="6">
        <v>22849.049813948124</v>
      </c>
      <c r="D187" s="6">
        <f>Data_Input!D187</f>
        <v>26250.68</v>
      </c>
      <c r="E187" s="16">
        <f t="shared" si="10"/>
        <v>0.87041744495564011</v>
      </c>
      <c r="F187" s="16">
        <f t="shared" si="11"/>
        <v>0.12958255504435989</v>
      </c>
      <c r="H187" s="6">
        <f>Data_Input!H187</f>
        <v>9.2899999999999996E-2</v>
      </c>
      <c r="I187" s="11">
        <f>Data_Input!G187</f>
        <v>51720</v>
      </c>
      <c r="J187" s="11">
        <v>45587</v>
      </c>
      <c r="K187" s="6">
        <f t="shared" si="12"/>
        <v>16</v>
      </c>
      <c r="L187" s="17">
        <f t="shared" si="13"/>
        <v>5515.4547907667811</v>
      </c>
      <c r="M187" s="16">
        <f t="shared" si="14"/>
        <v>0.78989287931715368</v>
      </c>
    </row>
    <row r="188" spans="2:13" thickBot="1" x14ac:dyDescent="0.35">
      <c r="B188" s="14" t="str">
        <f>Data_Input!B188</f>
        <v>Loan-183</v>
      </c>
      <c r="C188" s="6">
        <v>170773.72974616097</v>
      </c>
      <c r="D188" s="6">
        <f>Data_Input!D188</f>
        <v>238128.64000000001</v>
      </c>
      <c r="E188" s="16">
        <f t="shared" si="10"/>
        <v>0.71714905752689373</v>
      </c>
      <c r="F188" s="16">
        <f t="shared" si="11"/>
        <v>0.28285094247310627</v>
      </c>
      <c r="H188" s="6">
        <f>Data_Input!H188</f>
        <v>8.3599999999999994E-2</v>
      </c>
      <c r="I188" s="11">
        <f>Data_Input!G188</f>
        <v>54930</v>
      </c>
      <c r="J188" s="11">
        <v>45587</v>
      </c>
      <c r="K188" s="6">
        <f t="shared" si="12"/>
        <v>25</v>
      </c>
      <c r="L188" s="17">
        <f t="shared" si="13"/>
        <v>22945.42755770134</v>
      </c>
      <c r="M188" s="16">
        <f t="shared" si="14"/>
        <v>0.90364272202746665</v>
      </c>
    </row>
    <row r="189" spans="2:13" thickBot="1" x14ac:dyDescent="0.35">
      <c r="B189" s="14" t="str">
        <f>Data_Input!B189</f>
        <v>Loan-184</v>
      </c>
      <c r="C189" s="6">
        <v>132975.41017519406</v>
      </c>
      <c r="D189" s="6">
        <f>Data_Input!D189</f>
        <v>210690.42</v>
      </c>
      <c r="E189" s="16">
        <f t="shared" si="10"/>
        <v>0.6311412269015082</v>
      </c>
      <c r="F189" s="16">
        <f t="shared" si="11"/>
        <v>0.3688587730984918</v>
      </c>
      <c r="H189" s="6">
        <f>Data_Input!H189</f>
        <v>9.01E-2</v>
      </c>
      <c r="I189" s="11">
        <f>Data_Input!G189</f>
        <v>50704</v>
      </c>
      <c r="J189" s="11">
        <v>45587</v>
      </c>
      <c r="K189" s="6">
        <f t="shared" si="12"/>
        <v>14</v>
      </c>
      <c r="L189" s="17">
        <f t="shared" si="13"/>
        <v>39741.347048809352</v>
      </c>
      <c r="M189" s="16">
        <f t="shared" si="14"/>
        <v>0.81137563326890072</v>
      </c>
    </row>
    <row r="190" spans="2:13" thickBot="1" x14ac:dyDescent="0.35">
      <c r="B190" s="14" t="str">
        <f>Data_Input!B190</f>
        <v>Loan-185</v>
      </c>
      <c r="C190" s="6">
        <v>73852.897926400314</v>
      </c>
      <c r="D190" s="6">
        <f>Data_Input!D190</f>
        <v>309016.32000000001</v>
      </c>
      <c r="E190" s="16">
        <f t="shared" si="10"/>
        <v>0.23899351958628046</v>
      </c>
      <c r="F190" s="16">
        <f t="shared" si="11"/>
        <v>0.76100648041371954</v>
      </c>
      <c r="H190" s="6">
        <f>Data_Input!H190</f>
        <v>9.2799999999999994E-2</v>
      </c>
      <c r="I190" s="11">
        <f>Data_Input!G190</f>
        <v>52760</v>
      </c>
      <c r="J190" s="11">
        <v>45587</v>
      </c>
      <c r="K190" s="6">
        <f t="shared" si="12"/>
        <v>19</v>
      </c>
      <c r="L190" s="17">
        <f t="shared" si="13"/>
        <v>13680.264708772454</v>
      </c>
      <c r="M190" s="16">
        <f t="shared" si="14"/>
        <v>0.95572963683998158</v>
      </c>
    </row>
    <row r="191" spans="2:13" thickBot="1" x14ac:dyDescent="0.35">
      <c r="B191" s="14" t="str">
        <f>Data_Input!B191</f>
        <v>Loan-186</v>
      </c>
      <c r="C191" s="6">
        <v>217155.70953076897</v>
      </c>
      <c r="D191" s="6">
        <f>Data_Input!D191</f>
        <v>412123.35</v>
      </c>
      <c r="E191" s="16">
        <f t="shared" si="10"/>
        <v>0.52691920885038179</v>
      </c>
      <c r="F191" s="16">
        <f t="shared" si="11"/>
        <v>0.47308079114961821</v>
      </c>
      <c r="H191" s="6">
        <f>Data_Input!H191</f>
        <v>8.7899999999999992E-2</v>
      </c>
      <c r="I191" s="11">
        <f>Data_Input!G191</f>
        <v>48592</v>
      </c>
      <c r="J191" s="11">
        <v>45587</v>
      </c>
      <c r="K191" s="6">
        <f t="shared" si="12"/>
        <v>8</v>
      </c>
      <c r="L191" s="17">
        <f t="shared" si="13"/>
        <v>110677.5249112054</v>
      </c>
      <c r="M191" s="16">
        <f t="shared" si="14"/>
        <v>0.73144563415005381</v>
      </c>
    </row>
    <row r="192" spans="2:13" thickBot="1" x14ac:dyDescent="0.35">
      <c r="B192" s="14" t="str">
        <f>Data_Input!B192</f>
        <v>Loan-187</v>
      </c>
      <c r="C192" s="6">
        <v>174876.45894888023</v>
      </c>
      <c r="D192" s="6">
        <f>Data_Input!D192</f>
        <v>244070.54</v>
      </c>
      <c r="E192" s="16">
        <f t="shared" si="10"/>
        <v>0.71649966009367716</v>
      </c>
      <c r="F192" s="16">
        <f t="shared" si="11"/>
        <v>0.28350033990632284</v>
      </c>
      <c r="H192" s="6">
        <f>Data_Input!H192</f>
        <v>3.0699999999999998E-2</v>
      </c>
      <c r="I192" s="11">
        <f>Data_Input!G192</f>
        <v>54008</v>
      </c>
      <c r="J192" s="11">
        <v>45587</v>
      </c>
      <c r="K192" s="6">
        <f t="shared" si="12"/>
        <v>23</v>
      </c>
      <c r="L192" s="17">
        <f t="shared" si="13"/>
        <v>87234.645724977076</v>
      </c>
      <c r="M192" s="16">
        <f t="shared" si="14"/>
        <v>0.64258428843982129</v>
      </c>
    </row>
    <row r="193" spans="2:13" thickBot="1" x14ac:dyDescent="0.35">
      <c r="B193" s="14" t="str">
        <f>Data_Input!B193</f>
        <v>Loan-188</v>
      </c>
      <c r="C193" s="6">
        <v>79602.60811255798</v>
      </c>
      <c r="D193" s="6">
        <f>Data_Input!D193</f>
        <v>262555.56</v>
      </c>
      <c r="E193" s="16">
        <f t="shared" si="10"/>
        <v>0.30318385987544116</v>
      </c>
      <c r="F193" s="16">
        <f t="shared" si="11"/>
        <v>0.69681614012455884</v>
      </c>
      <c r="H193" s="6">
        <f>Data_Input!H193</f>
        <v>5.0599999999999999E-2</v>
      </c>
      <c r="I193" s="11">
        <f>Data_Input!G193</f>
        <v>52669</v>
      </c>
      <c r="J193" s="11">
        <v>45587</v>
      </c>
      <c r="K193" s="6">
        <f t="shared" si="12"/>
        <v>19</v>
      </c>
      <c r="L193" s="17">
        <f t="shared" si="13"/>
        <v>31161.385882020473</v>
      </c>
      <c r="M193" s="16">
        <f t="shared" si="14"/>
        <v>0.88131507905595119</v>
      </c>
    </row>
    <row r="194" spans="2:13" thickBot="1" x14ac:dyDescent="0.35">
      <c r="B194" s="14" t="str">
        <f>Data_Input!B194</f>
        <v>Loan-189</v>
      </c>
      <c r="C194" s="6">
        <v>97997.522310488028</v>
      </c>
      <c r="D194" s="6">
        <f>Data_Input!D194</f>
        <v>116499.2</v>
      </c>
      <c r="E194" s="16">
        <f t="shared" si="10"/>
        <v>0.84118622540316179</v>
      </c>
      <c r="F194" s="16">
        <f t="shared" si="11"/>
        <v>0.15881377459683821</v>
      </c>
      <c r="H194" s="6">
        <f>Data_Input!H194</f>
        <v>5.5800000000000002E-2</v>
      </c>
      <c r="I194" s="11">
        <f>Data_Input!G194</f>
        <v>54782</v>
      </c>
      <c r="J194" s="11">
        <v>45587</v>
      </c>
      <c r="K194" s="6">
        <f t="shared" si="12"/>
        <v>25</v>
      </c>
      <c r="L194" s="17">
        <f t="shared" si="13"/>
        <v>25215.852409796596</v>
      </c>
      <c r="M194" s="16">
        <f t="shared" si="14"/>
        <v>0.78355342860898103</v>
      </c>
    </row>
    <row r="195" spans="2:13" thickBot="1" x14ac:dyDescent="0.35">
      <c r="B195" s="14" t="str">
        <f>Data_Input!B195</f>
        <v>Loan-190</v>
      </c>
      <c r="C195" s="6">
        <v>340981.27703518956</v>
      </c>
      <c r="D195" s="6">
        <f>Data_Input!D195</f>
        <v>348001.64</v>
      </c>
      <c r="E195" s="16">
        <f t="shared" si="10"/>
        <v>0.97982663827443328</v>
      </c>
      <c r="F195" s="16">
        <f t="shared" si="11"/>
        <v>2.0173361725566719E-2</v>
      </c>
      <c r="H195" s="6">
        <f>Data_Input!H195</f>
        <v>4.2699999999999995E-2</v>
      </c>
      <c r="I195" s="11">
        <f>Data_Input!G195</f>
        <v>50630</v>
      </c>
      <c r="J195" s="11">
        <v>45587</v>
      </c>
      <c r="K195" s="6">
        <f t="shared" si="12"/>
        <v>13</v>
      </c>
      <c r="L195" s="17">
        <f t="shared" si="13"/>
        <v>197997.03050778186</v>
      </c>
      <c r="M195" s="16">
        <f t="shared" si="14"/>
        <v>0.43104569706113494</v>
      </c>
    </row>
    <row r="196" spans="2:13" thickBot="1" x14ac:dyDescent="0.35">
      <c r="B196" s="14" t="str">
        <f>Data_Input!B196</f>
        <v>Loan-191</v>
      </c>
      <c r="C196" s="6">
        <v>104902.29884267996</v>
      </c>
      <c r="D196" s="6">
        <f>Data_Input!D196</f>
        <v>171411.01</v>
      </c>
      <c r="E196" s="16">
        <f t="shared" si="10"/>
        <v>0.61199277014166098</v>
      </c>
      <c r="F196" s="16">
        <f t="shared" si="11"/>
        <v>0.38800722985833902</v>
      </c>
      <c r="H196" s="6">
        <f>Data_Input!H196</f>
        <v>8.9099999999999999E-2</v>
      </c>
      <c r="I196" s="11">
        <f>Data_Input!G196</f>
        <v>53937</v>
      </c>
      <c r="J196" s="11">
        <v>45587</v>
      </c>
      <c r="K196" s="6">
        <f t="shared" si="12"/>
        <v>22</v>
      </c>
      <c r="L196" s="17">
        <f t="shared" si="13"/>
        <v>16043.323048549366</v>
      </c>
      <c r="M196" s="16">
        <f t="shared" si="14"/>
        <v>0.90640436079018871</v>
      </c>
    </row>
    <row r="197" spans="2:13" thickBot="1" x14ac:dyDescent="0.35">
      <c r="B197" s="14" t="str">
        <f>Data_Input!B197</f>
        <v>Loan-192</v>
      </c>
      <c r="C197" s="6">
        <v>24809.640995266644</v>
      </c>
      <c r="D197" s="6">
        <f>Data_Input!D197</f>
        <v>422310.09</v>
      </c>
      <c r="E197" s="16">
        <f t="shared" si="10"/>
        <v>5.8747450233231802E-2</v>
      </c>
      <c r="F197" s="16">
        <f t="shared" si="11"/>
        <v>0.9412525497667682</v>
      </c>
      <c r="H197" s="6">
        <f>Data_Input!H197</f>
        <v>5.9200000000000003E-2</v>
      </c>
      <c r="I197" s="11">
        <f>Data_Input!G197</f>
        <v>55509</v>
      </c>
      <c r="J197" s="11">
        <v>45587</v>
      </c>
      <c r="K197" s="6">
        <f t="shared" si="12"/>
        <v>27</v>
      </c>
      <c r="L197" s="17">
        <f t="shared" si="13"/>
        <v>5250.6761564747385</v>
      </c>
      <c r="M197" s="16">
        <f t="shared" si="14"/>
        <v>0.9875667755026295</v>
      </c>
    </row>
    <row r="198" spans="2:13" thickBot="1" x14ac:dyDescent="0.35">
      <c r="B198" s="14" t="str">
        <f>Data_Input!B198</f>
        <v>Loan-193</v>
      </c>
      <c r="C198" s="6">
        <v>242565.83896856059</v>
      </c>
      <c r="D198" s="6">
        <f>Data_Input!D198</f>
        <v>455525.64</v>
      </c>
      <c r="E198" s="16">
        <f t="shared" si="10"/>
        <v>0.53249656587620531</v>
      </c>
      <c r="F198" s="16">
        <f t="shared" si="11"/>
        <v>0.46750343412379469</v>
      </c>
      <c r="H198" s="6">
        <f>Data_Input!H198</f>
        <v>2.2400000000000003E-2</v>
      </c>
      <c r="I198" s="11">
        <f>Data_Input!G198</f>
        <v>50297</v>
      </c>
      <c r="J198" s="11">
        <v>45587</v>
      </c>
      <c r="K198" s="6">
        <f t="shared" si="12"/>
        <v>12</v>
      </c>
      <c r="L198" s="17">
        <f t="shared" si="13"/>
        <v>185942.87794726182</v>
      </c>
      <c r="M198" s="16">
        <f t="shared" si="14"/>
        <v>0.59180590153550572</v>
      </c>
    </row>
    <row r="199" spans="2:13" thickBot="1" x14ac:dyDescent="0.35">
      <c r="B199" s="14" t="str">
        <f>Data_Input!B199</f>
        <v>Loan-194</v>
      </c>
      <c r="C199" s="6">
        <v>218339.80813074182</v>
      </c>
      <c r="D199" s="6">
        <f>Data_Input!D199</f>
        <v>314318.52</v>
      </c>
      <c r="E199" s="16">
        <f t="shared" ref="E199:E262" si="15">C199/D199</f>
        <v>0.69464506301041951</v>
      </c>
      <c r="F199" s="16">
        <f t="shared" ref="F199:F262" si="16">1-E199</f>
        <v>0.30535493698958049</v>
      </c>
      <c r="H199" s="6">
        <f>Data_Input!H199</f>
        <v>8.3900000000000002E-2</v>
      </c>
      <c r="I199" s="11">
        <f>Data_Input!G199</f>
        <v>55233</v>
      </c>
      <c r="J199" s="11">
        <v>45587</v>
      </c>
      <c r="K199" s="6">
        <f t="shared" ref="K199:K262" si="17">DATEDIF(J199,I199,"Y")</f>
        <v>26</v>
      </c>
      <c r="L199" s="17">
        <f t="shared" ref="L199:L262" si="18">(C199)/(1+H199)^K199</f>
        <v>26879.011979364292</v>
      </c>
      <c r="M199" s="16">
        <f t="shared" ref="M199:M262" si="19">(D199-L199)/D199</f>
        <v>0.91448479720709974</v>
      </c>
    </row>
    <row r="200" spans="2:13" thickBot="1" x14ac:dyDescent="0.35">
      <c r="B200" s="14" t="str">
        <f>Data_Input!B200</f>
        <v>Loan-195</v>
      </c>
      <c r="C200" s="6">
        <v>45348.820572640652</v>
      </c>
      <c r="D200" s="6">
        <f>Data_Input!D200</f>
        <v>212538.45</v>
      </c>
      <c r="E200" s="16">
        <f t="shared" si="15"/>
        <v>0.21336760747356842</v>
      </c>
      <c r="F200" s="16">
        <f t="shared" si="16"/>
        <v>0.78663239252643158</v>
      </c>
      <c r="H200" s="6">
        <f>Data_Input!H200</f>
        <v>3.7400000000000003E-2</v>
      </c>
      <c r="I200" s="11">
        <f>Data_Input!G200</f>
        <v>49322</v>
      </c>
      <c r="J200" s="11">
        <v>45587</v>
      </c>
      <c r="K200" s="6">
        <f t="shared" si="17"/>
        <v>10</v>
      </c>
      <c r="L200" s="17">
        <f t="shared" si="18"/>
        <v>31412.576545542528</v>
      </c>
      <c r="M200" s="16">
        <f t="shared" si="19"/>
        <v>0.85220285296358134</v>
      </c>
    </row>
    <row r="201" spans="2:13" thickBot="1" x14ac:dyDescent="0.35">
      <c r="B201" s="14" t="str">
        <f>Data_Input!B201</f>
        <v>Loan-196</v>
      </c>
      <c r="C201" s="6">
        <v>123662.53669479795</v>
      </c>
      <c r="D201" s="6">
        <f>Data_Input!D201</f>
        <v>224034.87</v>
      </c>
      <c r="E201" s="16">
        <f t="shared" si="15"/>
        <v>0.5519789695898587</v>
      </c>
      <c r="F201" s="16">
        <f t="shared" si="16"/>
        <v>0.4480210304101413</v>
      </c>
      <c r="H201" s="6">
        <f>Data_Input!H201</f>
        <v>4.9200000000000001E-2</v>
      </c>
      <c r="I201" s="11">
        <f>Data_Input!G201</f>
        <v>51921</v>
      </c>
      <c r="J201" s="11">
        <v>45587</v>
      </c>
      <c r="K201" s="6">
        <f t="shared" si="17"/>
        <v>17</v>
      </c>
      <c r="L201" s="17">
        <f t="shared" si="18"/>
        <v>54657.197309458112</v>
      </c>
      <c r="M201" s="16">
        <f t="shared" si="19"/>
        <v>0.75603263318135205</v>
      </c>
    </row>
    <row r="202" spans="2:13" thickBot="1" x14ac:dyDescent="0.35">
      <c r="B202" s="14" t="str">
        <f>Data_Input!B202</f>
        <v>Loan-197</v>
      </c>
      <c r="C202" s="6">
        <v>58580.070726617618</v>
      </c>
      <c r="D202" s="6">
        <f>Data_Input!D202</f>
        <v>208516.21</v>
      </c>
      <c r="E202" s="16">
        <f t="shared" si="15"/>
        <v>0.28093773010078027</v>
      </c>
      <c r="F202" s="16">
        <f t="shared" si="16"/>
        <v>0.71906226989921973</v>
      </c>
      <c r="H202" s="6">
        <f>Data_Input!H202</f>
        <v>4.6699999999999998E-2</v>
      </c>
      <c r="I202" s="11">
        <f>Data_Input!G202</f>
        <v>52757</v>
      </c>
      <c r="J202" s="11">
        <v>45587</v>
      </c>
      <c r="K202" s="6">
        <f t="shared" si="17"/>
        <v>19</v>
      </c>
      <c r="L202" s="17">
        <f t="shared" si="18"/>
        <v>24610.90774801447</v>
      </c>
      <c r="M202" s="16">
        <f t="shared" si="19"/>
        <v>0.8819712493910451</v>
      </c>
    </row>
    <row r="203" spans="2:13" thickBot="1" x14ac:dyDescent="0.35">
      <c r="B203" s="14" t="str">
        <f>Data_Input!B203</f>
        <v>Loan-198</v>
      </c>
      <c r="C203" s="6">
        <v>36432.153406355246</v>
      </c>
      <c r="D203" s="6">
        <f>Data_Input!D203</f>
        <v>303462.12</v>
      </c>
      <c r="E203" s="16">
        <f t="shared" si="15"/>
        <v>0.12005502830585658</v>
      </c>
      <c r="F203" s="16">
        <f t="shared" si="16"/>
        <v>0.87994497169414343</v>
      </c>
      <c r="H203" s="6">
        <f>Data_Input!H203</f>
        <v>6.2400000000000004E-2</v>
      </c>
      <c r="I203" s="11">
        <f>Data_Input!G203</f>
        <v>47142</v>
      </c>
      <c r="J203" s="11">
        <v>45587</v>
      </c>
      <c r="K203" s="6">
        <f t="shared" si="17"/>
        <v>4</v>
      </c>
      <c r="L203" s="17">
        <f t="shared" si="18"/>
        <v>28597.797978729879</v>
      </c>
      <c r="M203" s="16">
        <f t="shared" si="19"/>
        <v>0.90576155607582953</v>
      </c>
    </row>
    <row r="204" spans="2:13" thickBot="1" x14ac:dyDescent="0.35">
      <c r="B204" s="14" t="str">
        <f>Data_Input!B204</f>
        <v>Loan-199</v>
      </c>
      <c r="C204" s="6">
        <v>11930.865760138819</v>
      </c>
      <c r="D204" s="6">
        <f>Data_Input!D204</f>
        <v>147172.07999999999</v>
      </c>
      <c r="E204" s="16">
        <f t="shared" si="15"/>
        <v>8.1067453555992541E-2</v>
      </c>
      <c r="F204" s="16">
        <f t="shared" si="16"/>
        <v>0.91893254644400746</v>
      </c>
      <c r="H204" s="6">
        <f>Data_Input!H204</f>
        <v>5.0099999999999999E-2</v>
      </c>
      <c r="I204" s="11">
        <f>Data_Input!G204</f>
        <v>49937</v>
      </c>
      <c r="J204" s="11">
        <v>45587</v>
      </c>
      <c r="K204" s="6">
        <f t="shared" si="17"/>
        <v>11</v>
      </c>
      <c r="L204" s="17">
        <f t="shared" si="18"/>
        <v>6968.4263773129787</v>
      </c>
      <c r="M204" s="16">
        <f t="shared" si="19"/>
        <v>0.95265116605464173</v>
      </c>
    </row>
    <row r="205" spans="2:13" thickBot="1" x14ac:dyDescent="0.35">
      <c r="B205" s="14" t="str">
        <f>Data_Input!B205</f>
        <v>Loan-200</v>
      </c>
      <c r="C205" s="6">
        <v>261168.12581799584</v>
      </c>
      <c r="D205" s="6">
        <f>Data_Input!D205</f>
        <v>349108.88</v>
      </c>
      <c r="E205" s="16">
        <f t="shared" si="15"/>
        <v>0.74809934888506946</v>
      </c>
      <c r="F205" s="16">
        <f t="shared" si="16"/>
        <v>0.25190065111493054</v>
      </c>
      <c r="H205" s="6">
        <f>Data_Input!H205</f>
        <v>9.1499999999999998E-2</v>
      </c>
      <c r="I205" s="11">
        <f>Data_Input!G205</f>
        <v>55934</v>
      </c>
      <c r="J205" s="11">
        <v>45587</v>
      </c>
      <c r="K205" s="6">
        <f t="shared" si="17"/>
        <v>28</v>
      </c>
      <c r="L205" s="17">
        <f t="shared" si="18"/>
        <v>22503.778848766971</v>
      </c>
      <c r="M205" s="16">
        <f t="shared" si="19"/>
        <v>0.93553936855239261</v>
      </c>
    </row>
    <row r="206" spans="2:13" thickBot="1" x14ac:dyDescent="0.35">
      <c r="B206" s="14" t="str">
        <f>Data_Input!B206</f>
        <v>Loan-201</v>
      </c>
      <c r="C206" s="6">
        <v>5731.6590073226243</v>
      </c>
      <c r="D206" s="6">
        <f>Data_Input!D206</f>
        <v>27336.400000000001</v>
      </c>
      <c r="E206" s="16">
        <f t="shared" si="15"/>
        <v>0.2096713176322641</v>
      </c>
      <c r="F206" s="16">
        <f t="shared" si="16"/>
        <v>0.7903286823677359</v>
      </c>
      <c r="H206" s="6">
        <f>Data_Input!H206</f>
        <v>8.0600000000000005E-2</v>
      </c>
      <c r="I206" s="11">
        <f>Data_Input!G206</f>
        <v>46657</v>
      </c>
      <c r="J206" s="11">
        <v>45587</v>
      </c>
      <c r="K206" s="6">
        <f t="shared" si="17"/>
        <v>2</v>
      </c>
      <c r="L206" s="17">
        <f t="shared" si="18"/>
        <v>4908.5183474603136</v>
      </c>
      <c r="M206" s="16">
        <f t="shared" si="19"/>
        <v>0.82044020619173286</v>
      </c>
    </row>
    <row r="207" spans="2:13" thickBot="1" x14ac:dyDescent="0.35">
      <c r="B207" s="14" t="str">
        <f>Data_Input!B207</f>
        <v>Loan-202</v>
      </c>
      <c r="C207" s="6">
        <v>55893.510484117425</v>
      </c>
      <c r="D207" s="6">
        <f>Data_Input!D207</f>
        <v>399482.86</v>
      </c>
      <c r="E207" s="16">
        <f t="shared" si="15"/>
        <v>0.13991466488478987</v>
      </c>
      <c r="F207" s="16">
        <f t="shared" si="16"/>
        <v>0.86008533511521013</v>
      </c>
      <c r="H207" s="6">
        <f>Data_Input!H207</f>
        <v>8.4600000000000009E-2</v>
      </c>
      <c r="I207" s="11">
        <f>Data_Input!G207</f>
        <v>52914</v>
      </c>
      <c r="J207" s="11">
        <v>45587</v>
      </c>
      <c r="K207" s="6">
        <f t="shared" si="17"/>
        <v>20</v>
      </c>
      <c r="L207" s="17">
        <f t="shared" si="18"/>
        <v>11014.616609248997</v>
      </c>
      <c r="M207" s="16">
        <f t="shared" si="19"/>
        <v>0.97242781177332871</v>
      </c>
    </row>
    <row r="208" spans="2:13" thickBot="1" x14ac:dyDescent="0.35">
      <c r="B208" s="14" t="str">
        <f>Data_Input!B208</f>
        <v>Loan-203</v>
      </c>
      <c r="C208" s="6">
        <v>32552.857041528336</v>
      </c>
      <c r="D208" s="6">
        <f>Data_Input!D208</f>
        <v>50382.47</v>
      </c>
      <c r="E208" s="16">
        <f t="shared" si="15"/>
        <v>0.64611475065689183</v>
      </c>
      <c r="F208" s="16">
        <f t="shared" si="16"/>
        <v>0.35388524934310817</v>
      </c>
      <c r="H208" s="6">
        <f>Data_Input!H208</f>
        <v>5.3699999999999998E-2</v>
      </c>
      <c r="I208" s="11">
        <f>Data_Input!G208</f>
        <v>46959</v>
      </c>
      <c r="J208" s="11">
        <v>45587</v>
      </c>
      <c r="K208" s="6">
        <f t="shared" si="17"/>
        <v>3</v>
      </c>
      <c r="L208" s="17">
        <f t="shared" si="18"/>
        <v>27825.192068410342</v>
      </c>
      <c r="M208" s="16">
        <f t="shared" si="19"/>
        <v>0.4477207634240572</v>
      </c>
    </row>
    <row r="209" spans="2:13" thickBot="1" x14ac:dyDescent="0.35">
      <c r="B209" s="14" t="str">
        <f>Data_Input!B209</f>
        <v>Loan-204</v>
      </c>
      <c r="C209" s="6">
        <v>126325.95987833788</v>
      </c>
      <c r="D209" s="6">
        <f>Data_Input!D209</f>
        <v>418878.88</v>
      </c>
      <c r="E209" s="16">
        <f t="shared" si="15"/>
        <v>0.30158111547265853</v>
      </c>
      <c r="F209" s="16">
        <f t="shared" si="16"/>
        <v>0.69841888452734147</v>
      </c>
      <c r="H209" s="6">
        <f>Data_Input!H209</f>
        <v>7.2999999999999995E-2</v>
      </c>
      <c r="I209" s="11">
        <f>Data_Input!G209</f>
        <v>55849</v>
      </c>
      <c r="J209" s="11">
        <v>45587</v>
      </c>
      <c r="K209" s="6">
        <f t="shared" si="17"/>
        <v>28</v>
      </c>
      <c r="L209" s="17">
        <f t="shared" si="18"/>
        <v>17567.112876083385</v>
      </c>
      <c r="M209" s="16">
        <f t="shared" si="19"/>
        <v>0.958061593183969</v>
      </c>
    </row>
    <row r="210" spans="2:13" thickBot="1" x14ac:dyDescent="0.35">
      <c r="B210" s="14" t="str">
        <f>Data_Input!B210</f>
        <v>Loan-205</v>
      </c>
      <c r="C210" s="6">
        <v>109858.10261133497</v>
      </c>
      <c r="D210" s="6">
        <f>Data_Input!D210</f>
        <v>235156.47</v>
      </c>
      <c r="E210" s="16">
        <f t="shared" si="15"/>
        <v>0.46717023185173245</v>
      </c>
      <c r="F210" s="16">
        <f t="shared" si="16"/>
        <v>0.53282976814826755</v>
      </c>
      <c r="H210" s="6">
        <f>Data_Input!H210</f>
        <v>2.63E-2</v>
      </c>
      <c r="I210" s="11">
        <f>Data_Input!G210</f>
        <v>52444</v>
      </c>
      <c r="J210" s="11">
        <v>45587</v>
      </c>
      <c r="K210" s="6">
        <f t="shared" si="17"/>
        <v>18</v>
      </c>
      <c r="L210" s="17">
        <f t="shared" si="18"/>
        <v>68848.451000519519</v>
      </c>
      <c r="M210" s="16">
        <f t="shared" si="19"/>
        <v>0.70722280785844616</v>
      </c>
    </row>
    <row r="211" spans="2:13" thickBot="1" x14ac:dyDescent="0.35">
      <c r="B211" s="14" t="str">
        <f>Data_Input!B211</f>
        <v>Loan-206</v>
      </c>
      <c r="C211" s="6">
        <v>265267.40531794721</v>
      </c>
      <c r="D211" s="6">
        <f>Data_Input!D211</f>
        <v>276760.58</v>
      </c>
      <c r="E211" s="16">
        <f t="shared" si="15"/>
        <v>0.95847250109805082</v>
      </c>
      <c r="F211" s="16">
        <f t="shared" si="16"/>
        <v>4.1527498901949178E-2</v>
      </c>
      <c r="H211" s="6">
        <f>Data_Input!H211</f>
        <v>8.3800000000000013E-2</v>
      </c>
      <c r="I211" s="11">
        <f>Data_Input!G211</f>
        <v>47995</v>
      </c>
      <c r="J211" s="11">
        <v>45587</v>
      </c>
      <c r="K211" s="6">
        <f t="shared" si="17"/>
        <v>6</v>
      </c>
      <c r="L211" s="17">
        <f t="shared" si="18"/>
        <v>163677.50991901173</v>
      </c>
      <c r="M211" s="16">
        <f t="shared" si="19"/>
        <v>0.40859529229555841</v>
      </c>
    </row>
    <row r="212" spans="2:13" thickBot="1" x14ac:dyDescent="0.35">
      <c r="B212" s="14" t="str">
        <f>Data_Input!B212</f>
        <v>Loan-207</v>
      </c>
      <c r="C212" s="6">
        <v>217021.93904068493</v>
      </c>
      <c r="D212" s="6">
        <f>Data_Input!D212</f>
        <v>276058.99</v>
      </c>
      <c r="E212" s="16">
        <f t="shared" si="15"/>
        <v>0.78614334943660025</v>
      </c>
      <c r="F212" s="16">
        <f t="shared" si="16"/>
        <v>0.21385665056339975</v>
      </c>
      <c r="H212" s="6">
        <f>Data_Input!H212</f>
        <v>7.8E-2</v>
      </c>
      <c r="I212" s="11">
        <f>Data_Input!G212</f>
        <v>49528</v>
      </c>
      <c r="J212" s="11">
        <v>45587</v>
      </c>
      <c r="K212" s="6">
        <f t="shared" si="17"/>
        <v>10</v>
      </c>
      <c r="L212" s="17">
        <f t="shared" si="18"/>
        <v>102403.79015286034</v>
      </c>
      <c r="M212" s="16">
        <f t="shared" si="19"/>
        <v>0.62905105842464926</v>
      </c>
    </row>
    <row r="213" spans="2:13" thickBot="1" x14ac:dyDescent="0.35">
      <c r="B213" s="14" t="str">
        <f>Data_Input!B213</f>
        <v>Loan-208</v>
      </c>
      <c r="C213" s="6">
        <v>9870.9531444291715</v>
      </c>
      <c r="D213" s="6">
        <f>Data_Input!D213</f>
        <v>180548.58</v>
      </c>
      <c r="E213" s="16">
        <f t="shared" si="15"/>
        <v>5.4672006528266086E-2</v>
      </c>
      <c r="F213" s="16">
        <f t="shared" si="16"/>
        <v>0.94532799347173391</v>
      </c>
      <c r="H213" s="6">
        <f>Data_Input!H213</f>
        <v>9.3800000000000008E-2</v>
      </c>
      <c r="I213" s="11">
        <f>Data_Input!G213</f>
        <v>46397</v>
      </c>
      <c r="J213" s="11">
        <v>45587</v>
      </c>
      <c r="K213" s="6">
        <f t="shared" si="17"/>
        <v>2</v>
      </c>
      <c r="L213" s="17">
        <f t="shared" si="18"/>
        <v>8250.5566827963848</v>
      </c>
      <c r="M213" s="16">
        <f t="shared" si="19"/>
        <v>0.95430284368452856</v>
      </c>
    </row>
    <row r="214" spans="2:13" thickBot="1" x14ac:dyDescent="0.35">
      <c r="B214" s="14" t="str">
        <f>Data_Input!B214</f>
        <v>Loan-209</v>
      </c>
      <c r="C214" s="6">
        <v>83353.822330673065</v>
      </c>
      <c r="D214" s="6">
        <f>Data_Input!D214</f>
        <v>346656.78</v>
      </c>
      <c r="E214" s="16">
        <f t="shared" si="15"/>
        <v>0.24045057572701464</v>
      </c>
      <c r="F214" s="16">
        <f t="shared" si="16"/>
        <v>0.75954942427298533</v>
      </c>
      <c r="H214" s="6">
        <f>Data_Input!H214</f>
        <v>5.21E-2</v>
      </c>
      <c r="I214" s="11">
        <f>Data_Input!G214</f>
        <v>48924</v>
      </c>
      <c r="J214" s="11">
        <v>45587</v>
      </c>
      <c r="K214" s="6">
        <f t="shared" si="17"/>
        <v>9</v>
      </c>
      <c r="L214" s="17">
        <f t="shared" si="18"/>
        <v>52773.066977835551</v>
      </c>
      <c r="M214" s="16">
        <f t="shared" si="19"/>
        <v>0.84776565749605259</v>
      </c>
    </row>
    <row r="215" spans="2:13" thickBot="1" x14ac:dyDescent="0.35">
      <c r="B215" s="14" t="str">
        <f>Data_Input!B215</f>
        <v>Loan-210</v>
      </c>
      <c r="C215" s="6">
        <v>283288.91676724266</v>
      </c>
      <c r="D215" s="6">
        <f>Data_Input!D215</f>
        <v>448286.89</v>
      </c>
      <c r="E215" s="16">
        <f t="shared" si="15"/>
        <v>0.63193665281454614</v>
      </c>
      <c r="F215" s="16">
        <f t="shared" si="16"/>
        <v>0.36806334718545386</v>
      </c>
      <c r="H215" s="6">
        <f>Data_Input!H215</f>
        <v>7.7399999999999997E-2</v>
      </c>
      <c r="I215" s="11">
        <f>Data_Input!G215</f>
        <v>47757</v>
      </c>
      <c r="J215" s="11">
        <v>45587</v>
      </c>
      <c r="K215" s="6">
        <f t="shared" si="17"/>
        <v>5</v>
      </c>
      <c r="L215" s="17">
        <f t="shared" si="18"/>
        <v>195139.29323839696</v>
      </c>
      <c r="M215" s="16">
        <f t="shared" si="19"/>
        <v>0.56469997764512603</v>
      </c>
    </row>
    <row r="216" spans="2:13" thickBot="1" x14ac:dyDescent="0.35">
      <c r="B216" s="14" t="str">
        <f>Data_Input!B216</f>
        <v>Loan-211</v>
      </c>
      <c r="C216" s="6">
        <v>92862.784780127113</v>
      </c>
      <c r="D216" s="6">
        <f>Data_Input!D216</f>
        <v>413218.99</v>
      </c>
      <c r="E216" s="16">
        <f t="shared" si="15"/>
        <v>0.22473019640294634</v>
      </c>
      <c r="F216" s="16">
        <f t="shared" si="16"/>
        <v>0.77526980359705366</v>
      </c>
      <c r="H216" s="6">
        <f>Data_Input!H216</f>
        <v>2.23E-2</v>
      </c>
      <c r="I216" s="11">
        <f>Data_Input!G216</f>
        <v>53057</v>
      </c>
      <c r="J216" s="11">
        <v>45587</v>
      </c>
      <c r="K216" s="6">
        <f t="shared" si="17"/>
        <v>20</v>
      </c>
      <c r="L216" s="17">
        <f t="shared" si="18"/>
        <v>59741.275029766999</v>
      </c>
      <c r="M216" s="16">
        <f t="shared" si="19"/>
        <v>0.85542466228435676</v>
      </c>
    </row>
    <row r="217" spans="2:13" thickBot="1" x14ac:dyDescent="0.35">
      <c r="B217" s="14" t="str">
        <f>Data_Input!B217</f>
        <v>Loan-212</v>
      </c>
      <c r="C217" s="6">
        <v>153157.27827541172</v>
      </c>
      <c r="D217" s="6">
        <f>Data_Input!D217</f>
        <v>410088.02</v>
      </c>
      <c r="E217" s="16">
        <f t="shared" si="15"/>
        <v>0.37347415873161016</v>
      </c>
      <c r="F217" s="16">
        <f t="shared" si="16"/>
        <v>0.62652584126838984</v>
      </c>
      <c r="H217" s="6">
        <f>Data_Input!H217</f>
        <v>5.5199999999999999E-2</v>
      </c>
      <c r="I217" s="11">
        <f>Data_Input!G217</f>
        <v>55564</v>
      </c>
      <c r="J217" s="11">
        <v>45587</v>
      </c>
      <c r="K217" s="6">
        <f t="shared" si="17"/>
        <v>27</v>
      </c>
      <c r="L217" s="17">
        <f t="shared" si="18"/>
        <v>35900.335850548894</v>
      </c>
      <c r="M217" s="16">
        <f t="shared" si="19"/>
        <v>0.91245699923019241</v>
      </c>
    </row>
    <row r="218" spans="2:13" thickBot="1" x14ac:dyDescent="0.35">
      <c r="B218" s="14" t="str">
        <f>Data_Input!B218</f>
        <v>Loan-213</v>
      </c>
      <c r="C218" s="6">
        <v>296156.95687643578</v>
      </c>
      <c r="D218" s="6">
        <f>Data_Input!D218</f>
        <v>348809.44</v>
      </c>
      <c r="E218" s="16">
        <f t="shared" si="15"/>
        <v>0.8490508653562695</v>
      </c>
      <c r="F218" s="16">
        <f t="shared" si="16"/>
        <v>0.1509491346437305</v>
      </c>
      <c r="H218" s="6">
        <f>Data_Input!H218</f>
        <v>7.3700000000000002E-2</v>
      </c>
      <c r="I218" s="11">
        <f>Data_Input!G218</f>
        <v>47147</v>
      </c>
      <c r="J218" s="11">
        <v>45587</v>
      </c>
      <c r="K218" s="6">
        <f t="shared" si="17"/>
        <v>4</v>
      </c>
      <c r="L218" s="17">
        <f t="shared" si="18"/>
        <v>222838.44870904437</v>
      </c>
      <c r="M218" s="16">
        <f t="shared" si="19"/>
        <v>0.36114559081587821</v>
      </c>
    </row>
    <row r="219" spans="2:13" thickBot="1" x14ac:dyDescent="0.35">
      <c r="B219" s="14" t="str">
        <f>Data_Input!B219</f>
        <v>Loan-214</v>
      </c>
      <c r="C219" s="6">
        <v>443453.85050855076</v>
      </c>
      <c r="D219" s="6">
        <f>Data_Input!D219</f>
        <v>472729.47</v>
      </c>
      <c r="E219" s="16">
        <f t="shared" si="15"/>
        <v>0.93807109277225897</v>
      </c>
      <c r="F219" s="16">
        <f t="shared" si="16"/>
        <v>6.1928907227741026E-2</v>
      </c>
      <c r="H219" s="6">
        <f>Data_Input!H219</f>
        <v>2.7999999999999997E-2</v>
      </c>
      <c r="I219" s="11">
        <f>Data_Input!G219</f>
        <v>54351</v>
      </c>
      <c r="J219" s="11">
        <v>45587</v>
      </c>
      <c r="K219" s="6">
        <f t="shared" si="17"/>
        <v>23</v>
      </c>
      <c r="L219" s="17">
        <f t="shared" si="18"/>
        <v>234966.95731762203</v>
      </c>
      <c r="M219" s="16">
        <f t="shared" si="19"/>
        <v>0.50295682366148642</v>
      </c>
    </row>
    <row r="220" spans="2:13" thickBot="1" x14ac:dyDescent="0.35">
      <c r="B220" s="14" t="str">
        <f>Data_Input!B220</f>
        <v>Loan-215</v>
      </c>
      <c r="C220" s="6">
        <v>470244.00929941022</v>
      </c>
      <c r="D220" s="6">
        <f>Data_Input!D220</f>
        <v>488214.61</v>
      </c>
      <c r="E220" s="16">
        <f t="shared" si="15"/>
        <v>0.96319118614539256</v>
      </c>
      <c r="F220" s="16">
        <f t="shared" si="16"/>
        <v>3.6808813854607436E-2</v>
      </c>
      <c r="H220" s="6">
        <f>Data_Input!H220</f>
        <v>3.9699999999999999E-2</v>
      </c>
      <c r="I220" s="11">
        <f>Data_Input!G220</f>
        <v>55268</v>
      </c>
      <c r="J220" s="11">
        <v>45587</v>
      </c>
      <c r="K220" s="6">
        <f t="shared" si="17"/>
        <v>26</v>
      </c>
      <c r="L220" s="17">
        <f t="shared" si="18"/>
        <v>170889.00781545593</v>
      </c>
      <c r="M220" s="16">
        <f t="shared" si="19"/>
        <v>0.64997154055783801</v>
      </c>
    </row>
    <row r="221" spans="2:13" thickBot="1" x14ac:dyDescent="0.35">
      <c r="B221" s="14" t="str">
        <f>Data_Input!B221</f>
        <v>Loan-216</v>
      </c>
      <c r="C221" s="6">
        <v>158335.66062452405</v>
      </c>
      <c r="D221" s="6">
        <f>Data_Input!D221</f>
        <v>222786.77</v>
      </c>
      <c r="E221" s="16">
        <f t="shared" si="15"/>
        <v>0.71070495175509774</v>
      </c>
      <c r="F221" s="16">
        <f t="shared" si="16"/>
        <v>0.28929504824490226</v>
      </c>
      <c r="H221" s="6">
        <f>Data_Input!H221</f>
        <v>4.1500000000000002E-2</v>
      </c>
      <c r="I221" s="11">
        <f>Data_Input!G221</f>
        <v>53451</v>
      </c>
      <c r="J221" s="11">
        <v>45587</v>
      </c>
      <c r="K221" s="6">
        <f t="shared" si="17"/>
        <v>21</v>
      </c>
      <c r="L221" s="17">
        <f t="shared" si="18"/>
        <v>67411.498067571112</v>
      </c>
      <c r="M221" s="16">
        <f t="shared" si="19"/>
        <v>0.69741696031783618</v>
      </c>
    </row>
    <row r="222" spans="2:13" thickBot="1" x14ac:dyDescent="0.35">
      <c r="B222" s="14" t="str">
        <f>Data_Input!B222</f>
        <v>Loan-217</v>
      </c>
      <c r="C222" s="6">
        <v>9306.5985300294378</v>
      </c>
      <c r="D222" s="6">
        <f>Data_Input!D222</f>
        <v>197689.73</v>
      </c>
      <c r="E222" s="16">
        <f t="shared" si="15"/>
        <v>4.7076793164872233E-2</v>
      </c>
      <c r="F222" s="16">
        <f t="shared" si="16"/>
        <v>0.95292320683512777</v>
      </c>
      <c r="H222" s="6">
        <f>Data_Input!H222</f>
        <v>1.9199999999999998E-2</v>
      </c>
      <c r="I222" s="11">
        <f>Data_Input!G222</f>
        <v>55147</v>
      </c>
      <c r="J222" s="11">
        <v>45587</v>
      </c>
      <c r="K222" s="6">
        <f t="shared" si="17"/>
        <v>26</v>
      </c>
      <c r="L222" s="17">
        <f t="shared" si="18"/>
        <v>5676.0497043805835</v>
      </c>
      <c r="M222" s="16">
        <f t="shared" si="19"/>
        <v>0.97128809015834761</v>
      </c>
    </row>
    <row r="223" spans="2:13" thickBot="1" x14ac:dyDescent="0.35">
      <c r="B223" s="14" t="str">
        <f>Data_Input!B223</f>
        <v>Loan-218</v>
      </c>
      <c r="C223" s="6">
        <v>464575.59067395888</v>
      </c>
      <c r="D223" s="6">
        <f>Data_Input!D223</f>
        <v>481488.43</v>
      </c>
      <c r="E223" s="16">
        <f t="shared" si="15"/>
        <v>0.96487384063197301</v>
      </c>
      <c r="F223" s="16">
        <f t="shared" si="16"/>
        <v>3.5126159368026988E-2</v>
      </c>
      <c r="H223" s="6">
        <f>Data_Input!H223</f>
        <v>5.1100000000000007E-2</v>
      </c>
      <c r="I223" s="11">
        <f>Data_Input!G223</f>
        <v>46253</v>
      </c>
      <c r="J223" s="11">
        <v>45587</v>
      </c>
      <c r="K223" s="6">
        <f t="shared" si="17"/>
        <v>1</v>
      </c>
      <c r="L223" s="17">
        <f t="shared" si="18"/>
        <v>441989.90645415179</v>
      </c>
      <c r="M223" s="16">
        <f t="shared" si="19"/>
        <v>8.2034211176887903E-2</v>
      </c>
    </row>
    <row r="224" spans="2:13" thickBot="1" x14ac:dyDescent="0.35">
      <c r="B224" s="14" t="str">
        <f>Data_Input!B224</f>
        <v>Loan-219</v>
      </c>
      <c r="C224" s="6">
        <v>80437.749893926826</v>
      </c>
      <c r="D224" s="6">
        <f>Data_Input!D224</f>
        <v>200278.25</v>
      </c>
      <c r="E224" s="16">
        <f t="shared" si="15"/>
        <v>0.40162998175751397</v>
      </c>
      <c r="F224" s="16">
        <f t="shared" si="16"/>
        <v>0.59837001824248603</v>
      </c>
      <c r="H224" s="6">
        <f>Data_Input!H224</f>
        <v>7.2499999999999995E-2</v>
      </c>
      <c r="I224" s="11">
        <f>Data_Input!G224</f>
        <v>52795</v>
      </c>
      <c r="J224" s="11">
        <v>45587</v>
      </c>
      <c r="K224" s="6">
        <f t="shared" si="17"/>
        <v>19</v>
      </c>
      <c r="L224" s="17">
        <f t="shared" si="18"/>
        <v>21277.039370224426</v>
      </c>
      <c r="M224" s="16">
        <f t="shared" si="19"/>
        <v>0.89376260592338697</v>
      </c>
    </row>
    <row r="225" spans="2:13" thickBot="1" x14ac:dyDescent="0.35">
      <c r="B225" s="14" t="str">
        <f>Data_Input!B225</f>
        <v>Loan-220</v>
      </c>
      <c r="C225" s="6">
        <v>250604.38850434253</v>
      </c>
      <c r="D225" s="6">
        <f>Data_Input!D225</f>
        <v>318486.71000000002</v>
      </c>
      <c r="E225" s="16">
        <f t="shared" si="15"/>
        <v>0.78685979865327038</v>
      </c>
      <c r="F225" s="16">
        <f t="shared" si="16"/>
        <v>0.21314020134672962</v>
      </c>
      <c r="H225" s="6">
        <f>Data_Input!H225</f>
        <v>4.24E-2</v>
      </c>
      <c r="I225" s="11">
        <f>Data_Input!G225</f>
        <v>50120</v>
      </c>
      <c r="J225" s="11">
        <v>45587</v>
      </c>
      <c r="K225" s="6">
        <f t="shared" si="17"/>
        <v>12</v>
      </c>
      <c r="L225" s="17">
        <f t="shared" si="18"/>
        <v>152256.49904646605</v>
      </c>
      <c r="M225" s="16">
        <f t="shared" si="19"/>
        <v>0.52193766877598746</v>
      </c>
    </row>
    <row r="226" spans="2:13" thickBot="1" x14ac:dyDescent="0.35">
      <c r="B226" s="14" t="str">
        <f>Data_Input!B226</f>
        <v>Loan-221</v>
      </c>
      <c r="C226" s="6">
        <v>84371.05292261664</v>
      </c>
      <c r="D226" s="6">
        <f>Data_Input!D226</f>
        <v>347645.26</v>
      </c>
      <c r="E226" s="16">
        <f t="shared" si="15"/>
        <v>0.24269294775546957</v>
      </c>
      <c r="F226" s="16">
        <f t="shared" si="16"/>
        <v>0.75730705224453043</v>
      </c>
      <c r="H226" s="6">
        <f>Data_Input!H226</f>
        <v>5.5800000000000002E-2</v>
      </c>
      <c r="I226" s="11">
        <f>Data_Input!G226</f>
        <v>47174</v>
      </c>
      <c r="J226" s="11">
        <v>45587</v>
      </c>
      <c r="K226" s="6">
        <f t="shared" si="17"/>
        <v>4</v>
      </c>
      <c r="L226" s="17">
        <f t="shared" si="18"/>
        <v>67899.540979076381</v>
      </c>
      <c r="M226" s="16">
        <f t="shared" si="19"/>
        <v>0.80468728099708187</v>
      </c>
    </row>
    <row r="227" spans="2:13" thickBot="1" x14ac:dyDescent="0.35">
      <c r="B227" s="14" t="str">
        <f>Data_Input!B227</f>
        <v>Loan-222</v>
      </c>
      <c r="C227" s="6">
        <v>126031.94098389948</v>
      </c>
      <c r="D227" s="6">
        <f>Data_Input!D227</f>
        <v>225062.18</v>
      </c>
      <c r="E227" s="16">
        <f t="shared" si="15"/>
        <v>0.55998720435347904</v>
      </c>
      <c r="F227" s="16">
        <f t="shared" si="16"/>
        <v>0.44001279564652096</v>
      </c>
      <c r="H227" s="6">
        <f>Data_Input!H227</f>
        <v>2.35E-2</v>
      </c>
      <c r="I227" s="11">
        <f>Data_Input!G227</f>
        <v>49716</v>
      </c>
      <c r="J227" s="11">
        <v>45587</v>
      </c>
      <c r="K227" s="6">
        <f t="shared" si="17"/>
        <v>11</v>
      </c>
      <c r="L227" s="17">
        <f t="shared" si="18"/>
        <v>97614.494087363768</v>
      </c>
      <c r="M227" s="16">
        <f t="shared" si="19"/>
        <v>0.56627766563283188</v>
      </c>
    </row>
    <row r="228" spans="2:13" thickBot="1" x14ac:dyDescent="0.35">
      <c r="B228" s="14" t="str">
        <f>Data_Input!B228</f>
        <v>Loan-223</v>
      </c>
      <c r="C228" s="6">
        <v>114866.83422098224</v>
      </c>
      <c r="D228" s="6">
        <f>Data_Input!D228</f>
        <v>273791.94</v>
      </c>
      <c r="E228" s="16">
        <f t="shared" si="15"/>
        <v>0.41954059794814358</v>
      </c>
      <c r="F228" s="16">
        <f t="shared" si="16"/>
        <v>0.58045940205185642</v>
      </c>
      <c r="H228" s="6">
        <f>Data_Input!H228</f>
        <v>7.22E-2</v>
      </c>
      <c r="I228" s="11">
        <f>Data_Input!G228</f>
        <v>49704</v>
      </c>
      <c r="J228" s="11">
        <v>45587</v>
      </c>
      <c r="K228" s="6">
        <f t="shared" si="17"/>
        <v>11</v>
      </c>
      <c r="L228" s="17">
        <f t="shared" si="18"/>
        <v>53353.242702894706</v>
      </c>
      <c r="M228" s="16">
        <f t="shared" si="19"/>
        <v>0.80513216458127035</v>
      </c>
    </row>
    <row r="229" spans="2:13" thickBot="1" x14ac:dyDescent="0.35">
      <c r="B229" s="14" t="str">
        <f>Data_Input!B229</f>
        <v>Loan-224</v>
      </c>
      <c r="C229" s="6">
        <v>191008.54179317062</v>
      </c>
      <c r="D229" s="6">
        <f>Data_Input!D229</f>
        <v>322030.21000000002</v>
      </c>
      <c r="E229" s="16">
        <f t="shared" si="15"/>
        <v>0.59313858098335126</v>
      </c>
      <c r="F229" s="16">
        <f t="shared" si="16"/>
        <v>0.40686141901664874</v>
      </c>
      <c r="H229" s="6">
        <f>Data_Input!H229</f>
        <v>9.3299999999999994E-2</v>
      </c>
      <c r="I229" s="11">
        <f>Data_Input!G229</f>
        <v>46611</v>
      </c>
      <c r="J229" s="11">
        <v>45587</v>
      </c>
      <c r="K229" s="6">
        <f t="shared" si="17"/>
        <v>2</v>
      </c>
      <c r="L229" s="17">
        <f t="shared" si="18"/>
        <v>159799.01311469631</v>
      </c>
      <c r="M229" s="16">
        <f t="shared" si="19"/>
        <v>0.50377632857893584</v>
      </c>
    </row>
    <row r="230" spans="2:13" thickBot="1" x14ac:dyDescent="0.35">
      <c r="B230" s="14" t="str">
        <f>Data_Input!B230</f>
        <v>Loan-225</v>
      </c>
      <c r="C230" s="6">
        <v>115594.51615820359</v>
      </c>
      <c r="D230" s="6">
        <f>Data_Input!D230</f>
        <v>298388.76</v>
      </c>
      <c r="E230" s="16">
        <f t="shared" si="15"/>
        <v>0.38739567857114854</v>
      </c>
      <c r="F230" s="16">
        <f t="shared" si="16"/>
        <v>0.61260432142885146</v>
      </c>
      <c r="H230" s="6">
        <f>Data_Input!H230</f>
        <v>9.0700000000000003E-2</v>
      </c>
      <c r="I230" s="11">
        <f>Data_Input!G230</f>
        <v>53367</v>
      </c>
      <c r="J230" s="11">
        <v>45587</v>
      </c>
      <c r="K230" s="6">
        <f t="shared" si="17"/>
        <v>21</v>
      </c>
      <c r="L230" s="17">
        <f t="shared" si="18"/>
        <v>18669.197738918541</v>
      </c>
      <c r="M230" s="16">
        <f t="shared" si="19"/>
        <v>0.93743330767915478</v>
      </c>
    </row>
    <row r="231" spans="2:13" thickBot="1" x14ac:dyDescent="0.35">
      <c r="B231" s="14" t="str">
        <f>Data_Input!B231</f>
        <v>Loan-226</v>
      </c>
      <c r="C231" s="6">
        <v>329724.030822895</v>
      </c>
      <c r="D231" s="6">
        <f>Data_Input!D231</f>
        <v>359670.58</v>
      </c>
      <c r="E231" s="16">
        <f t="shared" si="15"/>
        <v>0.91673895269080663</v>
      </c>
      <c r="F231" s="16">
        <f t="shared" si="16"/>
        <v>8.326104730919337E-2</v>
      </c>
      <c r="H231" s="6">
        <f>Data_Input!H231</f>
        <v>8.3000000000000004E-2</v>
      </c>
      <c r="I231" s="11">
        <f>Data_Input!G231</f>
        <v>51061</v>
      </c>
      <c r="J231" s="11">
        <v>45587</v>
      </c>
      <c r="K231" s="6">
        <f t="shared" si="17"/>
        <v>14</v>
      </c>
      <c r="L231" s="17">
        <f t="shared" si="18"/>
        <v>107982.20900225529</v>
      </c>
      <c r="M231" s="16">
        <f t="shared" si="19"/>
        <v>0.69977469660639113</v>
      </c>
    </row>
    <row r="232" spans="2:13" thickBot="1" x14ac:dyDescent="0.35">
      <c r="B232" s="14" t="str">
        <f>Data_Input!B232</f>
        <v>Loan-227</v>
      </c>
      <c r="C232" s="6">
        <v>59544.879821256916</v>
      </c>
      <c r="D232" s="6">
        <f>Data_Input!D232</f>
        <v>212954.88</v>
      </c>
      <c r="E232" s="16">
        <f t="shared" si="15"/>
        <v>0.2796126570156876</v>
      </c>
      <c r="F232" s="16">
        <f t="shared" si="16"/>
        <v>0.7203873429843124</v>
      </c>
      <c r="H232" s="6">
        <f>Data_Input!H232</f>
        <v>5.5E-2</v>
      </c>
      <c r="I232" s="11">
        <f>Data_Input!G232</f>
        <v>55418</v>
      </c>
      <c r="J232" s="11">
        <v>45587</v>
      </c>
      <c r="K232" s="6">
        <f t="shared" si="17"/>
        <v>26</v>
      </c>
      <c r="L232" s="17">
        <f t="shared" si="18"/>
        <v>14800.639226317624</v>
      </c>
      <c r="M232" s="16">
        <f t="shared" si="19"/>
        <v>0.93049870833522275</v>
      </c>
    </row>
    <row r="233" spans="2:13" thickBot="1" x14ac:dyDescent="0.35">
      <c r="B233" s="14" t="str">
        <f>Data_Input!B233</f>
        <v>Loan-228</v>
      </c>
      <c r="C233" s="6">
        <v>133101.69484043994</v>
      </c>
      <c r="D233" s="6">
        <f>Data_Input!D233</f>
        <v>232244.15</v>
      </c>
      <c r="E233" s="16">
        <f t="shared" si="15"/>
        <v>0.57311107659951799</v>
      </c>
      <c r="F233" s="16">
        <f t="shared" si="16"/>
        <v>0.42688892340048201</v>
      </c>
      <c r="H233" s="6">
        <f>Data_Input!H233</f>
        <v>8.5299999999999987E-2</v>
      </c>
      <c r="I233" s="11">
        <f>Data_Input!G233</f>
        <v>48857</v>
      </c>
      <c r="J233" s="11">
        <v>45587</v>
      </c>
      <c r="K233" s="6">
        <f t="shared" si="17"/>
        <v>8</v>
      </c>
      <c r="L233" s="17">
        <f t="shared" si="18"/>
        <v>69148.881786994622</v>
      </c>
      <c r="M233" s="16">
        <f t="shared" si="19"/>
        <v>0.70225781020966682</v>
      </c>
    </row>
    <row r="234" spans="2:13" thickBot="1" x14ac:dyDescent="0.35">
      <c r="B234" s="14" t="str">
        <f>Data_Input!B234</f>
        <v>Loan-229</v>
      </c>
      <c r="C234" s="6">
        <v>967.54438514265428</v>
      </c>
      <c r="D234" s="6">
        <f>Data_Input!D234</f>
        <v>5726.16</v>
      </c>
      <c r="E234" s="16">
        <f t="shared" si="15"/>
        <v>0.16896914950728836</v>
      </c>
      <c r="F234" s="16">
        <f t="shared" si="16"/>
        <v>0.83103085049271164</v>
      </c>
      <c r="H234" s="6">
        <f>Data_Input!H234</f>
        <v>1.1399999999999999E-2</v>
      </c>
      <c r="I234" s="11">
        <f>Data_Input!G234</f>
        <v>48466</v>
      </c>
      <c r="J234" s="11">
        <v>45587</v>
      </c>
      <c r="K234" s="6">
        <f t="shared" si="17"/>
        <v>7</v>
      </c>
      <c r="L234" s="17">
        <f t="shared" si="18"/>
        <v>893.73805807261738</v>
      </c>
      <c r="M234" s="16">
        <f t="shared" si="19"/>
        <v>0.84392017371630945</v>
      </c>
    </row>
    <row r="235" spans="2:13" thickBot="1" x14ac:dyDescent="0.35">
      <c r="B235" s="14" t="str">
        <f>Data_Input!B235</f>
        <v>Loan-230</v>
      </c>
      <c r="C235" s="6">
        <v>251534.32420945147</v>
      </c>
      <c r="D235" s="6">
        <f>Data_Input!D235</f>
        <v>292362.13</v>
      </c>
      <c r="E235" s="16">
        <f t="shared" si="15"/>
        <v>0.86035193480582273</v>
      </c>
      <c r="F235" s="16">
        <f t="shared" si="16"/>
        <v>0.13964806519417727</v>
      </c>
      <c r="H235" s="6">
        <f>Data_Input!H235</f>
        <v>5.5E-2</v>
      </c>
      <c r="I235" s="11">
        <f>Data_Input!G235</f>
        <v>53258</v>
      </c>
      <c r="J235" s="11">
        <v>45587</v>
      </c>
      <c r="K235" s="6">
        <f t="shared" si="17"/>
        <v>21</v>
      </c>
      <c r="L235" s="17">
        <f t="shared" si="18"/>
        <v>81713.8371354993</v>
      </c>
      <c r="M235" s="16">
        <f t="shared" si="19"/>
        <v>0.72050471401511784</v>
      </c>
    </row>
    <row r="236" spans="2:13" thickBot="1" x14ac:dyDescent="0.35">
      <c r="B236" s="14" t="str">
        <f>Data_Input!B236</f>
        <v>Loan-231</v>
      </c>
      <c r="C236" s="6">
        <v>38389.228078129076</v>
      </c>
      <c r="D236" s="6">
        <f>Data_Input!D236</f>
        <v>142187.10999999999</v>
      </c>
      <c r="E236" s="16">
        <f t="shared" si="15"/>
        <v>0.26999091604104675</v>
      </c>
      <c r="F236" s="16">
        <f t="shared" si="16"/>
        <v>0.73000908395895325</v>
      </c>
      <c r="H236" s="6">
        <f>Data_Input!H236</f>
        <v>4.1599999999999998E-2</v>
      </c>
      <c r="I236" s="11">
        <f>Data_Input!G236</f>
        <v>55514</v>
      </c>
      <c r="J236" s="11">
        <v>45587</v>
      </c>
      <c r="K236" s="6">
        <f t="shared" si="17"/>
        <v>27</v>
      </c>
      <c r="L236" s="17">
        <f t="shared" si="18"/>
        <v>12772.713078636332</v>
      </c>
      <c r="M236" s="16">
        <f t="shared" si="19"/>
        <v>0.91016968360467887</v>
      </c>
    </row>
    <row r="237" spans="2:13" thickBot="1" x14ac:dyDescent="0.35">
      <c r="B237" s="14" t="str">
        <f>Data_Input!B237</f>
        <v>Loan-232</v>
      </c>
      <c r="C237" s="6">
        <v>13577.798772529703</v>
      </c>
      <c r="D237" s="6">
        <f>Data_Input!D237</f>
        <v>13725.39</v>
      </c>
      <c r="E237" s="16">
        <f t="shared" si="15"/>
        <v>0.98924684635771387</v>
      </c>
      <c r="F237" s="16">
        <f t="shared" si="16"/>
        <v>1.0753153642286128E-2</v>
      </c>
      <c r="H237" s="6">
        <f>Data_Input!H237</f>
        <v>4.0300000000000002E-2</v>
      </c>
      <c r="I237" s="11">
        <f>Data_Input!G237</f>
        <v>53285</v>
      </c>
      <c r="J237" s="11">
        <v>45587</v>
      </c>
      <c r="K237" s="6">
        <f t="shared" si="17"/>
        <v>21</v>
      </c>
      <c r="L237" s="17">
        <f t="shared" si="18"/>
        <v>5922.4145011485434</v>
      </c>
      <c r="M237" s="16">
        <f t="shared" si="19"/>
        <v>0.5685066507291564</v>
      </c>
    </row>
    <row r="238" spans="2:13" thickBot="1" x14ac:dyDescent="0.35">
      <c r="B238" s="14" t="str">
        <f>Data_Input!B238</f>
        <v>Loan-233</v>
      </c>
      <c r="C238" s="6">
        <v>7571.5928210249585</v>
      </c>
      <c r="D238" s="6">
        <f>Data_Input!D238</f>
        <v>101723.91</v>
      </c>
      <c r="E238" s="16">
        <f t="shared" si="15"/>
        <v>7.4432774173003757E-2</v>
      </c>
      <c r="F238" s="16">
        <f t="shared" si="16"/>
        <v>0.92556722582699624</v>
      </c>
      <c r="H238" s="6">
        <f>Data_Input!H238</f>
        <v>1.78E-2</v>
      </c>
      <c r="I238" s="11">
        <f>Data_Input!G238</f>
        <v>49235</v>
      </c>
      <c r="J238" s="11">
        <v>45587</v>
      </c>
      <c r="K238" s="6">
        <f t="shared" si="17"/>
        <v>9</v>
      </c>
      <c r="L238" s="17">
        <f t="shared" si="18"/>
        <v>6459.8916231465018</v>
      </c>
      <c r="M238" s="16">
        <f t="shared" si="19"/>
        <v>0.93649583836143835</v>
      </c>
    </row>
    <row r="239" spans="2:13" thickBot="1" x14ac:dyDescent="0.35">
      <c r="B239" s="14" t="str">
        <f>Data_Input!B239</f>
        <v>Loan-234</v>
      </c>
      <c r="C239" s="6">
        <v>23315.920546476933</v>
      </c>
      <c r="D239" s="6">
        <f>Data_Input!D239</f>
        <v>46265.06</v>
      </c>
      <c r="E239" s="16">
        <f t="shared" si="15"/>
        <v>0.50396391027001664</v>
      </c>
      <c r="F239" s="16">
        <f t="shared" si="16"/>
        <v>0.49603608972998336</v>
      </c>
      <c r="H239" s="6">
        <f>Data_Input!H239</f>
        <v>4.4400000000000002E-2</v>
      </c>
      <c r="I239" s="11">
        <f>Data_Input!G239</f>
        <v>48106</v>
      </c>
      <c r="J239" s="11">
        <v>45587</v>
      </c>
      <c r="K239" s="6">
        <f t="shared" si="17"/>
        <v>6</v>
      </c>
      <c r="L239" s="17">
        <f t="shared" si="18"/>
        <v>17965.999687949487</v>
      </c>
      <c r="M239" s="16">
        <f t="shared" si="19"/>
        <v>0.61167240055563554</v>
      </c>
    </row>
    <row r="240" spans="2:13" thickBot="1" x14ac:dyDescent="0.35">
      <c r="B240" s="14" t="str">
        <f>Data_Input!B240</f>
        <v>Loan-235</v>
      </c>
      <c r="C240" s="6">
        <v>105057.18004929618</v>
      </c>
      <c r="D240" s="6">
        <f>Data_Input!D240</f>
        <v>219021.36</v>
      </c>
      <c r="E240" s="16">
        <f t="shared" si="15"/>
        <v>0.47966636701231419</v>
      </c>
      <c r="F240" s="16">
        <f t="shared" si="16"/>
        <v>0.52033363298768576</v>
      </c>
      <c r="H240" s="6">
        <f>Data_Input!H240</f>
        <v>1.2500000000000001E-2</v>
      </c>
      <c r="I240" s="11">
        <f>Data_Input!G240</f>
        <v>47773</v>
      </c>
      <c r="J240" s="11">
        <v>45587</v>
      </c>
      <c r="K240" s="6">
        <f t="shared" si="17"/>
        <v>5</v>
      </c>
      <c r="L240" s="17">
        <f t="shared" si="18"/>
        <v>98730.328002730384</v>
      </c>
      <c r="M240" s="16">
        <f t="shared" si="19"/>
        <v>0.54922055089635824</v>
      </c>
    </row>
    <row r="241" spans="2:13" thickBot="1" x14ac:dyDescent="0.35">
      <c r="B241" s="14" t="str">
        <f>Data_Input!B241</f>
        <v>Loan-236</v>
      </c>
      <c r="C241" s="6">
        <v>44617.046505884246</v>
      </c>
      <c r="D241" s="6">
        <f>Data_Input!D241</f>
        <v>66515.34</v>
      </c>
      <c r="E241" s="16">
        <f t="shared" si="15"/>
        <v>0.67077829724518057</v>
      </c>
      <c r="F241" s="16">
        <f t="shared" si="16"/>
        <v>0.32922170275481943</v>
      </c>
      <c r="H241" s="6">
        <f>Data_Input!H241</f>
        <v>3.9699999999999999E-2</v>
      </c>
      <c r="I241" s="11">
        <f>Data_Input!G241</f>
        <v>51437</v>
      </c>
      <c r="J241" s="11">
        <v>45587</v>
      </c>
      <c r="K241" s="6">
        <f t="shared" si="17"/>
        <v>16</v>
      </c>
      <c r="L241" s="17">
        <f t="shared" si="18"/>
        <v>23931.620898550955</v>
      </c>
      <c r="M241" s="16">
        <f t="shared" si="19"/>
        <v>0.64020899692385302</v>
      </c>
    </row>
    <row r="242" spans="2:13" thickBot="1" x14ac:dyDescent="0.35">
      <c r="B242" s="14" t="str">
        <f>Data_Input!B242</f>
        <v>Loan-237</v>
      </c>
      <c r="C242" s="6">
        <v>20044.133419090133</v>
      </c>
      <c r="D242" s="6">
        <f>Data_Input!D242</f>
        <v>31681.439999999999</v>
      </c>
      <c r="E242" s="16">
        <f t="shared" si="15"/>
        <v>0.63267747359621695</v>
      </c>
      <c r="F242" s="16">
        <f t="shared" si="16"/>
        <v>0.36732252640378305</v>
      </c>
      <c r="H242" s="6">
        <f>Data_Input!H242</f>
        <v>6.5799999999999997E-2</v>
      </c>
      <c r="I242" s="11">
        <f>Data_Input!G242</f>
        <v>51275</v>
      </c>
      <c r="J242" s="11">
        <v>45587</v>
      </c>
      <c r="K242" s="6">
        <f t="shared" si="17"/>
        <v>15</v>
      </c>
      <c r="L242" s="17">
        <f t="shared" si="18"/>
        <v>7706.3999824024258</v>
      </c>
      <c r="M242" s="16">
        <f t="shared" si="19"/>
        <v>0.75675348145783694</v>
      </c>
    </row>
    <row r="243" spans="2:13" thickBot="1" x14ac:dyDescent="0.35">
      <c r="B243" s="14" t="str">
        <f>Data_Input!B243</f>
        <v>Loan-238</v>
      </c>
      <c r="C243" s="6">
        <v>228591.6971579805</v>
      </c>
      <c r="D243" s="6">
        <f>Data_Input!D243</f>
        <v>286443.23</v>
      </c>
      <c r="E243" s="16">
        <f t="shared" si="15"/>
        <v>0.79803490959790013</v>
      </c>
      <c r="F243" s="16">
        <f t="shared" si="16"/>
        <v>0.20196509040209987</v>
      </c>
      <c r="H243" s="6">
        <f>Data_Input!H243</f>
        <v>8.2799999999999999E-2</v>
      </c>
      <c r="I243" s="11">
        <f>Data_Input!G243</f>
        <v>54938</v>
      </c>
      <c r="J243" s="11">
        <v>45587</v>
      </c>
      <c r="K243" s="6">
        <f t="shared" si="17"/>
        <v>25</v>
      </c>
      <c r="L243" s="17">
        <f t="shared" si="18"/>
        <v>31286.304984219772</v>
      </c>
      <c r="M243" s="16">
        <f t="shared" si="19"/>
        <v>0.89077659477509807</v>
      </c>
    </row>
    <row r="244" spans="2:13" thickBot="1" x14ac:dyDescent="0.35">
      <c r="B244" s="14" t="str">
        <f>Data_Input!B244</f>
        <v>Loan-239</v>
      </c>
      <c r="C244" s="6">
        <v>199516.00626255138</v>
      </c>
      <c r="D244" s="6">
        <f>Data_Input!D244</f>
        <v>239003.02</v>
      </c>
      <c r="E244" s="16">
        <f t="shared" si="15"/>
        <v>0.83478445696021497</v>
      </c>
      <c r="F244" s="16">
        <f t="shared" si="16"/>
        <v>0.16521554303978503</v>
      </c>
      <c r="H244" s="6">
        <f>Data_Input!H244</f>
        <v>7.0599999999999996E-2</v>
      </c>
      <c r="I244" s="11">
        <f>Data_Input!G244</f>
        <v>48457</v>
      </c>
      <c r="J244" s="11">
        <v>45587</v>
      </c>
      <c r="K244" s="6">
        <f t="shared" si="17"/>
        <v>7</v>
      </c>
      <c r="L244" s="17">
        <f t="shared" si="18"/>
        <v>123761.92892591484</v>
      </c>
      <c r="M244" s="16">
        <f t="shared" si="19"/>
        <v>0.48217420463592953</v>
      </c>
    </row>
    <row r="245" spans="2:13" thickBot="1" x14ac:dyDescent="0.35">
      <c r="B245" s="14" t="str">
        <f>Data_Input!B245</f>
        <v>Loan-240</v>
      </c>
      <c r="C245" s="6">
        <v>83330.211327639656</v>
      </c>
      <c r="D245" s="6">
        <f>Data_Input!D245</f>
        <v>218860.17</v>
      </c>
      <c r="E245" s="16">
        <f t="shared" si="15"/>
        <v>0.38074635200932017</v>
      </c>
      <c r="F245" s="16">
        <f t="shared" si="16"/>
        <v>0.61925364799067983</v>
      </c>
      <c r="H245" s="6">
        <f>Data_Input!H245</f>
        <v>6.7599999999999993E-2</v>
      </c>
      <c r="I245" s="11">
        <f>Data_Input!G245</f>
        <v>54036</v>
      </c>
      <c r="J245" s="11">
        <v>45587</v>
      </c>
      <c r="K245" s="6">
        <f t="shared" si="17"/>
        <v>23</v>
      </c>
      <c r="L245" s="17">
        <f t="shared" si="18"/>
        <v>18509.960226296538</v>
      </c>
      <c r="M245" s="16">
        <f t="shared" si="19"/>
        <v>0.91542563351615536</v>
      </c>
    </row>
    <row r="246" spans="2:13" thickBot="1" x14ac:dyDescent="0.35">
      <c r="B246" s="14" t="str">
        <f>Data_Input!B246</f>
        <v>Loan-241</v>
      </c>
      <c r="C246" s="6">
        <v>115840.5995357049</v>
      </c>
      <c r="D246" s="6">
        <f>Data_Input!D246</f>
        <v>280622.53000000003</v>
      </c>
      <c r="E246" s="16">
        <f t="shared" si="15"/>
        <v>0.41279864284490941</v>
      </c>
      <c r="F246" s="16">
        <f t="shared" si="16"/>
        <v>0.58720135715509059</v>
      </c>
      <c r="H246" s="6">
        <f>Data_Input!H246</f>
        <v>8.3000000000000004E-2</v>
      </c>
      <c r="I246" s="11">
        <f>Data_Input!G246</f>
        <v>53415</v>
      </c>
      <c r="J246" s="11">
        <v>45587</v>
      </c>
      <c r="K246" s="6">
        <f t="shared" si="17"/>
        <v>21</v>
      </c>
      <c r="L246" s="17">
        <f t="shared" si="18"/>
        <v>21710.169162543782</v>
      </c>
      <c r="M246" s="16">
        <f t="shared" si="19"/>
        <v>0.92263568729658385</v>
      </c>
    </row>
    <row r="247" spans="2:13" thickBot="1" x14ac:dyDescent="0.35">
      <c r="B247" s="14" t="str">
        <f>Data_Input!B247</f>
        <v>Loan-242</v>
      </c>
      <c r="C247" s="6">
        <v>371260.25621594989</v>
      </c>
      <c r="D247" s="6">
        <f>Data_Input!D247</f>
        <v>497563.57</v>
      </c>
      <c r="E247" s="16">
        <f t="shared" si="15"/>
        <v>0.74615642824483686</v>
      </c>
      <c r="F247" s="16">
        <f t="shared" si="16"/>
        <v>0.25384357175516314</v>
      </c>
      <c r="H247" s="6">
        <f>Data_Input!H247</f>
        <v>5.1200000000000002E-2</v>
      </c>
      <c r="I247" s="11">
        <f>Data_Input!G247</f>
        <v>50750</v>
      </c>
      <c r="J247" s="11">
        <v>45587</v>
      </c>
      <c r="K247" s="6">
        <f t="shared" si="17"/>
        <v>14</v>
      </c>
      <c r="L247" s="17">
        <f t="shared" si="18"/>
        <v>184537.03101165866</v>
      </c>
      <c r="M247" s="16">
        <f t="shared" si="19"/>
        <v>0.62911868525330605</v>
      </c>
    </row>
    <row r="248" spans="2:13" thickBot="1" x14ac:dyDescent="0.35">
      <c r="B248" s="14" t="str">
        <f>Data_Input!B248</f>
        <v>Loan-243</v>
      </c>
      <c r="C248" s="6">
        <v>18242.892689592518</v>
      </c>
      <c r="D248" s="6">
        <f>Data_Input!D248</f>
        <v>173124.3</v>
      </c>
      <c r="E248" s="16">
        <f t="shared" si="15"/>
        <v>0.10537453546147202</v>
      </c>
      <c r="F248" s="16">
        <f t="shared" si="16"/>
        <v>0.89462546453852798</v>
      </c>
      <c r="H248" s="6">
        <f>Data_Input!H248</f>
        <v>4.1200000000000001E-2</v>
      </c>
      <c r="I248" s="11">
        <f>Data_Input!G248</f>
        <v>48152</v>
      </c>
      <c r="J248" s="11">
        <v>45587</v>
      </c>
      <c r="K248" s="6">
        <f t="shared" si="17"/>
        <v>7</v>
      </c>
      <c r="L248" s="17">
        <f t="shared" si="18"/>
        <v>13751.642940305823</v>
      </c>
      <c r="M248" s="16">
        <f t="shared" si="19"/>
        <v>0.92056780625073542</v>
      </c>
    </row>
    <row r="249" spans="2:13" thickBot="1" x14ac:dyDescent="0.35">
      <c r="B249" s="14" t="str">
        <f>Data_Input!B249</f>
        <v>Loan-244</v>
      </c>
      <c r="C249" s="6">
        <v>98743.123856534454</v>
      </c>
      <c r="D249" s="6">
        <f>Data_Input!D249</f>
        <v>189776.34</v>
      </c>
      <c r="E249" s="16">
        <f t="shared" si="15"/>
        <v>0.52031314260004413</v>
      </c>
      <c r="F249" s="16">
        <f t="shared" si="16"/>
        <v>0.47968685739995587</v>
      </c>
      <c r="H249" s="6">
        <f>Data_Input!H249</f>
        <v>5.2999999999999999E-2</v>
      </c>
      <c r="I249" s="11">
        <f>Data_Input!G249</f>
        <v>48798</v>
      </c>
      <c r="J249" s="11">
        <v>45587</v>
      </c>
      <c r="K249" s="6">
        <f t="shared" si="17"/>
        <v>8</v>
      </c>
      <c r="L249" s="17">
        <f t="shared" si="18"/>
        <v>65325.071393919432</v>
      </c>
      <c r="M249" s="16">
        <f t="shared" si="19"/>
        <v>0.65577863186781116</v>
      </c>
    </row>
    <row r="250" spans="2:13" thickBot="1" x14ac:dyDescent="0.35">
      <c r="B250" s="14" t="str">
        <f>Data_Input!B250</f>
        <v>Loan-245</v>
      </c>
      <c r="C250" s="6">
        <v>108310.64415328245</v>
      </c>
      <c r="D250" s="6">
        <f>Data_Input!D250</f>
        <v>146247.76999999999</v>
      </c>
      <c r="E250" s="16">
        <f t="shared" si="15"/>
        <v>0.7405968935682401</v>
      </c>
      <c r="F250" s="16">
        <f t="shared" si="16"/>
        <v>0.2594031064317599</v>
      </c>
      <c r="H250" s="6">
        <f>Data_Input!H250</f>
        <v>6.9900000000000004E-2</v>
      </c>
      <c r="I250" s="11">
        <f>Data_Input!G250</f>
        <v>48360</v>
      </c>
      <c r="J250" s="11">
        <v>45587</v>
      </c>
      <c r="K250" s="6">
        <f t="shared" si="17"/>
        <v>7</v>
      </c>
      <c r="L250" s="17">
        <f t="shared" si="18"/>
        <v>67494.568637017379</v>
      </c>
      <c r="M250" s="16">
        <f t="shared" si="19"/>
        <v>0.53849163896982921</v>
      </c>
    </row>
    <row r="251" spans="2:13" thickBot="1" x14ac:dyDescent="0.35">
      <c r="B251" s="14" t="str">
        <f>Data_Input!B251</f>
        <v>Loan-246</v>
      </c>
      <c r="C251" s="6">
        <v>286413.94316217385</v>
      </c>
      <c r="D251" s="6">
        <f>Data_Input!D251</f>
        <v>493809.2</v>
      </c>
      <c r="E251" s="16">
        <f t="shared" si="15"/>
        <v>0.58000932984272846</v>
      </c>
      <c r="F251" s="16">
        <f t="shared" si="16"/>
        <v>0.41999067015727154</v>
      </c>
      <c r="H251" s="6">
        <f>Data_Input!H251</f>
        <v>3.3000000000000002E-2</v>
      </c>
      <c r="I251" s="11">
        <f>Data_Input!G251</f>
        <v>53503</v>
      </c>
      <c r="J251" s="11">
        <v>45587</v>
      </c>
      <c r="K251" s="6">
        <f t="shared" si="17"/>
        <v>21</v>
      </c>
      <c r="L251" s="17">
        <f t="shared" si="18"/>
        <v>144839.62925960252</v>
      </c>
      <c r="M251" s="16">
        <f t="shared" si="19"/>
        <v>0.70668908303125477</v>
      </c>
    </row>
    <row r="252" spans="2:13" thickBot="1" x14ac:dyDescent="0.35">
      <c r="B252" s="14" t="str">
        <f>Data_Input!B252</f>
        <v>Loan-247</v>
      </c>
      <c r="C252" s="6">
        <v>98818.905767737553</v>
      </c>
      <c r="D252" s="6">
        <f>Data_Input!D252</f>
        <v>199449.24</v>
      </c>
      <c r="E252" s="16">
        <f t="shared" si="15"/>
        <v>0.49545892362255961</v>
      </c>
      <c r="F252" s="16">
        <f t="shared" si="16"/>
        <v>0.50454107637744039</v>
      </c>
      <c r="H252" s="6">
        <f>Data_Input!H252</f>
        <v>4.8099999999999997E-2</v>
      </c>
      <c r="I252" s="11">
        <f>Data_Input!G252</f>
        <v>54891</v>
      </c>
      <c r="J252" s="11">
        <v>45587</v>
      </c>
      <c r="K252" s="6">
        <f t="shared" si="17"/>
        <v>25</v>
      </c>
      <c r="L252" s="17">
        <f t="shared" si="18"/>
        <v>30533.178453717144</v>
      </c>
      <c r="M252" s="16">
        <f t="shared" si="19"/>
        <v>0.84691253547159595</v>
      </c>
    </row>
    <row r="253" spans="2:13" thickBot="1" x14ac:dyDescent="0.35">
      <c r="B253" s="14" t="str">
        <f>Data_Input!B253</f>
        <v>Loan-248</v>
      </c>
      <c r="C253" s="6">
        <v>199765.22940994034</v>
      </c>
      <c r="D253" s="6">
        <f>Data_Input!D253</f>
        <v>273971.23</v>
      </c>
      <c r="E253" s="16">
        <f t="shared" si="15"/>
        <v>0.7291467407360267</v>
      </c>
      <c r="F253" s="16">
        <f t="shared" si="16"/>
        <v>0.2708532592639733</v>
      </c>
      <c r="H253" s="6">
        <f>Data_Input!H253</f>
        <v>4.7599999999999996E-2</v>
      </c>
      <c r="I253" s="11">
        <f>Data_Input!G253</f>
        <v>53880</v>
      </c>
      <c r="J253" s="11">
        <v>45587</v>
      </c>
      <c r="K253" s="6">
        <f t="shared" si="17"/>
        <v>22</v>
      </c>
      <c r="L253" s="17">
        <f t="shared" si="18"/>
        <v>71815.654659741151</v>
      </c>
      <c r="M253" s="16">
        <f t="shared" si="19"/>
        <v>0.73787154709733149</v>
      </c>
    </row>
    <row r="254" spans="2:13" thickBot="1" x14ac:dyDescent="0.35">
      <c r="B254" s="14" t="str">
        <f>Data_Input!B254</f>
        <v>Loan-249</v>
      </c>
      <c r="C254" s="6">
        <v>8589.000427475361</v>
      </c>
      <c r="D254" s="6">
        <f>Data_Input!D254</f>
        <v>52067.27</v>
      </c>
      <c r="E254" s="16">
        <f t="shared" si="15"/>
        <v>0.16495968441355502</v>
      </c>
      <c r="F254" s="16">
        <f t="shared" si="16"/>
        <v>0.83504031558644498</v>
      </c>
      <c r="H254" s="6">
        <f>Data_Input!H254</f>
        <v>1.44E-2</v>
      </c>
      <c r="I254" s="11">
        <f>Data_Input!G254</f>
        <v>55850</v>
      </c>
      <c r="J254" s="11">
        <v>45587</v>
      </c>
      <c r="K254" s="6">
        <f t="shared" si="17"/>
        <v>28</v>
      </c>
      <c r="L254" s="17">
        <f t="shared" si="18"/>
        <v>5755.5110134942879</v>
      </c>
      <c r="M254" s="16">
        <f t="shared" si="19"/>
        <v>0.88946009626595968</v>
      </c>
    </row>
    <row r="255" spans="2:13" thickBot="1" x14ac:dyDescent="0.35">
      <c r="B255" s="14" t="str">
        <f>Data_Input!B255</f>
        <v>Loan-250</v>
      </c>
      <c r="C255" s="6">
        <v>34682.461230271103</v>
      </c>
      <c r="D255" s="6">
        <f>Data_Input!D255</f>
        <v>451361.18</v>
      </c>
      <c r="E255" s="16">
        <f t="shared" si="15"/>
        <v>7.6839707903703869E-2</v>
      </c>
      <c r="F255" s="16">
        <f t="shared" si="16"/>
        <v>0.92316029209629613</v>
      </c>
      <c r="H255" s="6">
        <f>Data_Input!H255</f>
        <v>2.0799999999999999E-2</v>
      </c>
      <c r="I255" s="11">
        <f>Data_Input!G255</f>
        <v>49693</v>
      </c>
      <c r="J255" s="11">
        <v>45587</v>
      </c>
      <c r="K255" s="6">
        <f t="shared" si="17"/>
        <v>11</v>
      </c>
      <c r="L255" s="17">
        <f t="shared" si="18"/>
        <v>27654.297737464927</v>
      </c>
      <c r="M255" s="16">
        <f t="shared" si="19"/>
        <v>0.93873133321420121</v>
      </c>
    </row>
    <row r="256" spans="2:13" thickBot="1" x14ac:dyDescent="0.35">
      <c r="B256" s="14" t="str">
        <f>Data_Input!B256</f>
        <v>Loan-251</v>
      </c>
      <c r="C256" s="6">
        <v>78471.400271084873</v>
      </c>
      <c r="D256" s="6">
        <f>Data_Input!D256</f>
        <v>192439.03</v>
      </c>
      <c r="E256" s="16">
        <f t="shared" si="15"/>
        <v>0.40777279053570825</v>
      </c>
      <c r="F256" s="16">
        <f t="shared" si="16"/>
        <v>0.59222720946429175</v>
      </c>
      <c r="H256" s="6">
        <f>Data_Input!H256</f>
        <v>5.7599999999999998E-2</v>
      </c>
      <c r="I256" s="11">
        <f>Data_Input!G256</f>
        <v>55136</v>
      </c>
      <c r="J256" s="11">
        <v>45587</v>
      </c>
      <c r="K256" s="6">
        <f t="shared" si="17"/>
        <v>26</v>
      </c>
      <c r="L256" s="17">
        <f t="shared" si="18"/>
        <v>18295.905426941779</v>
      </c>
      <c r="M256" s="16">
        <f t="shared" si="19"/>
        <v>0.90492622298635683</v>
      </c>
    </row>
    <row r="257" spans="2:13" thickBot="1" x14ac:dyDescent="0.35">
      <c r="B257" s="14" t="str">
        <f>Data_Input!B257</f>
        <v>Loan-252</v>
      </c>
      <c r="C257" s="6">
        <v>127616.71875170512</v>
      </c>
      <c r="D257" s="6">
        <f>Data_Input!D257</f>
        <v>447052.66</v>
      </c>
      <c r="E257" s="16">
        <f t="shared" si="15"/>
        <v>0.28546238546417579</v>
      </c>
      <c r="F257" s="16">
        <f t="shared" si="16"/>
        <v>0.71453761453582421</v>
      </c>
      <c r="H257" s="6">
        <f>Data_Input!H257</f>
        <v>3.5299999999999998E-2</v>
      </c>
      <c r="I257" s="11">
        <f>Data_Input!G257</f>
        <v>50390</v>
      </c>
      <c r="J257" s="11">
        <v>45587</v>
      </c>
      <c r="K257" s="6">
        <f t="shared" si="17"/>
        <v>13</v>
      </c>
      <c r="L257" s="17">
        <f t="shared" si="18"/>
        <v>81291.809698124649</v>
      </c>
      <c r="M257" s="16">
        <f t="shared" si="19"/>
        <v>0.81816055026241286</v>
      </c>
    </row>
    <row r="258" spans="2:13" thickBot="1" x14ac:dyDescent="0.35">
      <c r="B258" s="14" t="str">
        <f>Data_Input!B258</f>
        <v>Loan-253</v>
      </c>
      <c r="C258" s="6">
        <v>207482.79996098537</v>
      </c>
      <c r="D258" s="6">
        <f>Data_Input!D258</f>
        <v>231789.92</v>
      </c>
      <c r="E258" s="16">
        <f t="shared" si="15"/>
        <v>0.8951329719643778</v>
      </c>
      <c r="F258" s="16">
        <f t="shared" si="16"/>
        <v>0.1048670280356222</v>
      </c>
      <c r="H258" s="6">
        <f>Data_Input!H258</f>
        <v>7.7399999999999997E-2</v>
      </c>
      <c r="I258" s="11">
        <f>Data_Input!G258</f>
        <v>49063</v>
      </c>
      <c r="J258" s="11">
        <v>45587</v>
      </c>
      <c r="K258" s="6">
        <f t="shared" si="17"/>
        <v>9</v>
      </c>
      <c r="L258" s="17">
        <f t="shared" si="18"/>
        <v>106069.2161015468</v>
      </c>
      <c r="M258" s="16">
        <f t="shared" si="19"/>
        <v>0.54239072992670778</v>
      </c>
    </row>
    <row r="259" spans="2:13" thickBot="1" x14ac:dyDescent="0.35">
      <c r="B259" s="14" t="str">
        <f>Data_Input!B259</f>
        <v>Loan-254</v>
      </c>
      <c r="C259" s="6">
        <v>227701.11477660006</v>
      </c>
      <c r="D259" s="6">
        <f>Data_Input!D259</f>
        <v>281301.92</v>
      </c>
      <c r="E259" s="16">
        <f t="shared" si="15"/>
        <v>0.80945453474544393</v>
      </c>
      <c r="F259" s="16">
        <f t="shared" si="16"/>
        <v>0.19054546525455607</v>
      </c>
      <c r="H259" s="6">
        <f>Data_Input!H259</f>
        <v>7.4999999999999997E-2</v>
      </c>
      <c r="I259" s="11">
        <f>Data_Input!G259</f>
        <v>50717</v>
      </c>
      <c r="J259" s="11">
        <v>45587</v>
      </c>
      <c r="K259" s="6">
        <f t="shared" si="17"/>
        <v>14</v>
      </c>
      <c r="L259" s="17">
        <f t="shared" si="18"/>
        <v>82726.882259051607</v>
      </c>
      <c r="M259" s="16">
        <f t="shared" si="19"/>
        <v>0.70591426372400301</v>
      </c>
    </row>
    <row r="260" spans="2:13" thickBot="1" x14ac:dyDescent="0.35">
      <c r="B260" s="14" t="str">
        <f>Data_Input!B260</f>
        <v>Loan-255</v>
      </c>
      <c r="C260" s="6">
        <v>45752.611295819472</v>
      </c>
      <c r="D260" s="6">
        <f>Data_Input!D260</f>
        <v>75733.759999999995</v>
      </c>
      <c r="E260" s="16">
        <f t="shared" si="15"/>
        <v>0.60412438647994604</v>
      </c>
      <c r="F260" s="16">
        <f t="shared" si="16"/>
        <v>0.39587561352005396</v>
      </c>
      <c r="H260" s="6">
        <f>Data_Input!H260</f>
        <v>1.95E-2</v>
      </c>
      <c r="I260" s="11">
        <f>Data_Input!G260</f>
        <v>49302</v>
      </c>
      <c r="J260" s="11">
        <v>45587</v>
      </c>
      <c r="K260" s="6">
        <f t="shared" si="17"/>
        <v>10</v>
      </c>
      <c r="L260" s="17">
        <f t="shared" si="18"/>
        <v>37717.559576388521</v>
      </c>
      <c r="M260" s="16">
        <f t="shared" si="19"/>
        <v>0.50197164941515482</v>
      </c>
    </row>
    <row r="261" spans="2:13" thickBot="1" x14ac:dyDescent="0.35">
      <c r="B261" s="14" t="str">
        <f>Data_Input!B261</f>
        <v>Loan-256</v>
      </c>
      <c r="C261" s="6">
        <v>21900.530851290649</v>
      </c>
      <c r="D261" s="6">
        <f>Data_Input!D261</f>
        <v>63160.83</v>
      </c>
      <c r="E261" s="16">
        <f t="shared" si="15"/>
        <v>0.3467422902974937</v>
      </c>
      <c r="F261" s="16">
        <f t="shared" si="16"/>
        <v>0.6532577097025063</v>
      </c>
      <c r="H261" s="6">
        <f>Data_Input!H261</f>
        <v>8.7400000000000005E-2</v>
      </c>
      <c r="I261" s="11">
        <f>Data_Input!G261</f>
        <v>48314</v>
      </c>
      <c r="J261" s="11">
        <v>45587</v>
      </c>
      <c r="K261" s="6">
        <f t="shared" si="17"/>
        <v>7</v>
      </c>
      <c r="L261" s="17">
        <f t="shared" si="18"/>
        <v>12182.301432598086</v>
      </c>
      <c r="M261" s="16">
        <f t="shared" si="19"/>
        <v>0.80712252463119816</v>
      </c>
    </row>
    <row r="262" spans="2:13" thickBot="1" x14ac:dyDescent="0.35">
      <c r="B262" s="14" t="str">
        <f>Data_Input!B262</f>
        <v>Loan-257</v>
      </c>
      <c r="C262" s="6">
        <v>59629.50660618495</v>
      </c>
      <c r="D262" s="6">
        <f>Data_Input!D262</f>
        <v>76651.8</v>
      </c>
      <c r="E262" s="16">
        <f t="shared" si="15"/>
        <v>0.77792702332084762</v>
      </c>
      <c r="F262" s="16">
        <f t="shared" si="16"/>
        <v>0.22207297667915238</v>
      </c>
      <c r="H262" s="6">
        <f>Data_Input!H262</f>
        <v>3.56E-2</v>
      </c>
      <c r="I262" s="11">
        <f>Data_Input!G262</f>
        <v>55754</v>
      </c>
      <c r="J262" s="11">
        <v>45587</v>
      </c>
      <c r="K262" s="6">
        <f t="shared" si="17"/>
        <v>27</v>
      </c>
      <c r="L262" s="17">
        <f t="shared" si="18"/>
        <v>23188.683249050398</v>
      </c>
      <c r="M262" s="16">
        <f t="shared" si="19"/>
        <v>0.69748025161769978</v>
      </c>
    </row>
    <row r="263" spans="2:13" thickBot="1" x14ac:dyDescent="0.35">
      <c r="B263" s="14" t="str">
        <f>Data_Input!B263</f>
        <v>Loan-258</v>
      </c>
      <c r="C263" s="6">
        <v>355543.06681132066</v>
      </c>
      <c r="D263" s="6">
        <f>Data_Input!D263</f>
        <v>454355.3</v>
      </c>
      <c r="E263" s="16">
        <f t="shared" ref="E263:E305" si="20">C263/D263</f>
        <v>0.78252210728326632</v>
      </c>
      <c r="F263" s="16">
        <f t="shared" ref="F263:F305" si="21">1-E263</f>
        <v>0.21747789271673368</v>
      </c>
      <c r="H263" s="6">
        <f>Data_Input!H263</f>
        <v>4.1900000000000007E-2</v>
      </c>
      <c r="I263" s="11">
        <f>Data_Input!G263</f>
        <v>52480</v>
      </c>
      <c r="J263" s="11">
        <v>45587</v>
      </c>
      <c r="K263" s="6">
        <f t="shared" ref="K263:K305" si="22">DATEDIF(J263,I263,"Y")</f>
        <v>18</v>
      </c>
      <c r="L263" s="17">
        <f t="shared" ref="L263:L305" si="23">(C263)/(1+H263)^K263</f>
        <v>169833.56641256751</v>
      </c>
      <c r="M263" s="16">
        <f t="shared" ref="M263:M305" si="24">(D263-L263)/D263</f>
        <v>0.62620978249275949</v>
      </c>
    </row>
    <row r="264" spans="2:13" thickBot="1" x14ac:dyDescent="0.35">
      <c r="B264" s="14" t="str">
        <f>Data_Input!B264</f>
        <v>Loan-259</v>
      </c>
      <c r="C264" s="6">
        <v>135373.46606597066</v>
      </c>
      <c r="D264" s="6">
        <f>Data_Input!D264</f>
        <v>432851.31</v>
      </c>
      <c r="E264" s="16">
        <f t="shared" si="20"/>
        <v>0.31274819536983878</v>
      </c>
      <c r="F264" s="16">
        <f t="shared" si="21"/>
        <v>0.68725180463016122</v>
      </c>
      <c r="H264" s="6">
        <f>Data_Input!H264</f>
        <v>1.8100000000000002E-2</v>
      </c>
      <c r="I264" s="11">
        <f>Data_Input!G264</f>
        <v>46367</v>
      </c>
      <c r="J264" s="11">
        <v>45587</v>
      </c>
      <c r="K264" s="6">
        <f t="shared" si="22"/>
        <v>2</v>
      </c>
      <c r="L264" s="17">
        <f t="shared" si="23"/>
        <v>130602.85588144696</v>
      </c>
      <c r="M264" s="16">
        <f t="shared" si="24"/>
        <v>0.69827316479313195</v>
      </c>
    </row>
    <row r="265" spans="2:13" thickBot="1" x14ac:dyDescent="0.35">
      <c r="B265" s="14" t="str">
        <f>Data_Input!B265</f>
        <v>Loan-260</v>
      </c>
      <c r="C265" s="6">
        <v>2794.5073303527588</v>
      </c>
      <c r="D265" s="6">
        <f>Data_Input!D265</f>
        <v>5858.49</v>
      </c>
      <c r="E265" s="16">
        <f t="shared" si="20"/>
        <v>0.47700129732281848</v>
      </c>
      <c r="F265" s="16">
        <f t="shared" si="21"/>
        <v>0.52299870267718152</v>
      </c>
      <c r="H265" s="6">
        <f>Data_Input!H265</f>
        <v>2.2499999999999999E-2</v>
      </c>
      <c r="I265" s="11">
        <f>Data_Input!G265</f>
        <v>47678</v>
      </c>
      <c r="J265" s="11">
        <v>45587</v>
      </c>
      <c r="K265" s="6">
        <f t="shared" si="22"/>
        <v>5</v>
      </c>
      <c r="L265" s="17">
        <f t="shared" si="23"/>
        <v>2500.2801314726507</v>
      </c>
      <c r="M265" s="16">
        <f t="shared" si="24"/>
        <v>0.57322106353810443</v>
      </c>
    </row>
    <row r="266" spans="2:13" thickBot="1" x14ac:dyDescent="0.35">
      <c r="B266" s="14" t="str">
        <f>Data_Input!B266</f>
        <v>Loan-261</v>
      </c>
      <c r="C266" s="6">
        <v>25164.464287390172</v>
      </c>
      <c r="D266" s="6">
        <f>Data_Input!D266</f>
        <v>193782.51</v>
      </c>
      <c r="E266" s="16">
        <f t="shared" si="20"/>
        <v>0.12985931644393589</v>
      </c>
      <c r="F266" s="16">
        <f t="shared" si="21"/>
        <v>0.87014068355606411</v>
      </c>
      <c r="H266" s="6">
        <f>Data_Input!H266</f>
        <v>7.2099999999999997E-2</v>
      </c>
      <c r="I266" s="11">
        <f>Data_Input!G266</f>
        <v>48392</v>
      </c>
      <c r="J266" s="11">
        <v>45587</v>
      </c>
      <c r="K266" s="6">
        <f t="shared" si="22"/>
        <v>7</v>
      </c>
      <c r="L266" s="17">
        <f t="shared" si="23"/>
        <v>15457.548480780784</v>
      </c>
      <c r="M266" s="16">
        <f t="shared" si="24"/>
        <v>0.92023248908902666</v>
      </c>
    </row>
    <row r="267" spans="2:13" thickBot="1" x14ac:dyDescent="0.35">
      <c r="B267" s="14" t="str">
        <f>Data_Input!B267</f>
        <v>Loan-262</v>
      </c>
      <c r="C267" s="6">
        <v>34205.264248484826</v>
      </c>
      <c r="D267" s="6">
        <f>Data_Input!D267</f>
        <v>295087.38</v>
      </c>
      <c r="E267" s="16">
        <f t="shared" si="20"/>
        <v>0.11591571367262411</v>
      </c>
      <c r="F267" s="16">
        <f t="shared" si="21"/>
        <v>0.8840842863273759</v>
      </c>
      <c r="H267" s="6">
        <f>Data_Input!H267</f>
        <v>3.8599999999999995E-2</v>
      </c>
      <c r="I267" s="11">
        <f>Data_Input!G267</f>
        <v>50423</v>
      </c>
      <c r="J267" s="11">
        <v>45587</v>
      </c>
      <c r="K267" s="6">
        <f t="shared" si="22"/>
        <v>13</v>
      </c>
      <c r="L267" s="17">
        <f t="shared" si="23"/>
        <v>20905.704745433977</v>
      </c>
      <c r="M267" s="16">
        <f t="shared" si="24"/>
        <v>0.92915418902213309</v>
      </c>
    </row>
    <row r="268" spans="2:13" thickBot="1" x14ac:dyDescent="0.35">
      <c r="B268" s="14" t="str">
        <f>Data_Input!B268</f>
        <v>Loan-263</v>
      </c>
      <c r="C268" s="6">
        <v>216777.70307072409</v>
      </c>
      <c r="D268" s="6">
        <f>Data_Input!D268</f>
        <v>292599.67</v>
      </c>
      <c r="E268" s="16">
        <f t="shared" si="20"/>
        <v>0.74086790005854797</v>
      </c>
      <c r="F268" s="16">
        <f t="shared" si="21"/>
        <v>0.25913209994145203</v>
      </c>
      <c r="H268" s="6">
        <f>Data_Input!H268</f>
        <v>9.8400000000000001E-2</v>
      </c>
      <c r="I268" s="11">
        <f>Data_Input!G268</f>
        <v>52308</v>
      </c>
      <c r="J268" s="11">
        <v>45587</v>
      </c>
      <c r="K268" s="6">
        <f t="shared" si="22"/>
        <v>18</v>
      </c>
      <c r="L268" s="17">
        <f t="shared" si="23"/>
        <v>40024.431700657246</v>
      </c>
      <c r="M268" s="16">
        <f t="shared" si="24"/>
        <v>0.8632109472281454</v>
      </c>
    </row>
    <row r="269" spans="2:13" thickBot="1" x14ac:dyDescent="0.35">
      <c r="B269" s="14" t="str">
        <f>Data_Input!B269</f>
        <v>Loan-264</v>
      </c>
      <c r="C269" s="6">
        <v>63827.085044712912</v>
      </c>
      <c r="D269" s="6">
        <f>Data_Input!D269</f>
        <v>402981.69</v>
      </c>
      <c r="E269" s="16">
        <f t="shared" si="20"/>
        <v>0.15838705983071566</v>
      </c>
      <c r="F269" s="16">
        <f t="shared" si="21"/>
        <v>0.84161294016928434</v>
      </c>
      <c r="H269" s="6">
        <f>Data_Input!H269</f>
        <v>2.7300000000000001E-2</v>
      </c>
      <c r="I269" s="11">
        <f>Data_Input!G269</f>
        <v>46113</v>
      </c>
      <c r="J269" s="11">
        <v>45587</v>
      </c>
      <c r="K269" s="6">
        <f t="shared" si="22"/>
        <v>1</v>
      </c>
      <c r="L269" s="17">
        <f t="shared" si="23"/>
        <v>62130.911169777966</v>
      </c>
      <c r="M269" s="16">
        <f t="shared" si="24"/>
        <v>0.84582199958073034</v>
      </c>
    </row>
    <row r="270" spans="2:13" thickBot="1" x14ac:dyDescent="0.35">
      <c r="B270" s="14" t="str">
        <f>Data_Input!B270</f>
        <v>Loan-265</v>
      </c>
      <c r="C270" s="6">
        <v>126788.7076503565</v>
      </c>
      <c r="D270" s="6">
        <f>Data_Input!D270</f>
        <v>334747.90000000002</v>
      </c>
      <c r="E270" s="16">
        <f t="shared" si="20"/>
        <v>0.37875878429814347</v>
      </c>
      <c r="F270" s="16">
        <f t="shared" si="21"/>
        <v>0.62124121570185653</v>
      </c>
      <c r="H270" s="6">
        <f>Data_Input!H270</f>
        <v>8.0799999999999997E-2</v>
      </c>
      <c r="I270" s="11">
        <f>Data_Input!G270</f>
        <v>46830</v>
      </c>
      <c r="J270" s="11">
        <v>45587</v>
      </c>
      <c r="K270" s="6">
        <f t="shared" si="22"/>
        <v>3</v>
      </c>
      <c r="L270" s="17">
        <f t="shared" si="23"/>
        <v>100425.63051183251</v>
      </c>
      <c r="M270" s="16">
        <f t="shared" si="24"/>
        <v>0.69999623444439085</v>
      </c>
    </row>
    <row r="271" spans="2:13" thickBot="1" x14ac:dyDescent="0.35">
      <c r="B271" s="14" t="str">
        <f>Data_Input!B271</f>
        <v>Loan-266</v>
      </c>
      <c r="C271" s="6">
        <v>149358.66841830066</v>
      </c>
      <c r="D271" s="6">
        <f>Data_Input!D271</f>
        <v>232025.28</v>
      </c>
      <c r="E271" s="16">
        <f t="shared" si="20"/>
        <v>0.64371722089205397</v>
      </c>
      <c r="F271" s="16">
        <f t="shared" si="21"/>
        <v>0.35628277910794603</v>
      </c>
      <c r="H271" s="6">
        <f>Data_Input!H271</f>
        <v>7.5800000000000006E-2</v>
      </c>
      <c r="I271" s="11">
        <f>Data_Input!G271</f>
        <v>48306</v>
      </c>
      <c r="J271" s="11">
        <v>45587</v>
      </c>
      <c r="K271" s="6">
        <f t="shared" si="22"/>
        <v>7</v>
      </c>
      <c r="L271" s="17">
        <f t="shared" si="23"/>
        <v>89559.086153624696</v>
      </c>
      <c r="M271" s="16">
        <f t="shared" si="24"/>
        <v>0.61401151566922063</v>
      </c>
    </row>
    <row r="272" spans="2:13" thickBot="1" x14ac:dyDescent="0.35">
      <c r="B272" s="14" t="str">
        <f>Data_Input!B272</f>
        <v>Loan-267</v>
      </c>
      <c r="C272" s="6">
        <v>181960.71963044049</v>
      </c>
      <c r="D272" s="6">
        <f>Data_Input!D272</f>
        <v>197683.94</v>
      </c>
      <c r="E272" s="16">
        <f t="shared" si="20"/>
        <v>0.92046283390770389</v>
      </c>
      <c r="F272" s="16">
        <f t="shared" si="21"/>
        <v>7.9537166092296108E-2</v>
      </c>
      <c r="H272" s="6">
        <f>Data_Input!H272</f>
        <v>7.3899999999999993E-2</v>
      </c>
      <c r="I272" s="11">
        <f>Data_Input!G272</f>
        <v>53025</v>
      </c>
      <c r="J272" s="11">
        <v>45587</v>
      </c>
      <c r="K272" s="6">
        <f t="shared" si="22"/>
        <v>20</v>
      </c>
      <c r="L272" s="17">
        <f t="shared" si="23"/>
        <v>43722.078350756434</v>
      </c>
      <c r="M272" s="16">
        <f t="shared" si="24"/>
        <v>0.77882837447110553</v>
      </c>
    </row>
    <row r="273" spans="2:13" thickBot="1" x14ac:dyDescent="0.35">
      <c r="B273" s="14" t="str">
        <f>Data_Input!B273</f>
        <v>Loan-268</v>
      </c>
      <c r="C273" s="6">
        <v>32907.746572097436</v>
      </c>
      <c r="D273" s="6">
        <f>Data_Input!D273</f>
        <v>445587.11</v>
      </c>
      <c r="E273" s="16">
        <f t="shared" si="20"/>
        <v>7.385255505280984E-2</v>
      </c>
      <c r="F273" s="16">
        <f t="shared" si="21"/>
        <v>0.92614744494719015</v>
      </c>
      <c r="H273" s="6">
        <f>Data_Input!H273</f>
        <v>4.7899999999999998E-2</v>
      </c>
      <c r="I273" s="11">
        <f>Data_Input!G273</f>
        <v>47262</v>
      </c>
      <c r="J273" s="11">
        <v>45587</v>
      </c>
      <c r="K273" s="6">
        <f t="shared" si="22"/>
        <v>4</v>
      </c>
      <c r="L273" s="17">
        <f t="shared" si="23"/>
        <v>27290.95809936315</v>
      </c>
      <c r="M273" s="16">
        <f t="shared" si="24"/>
        <v>0.93875281064714111</v>
      </c>
    </row>
    <row r="274" spans="2:13" thickBot="1" x14ac:dyDescent="0.35">
      <c r="B274" s="14" t="str">
        <f>Data_Input!B274</f>
        <v>Loan-269</v>
      </c>
      <c r="C274" s="6">
        <v>202394.38728820634</v>
      </c>
      <c r="D274" s="6">
        <f>Data_Input!D274</f>
        <v>388078.66</v>
      </c>
      <c r="E274" s="16">
        <f t="shared" si="20"/>
        <v>0.52152928812990218</v>
      </c>
      <c r="F274" s="16">
        <f t="shared" si="21"/>
        <v>0.47847071187009782</v>
      </c>
      <c r="H274" s="6">
        <f>Data_Input!H274</f>
        <v>5.7500000000000002E-2</v>
      </c>
      <c r="I274" s="11">
        <f>Data_Input!G274</f>
        <v>48659</v>
      </c>
      <c r="J274" s="11">
        <v>45587</v>
      </c>
      <c r="K274" s="6">
        <f t="shared" si="22"/>
        <v>8</v>
      </c>
      <c r="L274" s="17">
        <f t="shared" si="23"/>
        <v>129406.31081928259</v>
      </c>
      <c r="M274" s="16">
        <f t="shared" si="24"/>
        <v>0.66654618210833183</v>
      </c>
    </row>
    <row r="275" spans="2:13" thickBot="1" x14ac:dyDescent="0.35">
      <c r="B275" s="14" t="str">
        <f>Data_Input!B275</f>
        <v>Loan-270</v>
      </c>
      <c r="C275" s="6">
        <v>8169.7062760097479</v>
      </c>
      <c r="D275" s="6">
        <f>Data_Input!D275</f>
        <v>66925.56</v>
      </c>
      <c r="E275" s="16">
        <f t="shared" si="20"/>
        <v>0.12207154151582367</v>
      </c>
      <c r="F275" s="16">
        <f t="shared" si="21"/>
        <v>0.87792845848417633</v>
      </c>
      <c r="H275" s="6">
        <f>Data_Input!H275</f>
        <v>8.5800000000000001E-2</v>
      </c>
      <c r="I275" s="11">
        <f>Data_Input!G275</f>
        <v>48665</v>
      </c>
      <c r="J275" s="11">
        <v>45587</v>
      </c>
      <c r="K275" s="6">
        <f t="shared" si="22"/>
        <v>8</v>
      </c>
      <c r="L275" s="17">
        <f t="shared" si="23"/>
        <v>4228.7084555700822</v>
      </c>
      <c r="M275" s="16">
        <f t="shared" si="24"/>
        <v>0.93681474677880794</v>
      </c>
    </row>
    <row r="276" spans="2:13" thickBot="1" x14ac:dyDescent="0.35">
      <c r="B276" s="14" t="str">
        <f>Data_Input!B276</f>
        <v>Loan-271</v>
      </c>
      <c r="C276" s="6">
        <v>38815.486696217726</v>
      </c>
      <c r="D276" s="6">
        <f>Data_Input!D276</f>
        <v>152422.01</v>
      </c>
      <c r="E276" s="16">
        <f t="shared" si="20"/>
        <v>0.25465801622887485</v>
      </c>
      <c r="F276" s="16">
        <f t="shared" si="21"/>
        <v>0.74534198377112515</v>
      </c>
      <c r="H276" s="6">
        <f>Data_Input!H276</f>
        <v>6.9500000000000006E-2</v>
      </c>
      <c r="I276" s="11">
        <f>Data_Input!G276</f>
        <v>48346</v>
      </c>
      <c r="J276" s="11">
        <v>45587</v>
      </c>
      <c r="K276" s="6">
        <f t="shared" si="22"/>
        <v>7</v>
      </c>
      <c r="L276" s="17">
        <f t="shared" si="23"/>
        <v>24251.55070328508</v>
      </c>
      <c r="M276" s="16">
        <f t="shared" si="24"/>
        <v>0.84089206865015698</v>
      </c>
    </row>
    <row r="277" spans="2:13" thickBot="1" x14ac:dyDescent="0.35">
      <c r="B277" s="14" t="str">
        <f>Data_Input!B277</f>
        <v>Loan-272</v>
      </c>
      <c r="C277" s="6">
        <v>352703.04354789911</v>
      </c>
      <c r="D277" s="6">
        <f>Data_Input!D277</f>
        <v>396486.77</v>
      </c>
      <c r="E277" s="16">
        <f t="shared" si="20"/>
        <v>0.88957077571062226</v>
      </c>
      <c r="F277" s="16">
        <f t="shared" si="21"/>
        <v>0.11042922428937774</v>
      </c>
      <c r="H277" s="6">
        <f>Data_Input!H277</f>
        <v>8.7599999999999997E-2</v>
      </c>
      <c r="I277" s="11">
        <f>Data_Input!G277</f>
        <v>51355</v>
      </c>
      <c r="J277" s="11">
        <v>45587</v>
      </c>
      <c r="K277" s="6">
        <f t="shared" si="22"/>
        <v>15</v>
      </c>
      <c r="L277" s="17">
        <f t="shared" si="23"/>
        <v>100085.51392796787</v>
      </c>
      <c r="M277" s="16">
        <f t="shared" si="24"/>
        <v>0.7475690956145451</v>
      </c>
    </row>
    <row r="278" spans="2:13" thickBot="1" x14ac:dyDescent="0.35">
      <c r="B278" s="14" t="str">
        <f>Data_Input!B278</f>
        <v>Loan-273</v>
      </c>
      <c r="C278" s="6">
        <v>27655.670944569098</v>
      </c>
      <c r="D278" s="6">
        <f>Data_Input!D278</f>
        <v>144485.35</v>
      </c>
      <c r="E278" s="16">
        <f t="shared" si="20"/>
        <v>0.19140813199794371</v>
      </c>
      <c r="F278" s="16">
        <f t="shared" si="21"/>
        <v>0.80859186800205629</v>
      </c>
      <c r="H278" s="6">
        <f>Data_Input!H278</f>
        <v>9.8800000000000013E-2</v>
      </c>
      <c r="I278" s="11">
        <f>Data_Input!G278</f>
        <v>49918</v>
      </c>
      <c r="J278" s="11">
        <v>45587</v>
      </c>
      <c r="K278" s="6">
        <f t="shared" si="22"/>
        <v>11</v>
      </c>
      <c r="L278" s="17">
        <f t="shared" si="23"/>
        <v>9810.226644867229</v>
      </c>
      <c r="M278" s="16">
        <f t="shared" si="24"/>
        <v>0.93210227441835991</v>
      </c>
    </row>
    <row r="279" spans="2:13" thickBot="1" x14ac:dyDescent="0.35">
      <c r="B279" s="14" t="str">
        <f>Data_Input!B279</f>
        <v>Loan-274</v>
      </c>
      <c r="C279" s="6">
        <v>311575.52311561984</v>
      </c>
      <c r="D279" s="6">
        <f>Data_Input!D279</f>
        <v>425911.3</v>
      </c>
      <c r="E279" s="16">
        <f t="shared" si="20"/>
        <v>0.73155026202784446</v>
      </c>
      <c r="F279" s="16">
        <f t="shared" si="21"/>
        <v>0.26844973797215554</v>
      </c>
      <c r="H279" s="6">
        <f>Data_Input!H279</f>
        <v>7.3099999999999998E-2</v>
      </c>
      <c r="I279" s="11">
        <f>Data_Input!G279</f>
        <v>53753</v>
      </c>
      <c r="J279" s="11">
        <v>45587</v>
      </c>
      <c r="K279" s="6">
        <f t="shared" si="22"/>
        <v>22</v>
      </c>
      <c r="L279" s="17">
        <f t="shared" si="23"/>
        <v>65990.139393105084</v>
      </c>
      <c r="M279" s="16">
        <f t="shared" si="24"/>
        <v>0.8450613087910438</v>
      </c>
    </row>
    <row r="280" spans="2:13" thickBot="1" x14ac:dyDescent="0.35">
      <c r="B280" s="14" t="str">
        <f>Data_Input!B280</f>
        <v>Loan-275</v>
      </c>
      <c r="C280" s="6">
        <v>107938.15186998733</v>
      </c>
      <c r="D280" s="6">
        <f>Data_Input!D280</f>
        <v>335453.42</v>
      </c>
      <c r="E280" s="16">
        <f t="shared" si="20"/>
        <v>0.32176792792867437</v>
      </c>
      <c r="F280" s="16">
        <f t="shared" si="21"/>
        <v>0.67823207207132563</v>
      </c>
      <c r="H280" s="6">
        <f>Data_Input!H280</f>
        <v>7.4299999999999991E-2</v>
      </c>
      <c r="I280" s="11">
        <f>Data_Input!G280</f>
        <v>55129</v>
      </c>
      <c r="J280" s="11">
        <v>45587</v>
      </c>
      <c r="K280" s="6">
        <f t="shared" si="22"/>
        <v>26</v>
      </c>
      <c r="L280" s="17">
        <f t="shared" si="23"/>
        <v>16745.958427859841</v>
      </c>
      <c r="M280" s="16">
        <f t="shared" si="24"/>
        <v>0.95007963124102346</v>
      </c>
    </row>
    <row r="281" spans="2:13" thickBot="1" x14ac:dyDescent="0.35">
      <c r="B281" s="14" t="str">
        <f>Data_Input!B281</f>
        <v>Loan-276</v>
      </c>
      <c r="C281" s="6">
        <v>350583.72744412423</v>
      </c>
      <c r="D281" s="6">
        <f>Data_Input!D281</f>
        <v>400461.69</v>
      </c>
      <c r="E281" s="16">
        <f t="shared" si="20"/>
        <v>0.87544885365719805</v>
      </c>
      <c r="F281" s="16">
        <f t="shared" si="21"/>
        <v>0.12455114634280195</v>
      </c>
      <c r="H281" s="6">
        <f>Data_Input!H281</f>
        <v>2.86E-2</v>
      </c>
      <c r="I281" s="11">
        <f>Data_Input!G281</f>
        <v>49498</v>
      </c>
      <c r="J281" s="11">
        <v>45587</v>
      </c>
      <c r="K281" s="6">
        <f t="shared" si="22"/>
        <v>10</v>
      </c>
      <c r="L281" s="17">
        <f t="shared" si="23"/>
        <v>264439.63822172396</v>
      </c>
      <c r="M281" s="16">
        <f t="shared" si="24"/>
        <v>0.33966308182507055</v>
      </c>
    </row>
    <row r="282" spans="2:13" thickBot="1" x14ac:dyDescent="0.35">
      <c r="B282" s="14" t="str">
        <f>Data_Input!B282</f>
        <v>Loan-277</v>
      </c>
      <c r="C282" s="6">
        <v>51695.509675151116</v>
      </c>
      <c r="D282" s="6">
        <f>Data_Input!D282</f>
        <v>317893.44</v>
      </c>
      <c r="E282" s="16">
        <f t="shared" si="20"/>
        <v>0.16261898853638224</v>
      </c>
      <c r="F282" s="16">
        <f t="shared" si="21"/>
        <v>0.83738101146361776</v>
      </c>
      <c r="H282" s="6">
        <f>Data_Input!H282</f>
        <v>5.4100000000000002E-2</v>
      </c>
      <c r="I282" s="11">
        <f>Data_Input!G282</f>
        <v>51110</v>
      </c>
      <c r="J282" s="11">
        <v>45587</v>
      </c>
      <c r="K282" s="6">
        <f t="shared" si="22"/>
        <v>15</v>
      </c>
      <c r="L282" s="17">
        <f t="shared" si="23"/>
        <v>23454.469883074642</v>
      </c>
      <c r="M282" s="16">
        <f t="shared" si="24"/>
        <v>0.92621908183108581</v>
      </c>
    </row>
    <row r="283" spans="2:13" thickBot="1" x14ac:dyDescent="0.35">
      <c r="B283" s="14" t="str">
        <f>Data_Input!B283</f>
        <v>Loan-278</v>
      </c>
      <c r="C283" s="6">
        <v>146.42182041243899</v>
      </c>
      <c r="D283" s="6">
        <f>Data_Input!D283</f>
        <v>116857.03</v>
      </c>
      <c r="E283" s="16">
        <f t="shared" si="20"/>
        <v>1.2529996732968396E-3</v>
      </c>
      <c r="F283" s="16">
        <f t="shared" si="21"/>
        <v>0.99874700032670316</v>
      </c>
      <c r="H283" s="6">
        <f>Data_Input!H283</f>
        <v>5.2699999999999997E-2</v>
      </c>
      <c r="I283" s="11">
        <f>Data_Input!G283</f>
        <v>54722</v>
      </c>
      <c r="J283" s="11">
        <v>45587</v>
      </c>
      <c r="K283" s="6">
        <f t="shared" si="22"/>
        <v>25</v>
      </c>
      <c r="L283" s="17">
        <f t="shared" si="23"/>
        <v>40.54994118283372</v>
      </c>
      <c r="M283" s="16">
        <f t="shared" si="24"/>
        <v>0.99965299527822304</v>
      </c>
    </row>
    <row r="284" spans="2:13" thickBot="1" x14ac:dyDescent="0.35">
      <c r="B284" s="14" t="str">
        <f>Data_Input!B284</f>
        <v>Loan-279</v>
      </c>
      <c r="C284" s="6">
        <v>8676.8921075213293</v>
      </c>
      <c r="D284" s="6">
        <f>Data_Input!D284</f>
        <v>425288.38</v>
      </c>
      <c r="E284" s="16">
        <f t="shared" si="20"/>
        <v>2.0402372873487229E-2</v>
      </c>
      <c r="F284" s="16">
        <f t="shared" si="21"/>
        <v>0.97959762712651277</v>
      </c>
      <c r="H284" s="6">
        <f>Data_Input!H284</f>
        <v>4.7100000000000003E-2</v>
      </c>
      <c r="I284" s="11">
        <f>Data_Input!G284</f>
        <v>49766</v>
      </c>
      <c r="J284" s="11">
        <v>45587</v>
      </c>
      <c r="K284" s="6">
        <f t="shared" si="22"/>
        <v>11</v>
      </c>
      <c r="L284" s="17">
        <f t="shared" si="23"/>
        <v>5229.9127273337999</v>
      </c>
      <c r="M284" s="16">
        <f t="shared" si="24"/>
        <v>0.98770266724114641</v>
      </c>
    </row>
    <row r="285" spans="2:13" thickBot="1" x14ac:dyDescent="0.35">
      <c r="B285" s="14" t="str">
        <f>Data_Input!B285</f>
        <v>Loan-280</v>
      </c>
      <c r="C285" s="6">
        <v>103470.91731274057</v>
      </c>
      <c r="D285" s="6">
        <f>Data_Input!D285</f>
        <v>396952.94</v>
      </c>
      <c r="E285" s="16">
        <f t="shared" si="20"/>
        <v>0.26066293226784154</v>
      </c>
      <c r="F285" s="16">
        <f t="shared" si="21"/>
        <v>0.73933706773215846</v>
      </c>
      <c r="H285" s="6">
        <f>Data_Input!H285</f>
        <v>5.0999999999999997E-2</v>
      </c>
      <c r="I285" s="11">
        <f>Data_Input!G285</f>
        <v>51474</v>
      </c>
      <c r="J285" s="11">
        <v>45587</v>
      </c>
      <c r="K285" s="6">
        <f t="shared" si="22"/>
        <v>16</v>
      </c>
      <c r="L285" s="17">
        <f t="shared" si="23"/>
        <v>46684.72907929909</v>
      </c>
      <c r="M285" s="16">
        <f t="shared" si="24"/>
        <v>0.88239228287539806</v>
      </c>
    </row>
    <row r="286" spans="2:13" thickBot="1" x14ac:dyDescent="0.35">
      <c r="B286" s="14" t="str">
        <f>Data_Input!B286</f>
        <v>Loan-281</v>
      </c>
      <c r="C286" s="6">
        <v>376888.74567634164</v>
      </c>
      <c r="D286" s="6">
        <f>Data_Input!D286</f>
        <v>383994.53</v>
      </c>
      <c r="E286" s="16">
        <f t="shared" si="20"/>
        <v>0.9814950897252146</v>
      </c>
      <c r="F286" s="16">
        <f t="shared" si="21"/>
        <v>1.8504910274785402E-2</v>
      </c>
      <c r="H286" s="6">
        <f>Data_Input!H286</f>
        <v>9.3000000000000013E-2</v>
      </c>
      <c r="I286" s="11">
        <f>Data_Input!G286</f>
        <v>50181</v>
      </c>
      <c r="J286" s="11">
        <v>45587</v>
      </c>
      <c r="K286" s="6">
        <f t="shared" si="22"/>
        <v>12</v>
      </c>
      <c r="L286" s="17">
        <f t="shared" si="23"/>
        <v>129649.6132898772</v>
      </c>
      <c r="M286" s="16">
        <f t="shared" si="24"/>
        <v>0.66236598919813472</v>
      </c>
    </row>
    <row r="287" spans="2:13" thickBot="1" x14ac:dyDescent="0.35">
      <c r="B287" s="14" t="str">
        <f>Data_Input!B287</f>
        <v>Loan-282</v>
      </c>
      <c r="C287" s="6">
        <v>71057.763439103408</v>
      </c>
      <c r="D287" s="6">
        <f>Data_Input!D287</f>
        <v>371300.54</v>
      </c>
      <c r="E287" s="16">
        <f t="shared" si="20"/>
        <v>0.191375330181592</v>
      </c>
      <c r="F287" s="16">
        <f t="shared" si="21"/>
        <v>0.80862466981840797</v>
      </c>
      <c r="H287" s="6">
        <f>Data_Input!H287</f>
        <v>9.8000000000000004E-2</v>
      </c>
      <c r="I287" s="11">
        <f>Data_Input!G287</f>
        <v>55533</v>
      </c>
      <c r="J287" s="11">
        <v>45587</v>
      </c>
      <c r="K287" s="6">
        <f t="shared" si="22"/>
        <v>27</v>
      </c>
      <c r="L287" s="17">
        <f t="shared" si="23"/>
        <v>5693.0939495687699</v>
      </c>
      <c r="M287" s="16">
        <f t="shared" si="24"/>
        <v>0.98466715413457584</v>
      </c>
    </row>
    <row r="288" spans="2:13" thickBot="1" x14ac:dyDescent="0.35">
      <c r="B288" s="14" t="str">
        <f>Data_Input!B288</f>
        <v>Loan-283</v>
      </c>
      <c r="C288" s="6">
        <v>217095.29343547093</v>
      </c>
      <c r="D288" s="6">
        <f>Data_Input!D288</f>
        <v>230524.15</v>
      </c>
      <c r="E288" s="16">
        <f t="shared" si="20"/>
        <v>0.94174642194959157</v>
      </c>
      <c r="F288" s="16">
        <f t="shared" si="21"/>
        <v>5.8253578050408428E-2</v>
      </c>
      <c r="H288" s="6">
        <f>Data_Input!H288</f>
        <v>8.3599999999999994E-2</v>
      </c>
      <c r="I288" s="11">
        <f>Data_Input!G288</f>
        <v>54743</v>
      </c>
      <c r="J288" s="11">
        <v>45587</v>
      </c>
      <c r="K288" s="6">
        <f t="shared" si="22"/>
        <v>25</v>
      </c>
      <c r="L288" s="17">
        <f t="shared" si="23"/>
        <v>29169.265882087435</v>
      </c>
      <c r="M288" s="16">
        <f t="shared" si="24"/>
        <v>0.87346546606033493</v>
      </c>
    </row>
    <row r="289" spans="2:13" thickBot="1" x14ac:dyDescent="0.35">
      <c r="B289" s="14" t="str">
        <f>Data_Input!B289</f>
        <v>Loan-284</v>
      </c>
      <c r="C289" s="6">
        <v>21073.426698653639</v>
      </c>
      <c r="D289" s="6">
        <f>Data_Input!D289</f>
        <v>310996.65999999997</v>
      </c>
      <c r="E289" s="16">
        <f t="shared" si="20"/>
        <v>6.7760942187140016E-2</v>
      </c>
      <c r="F289" s="16">
        <f t="shared" si="21"/>
        <v>0.93223905781285998</v>
      </c>
      <c r="H289" s="6">
        <f>Data_Input!H289</f>
        <v>2.3E-2</v>
      </c>
      <c r="I289" s="11">
        <f>Data_Input!G289</f>
        <v>49375</v>
      </c>
      <c r="J289" s="11">
        <v>45587</v>
      </c>
      <c r="K289" s="6">
        <f t="shared" si="22"/>
        <v>10</v>
      </c>
      <c r="L289" s="17">
        <f t="shared" si="23"/>
        <v>16787.221616225768</v>
      </c>
      <c r="M289" s="16">
        <f t="shared" si="24"/>
        <v>0.9460212157383755</v>
      </c>
    </row>
    <row r="290" spans="2:13" thickBot="1" x14ac:dyDescent="0.35">
      <c r="B290" s="14" t="str">
        <f>Data_Input!B290</f>
        <v>Loan-285</v>
      </c>
      <c r="C290" s="6">
        <v>61886.678464819081</v>
      </c>
      <c r="D290" s="6">
        <f>Data_Input!D290</f>
        <v>129538.44</v>
      </c>
      <c r="E290" s="16">
        <f t="shared" si="20"/>
        <v>0.47774759727551974</v>
      </c>
      <c r="F290" s="16">
        <f t="shared" si="21"/>
        <v>0.52225240272448026</v>
      </c>
      <c r="H290" s="6">
        <f>Data_Input!H290</f>
        <v>3.6799999999999999E-2</v>
      </c>
      <c r="I290" s="11">
        <f>Data_Input!G290</f>
        <v>52843</v>
      </c>
      <c r="J290" s="11">
        <v>45587</v>
      </c>
      <c r="K290" s="6">
        <f t="shared" si="22"/>
        <v>19</v>
      </c>
      <c r="L290" s="17">
        <f t="shared" si="23"/>
        <v>31145.290943535827</v>
      </c>
      <c r="M290" s="16">
        <f t="shared" si="24"/>
        <v>0.75956719145656049</v>
      </c>
    </row>
    <row r="291" spans="2:13" thickBot="1" x14ac:dyDescent="0.35">
      <c r="B291" s="14" t="str">
        <f>Data_Input!B291</f>
        <v>Loan-286</v>
      </c>
      <c r="C291" s="6">
        <v>131052.7148735143</v>
      </c>
      <c r="D291" s="6">
        <f>Data_Input!D291</f>
        <v>177151.42</v>
      </c>
      <c r="E291" s="16">
        <f t="shared" si="20"/>
        <v>0.73977795308394534</v>
      </c>
      <c r="F291" s="16">
        <f t="shared" si="21"/>
        <v>0.26022204691605466</v>
      </c>
      <c r="H291" s="6">
        <f>Data_Input!H291</f>
        <v>8.9200000000000002E-2</v>
      </c>
      <c r="I291" s="11">
        <f>Data_Input!G291</f>
        <v>52272</v>
      </c>
      <c r="J291" s="11">
        <v>45587</v>
      </c>
      <c r="K291" s="6">
        <f t="shared" si="22"/>
        <v>18</v>
      </c>
      <c r="L291" s="17">
        <f t="shared" si="23"/>
        <v>28151.959831050342</v>
      </c>
      <c r="M291" s="16">
        <f t="shared" si="24"/>
        <v>0.84108532784523926</v>
      </c>
    </row>
    <row r="292" spans="2:13" thickBot="1" x14ac:dyDescent="0.35">
      <c r="B292" s="14" t="str">
        <f>Data_Input!B292</f>
        <v>Loan-287</v>
      </c>
      <c r="C292" s="6">
        <v>137216.38402944274</v>
      </c>
      <c r="D292" s="6">
        <f>Data_Input!D292</f>
        <v>415878.91</v>
      </c>
      <c r="E292" s="16">
        <f t="shared" si="20"/>
        <v>0.32994311740752313</v>
      </c>
      <c r="F292" s="16">
        <f t="shared" si="21"/>
        <v>0.67005688259247687</v>
      </c>
      <c r="H292" s="6">
        <f>Data_Input!H292</f>
        <v>2.7999999999999997E-2</v>
      </c>
      <c r="I292" s="11">
        <f>Data_Input!G292</f>
        <v>47783</v>
      </c>
      <c r="J292" s="11">
        <v>45587</v>
      </c>
      <c r="K292" s="6">
        <f t="shared" si="22"/>
        <v>6</v>
      </c>
      <c r="L292" s="17">
        <f t="shared" si="23"/>
        <v>116264.54129907976</v>
      </c>
      <c r="M292" s="16">
        <f t="shared" si="24"/>
        <v>0.72043655375772775</v>
      </c>
    </row>
    <row r="293" spans="2:13" thickBot="1" x14ac:dyDescent="0.35">
      <c r="B293" s="14" t="str">
        <f>Data_Input!B293</f>
        <v>Loan-288</v>
      </c>
      <c r="C293" s="6">
        <v>164267.62836804037</v>
      </c>
      <c r="D293" s="6">
        <f>Data_Input!D293</f>
        <v>332525.36</v>
      </c>
      <c r="E293" s="16">
        <f t="shared" si="20"/>
        <v>0.49400030231691316</v>
      </c>
      <c r="F293" s="16">
        <f t="shared" si="21"/>
        <v>0.50599969768308684</v>
      </c>
      <c r="H293" s="6">
        <f>Data_Input!H293</f>
        <v>2.2099999999999998E-2</v>
      </c>
      <c r="I293" s="11">
        <f>Data_Input!G293</f>
        <v>56278</v>
      </c>
      <c r="J293" s="11">
        <v>45587</v>
      </c>
      <c r="K293" s="6">
        <f t="shared" si="22"/>
        <v>29</v>
      </c>
      <c r="L293" s="17">
        <f t="shared" si="23"/>
        <v>87145.25131257638</v>
      </c>
      <c r="M293" s="16">
        <f t="shared" si="24"/>
        <v>0.73792900694077468</v>
      </c>
    </row>
    <row r="294" spans="2:13" thickBot="1" x14ac:dyDescent="0.35">
      <c r="B294" s="14" t="str">
        <f>Data_Input!B294</f>
        <v>Loan-289</v>
      </c>
      <c r="C294" s="6">
        <v>154192.17818219672</v>
      </c>
      <c r="D294" s="6">
        <f>Data_Input!D294</f>
        <v>447855.89</v>
      </c>
      <c r="E294" s="16">
        <f t="shared" si="20"/>
        <v>0.3442897182444038</v>
      </c>
      <c r="F294" s="16">
        <f t="shared" si="21"/>
        <v>0.6557102817555962</v>
      </c>
      <c r="H294" s="6">
        <f>Data_Input!H294</f>
        <v>2.69E-2</v>
      </c>
      <c r="I294" s="11">
        <f>Data_Input!G294</f>
        <v>54628</v>
      </c>
      <c r="J294" s="11">
        <v>45587</v>
      </c>
      <c r="K294" s="6">
        <f t="shared" si="22"/>
        <v>24</v>
      </c>
      <c r="L294" s="17">
        <f t="shared" si="23"/>
        <v>81542.99354922623</v>
      </c>
      <c r="M294" s="16">
        <f t="shared" si="24"/>
        <v>0.81792582085003684</v>
      </c>
    </row>
    <row r="295" spans="2:13" thickBot="1" x14ac:dyDescent="0.35">
      <c r="B295" s="14" t="str">
        <f>Data_Input!B295</f>
        <v>Loan-290</v>
      </c>
      <c r="C295" s="6">
        <v>204264.53311583147</v>
      </c>
      <c r="D295" s="6">
        <f>Data_Input!D295</f>
        <v>274419.52</v>
      </c>
      <c r="E295" s="16">
        <f t="shared" si="20"/>
        <v>0.74435132426378214</v>
      </c>
      <c r="F295" s="16">
        <f t="shared" si="21"/>
        <v>0.25564867573621786</v>
      </c>
      <c r="H295" s="6">
        <f>Data_Input!H295</f>
        <v>6.8900000000000003E-2</v>
      </c>
      <c r="I295" s="11">
        <f>Data_Input!G295</f>
        <v>54540</v>
      </c>
      <c r="J295" s="11">
        <v>45587</v>
      </c>
      <c r="K295" s="6">
        <f t="shared" si="22"/>
        <v>24</v>
      </c>
      <c r="L295" s="17">
        <f t="shared" si="23"/>
        <v>41276.523893792015</v>
      </c>
      <c r="M295" s="16">
        <f t="shared" si="24"/>
        <v>0.84958605024237344</v>
      </c>
    </row>
    <row r="296" spans="2:13" thickBot="1" x14ac:dyDescent="0.35">
      <c r="B296" s="14" t="str">
        <f>Data_Input!B296</f>
        <v>Loan-291</v>
      </c>
      <c r="C296" s="6">
        <v>163721.14982190105</v>
      </c>
      <c r="D296" s="6">
        <f>Data_Input!D296</f>
        <v>219724.14</v>
      </c>
      <c r="E296" s="16">
        <f t="shared" si="20"/>
        <v>0.74512135909099952</v>
      </c>
      <c r="F296" s="16">
        <f t="shared" si="21"/>
        <v>0.25487864090900048</v>
      </c>
      <c r="H296" s="6">
        <f>Data_Input!H296</f>
        <v>6.4500000000000002E-2</v>
      </c>
      <c r="I296" s="11">
        <f>Data_Input!G296</f>
        <v>46962</v>
      </c>
      <c r="J296" s="11">
        <v>45587</v>
      </c>
      <c r="K296" s="6">
        <f t="shared" si="22"/>
        <v>3</v>
      </c>
      <c r="L296" s="17">
        <f t="shared" si="23"/>
        <v>135727.48092008513</v>
      </c>
      <c r="M296" s="16">
        <f t="shared" si="24"/>
        <v>0.38228234312313103</v>
      </c>
    </row>
    <row r="297" spans="2:13" thickBot="1" x14ac:dyDescent="0.35">
      <c r="B297" s="14" t="str">
        <f>Data_Input!B297</f>
        <v>Loan-292</v>
      </c>
      <c r="C297" s="6">
        <v>320916.87893750891</v>
      </c>
      <c r="D297" s="6">
        <f>Data_Input!D297</f>
        <v>413594.29</v>
      </c>
      <c r="E297" s="16">
        <f t="shared" si="20"/>
        <v>0.77592192807475391</v>
      </c>
      <c r="F297" s="16">
        <f t="shared" si="21"/>
        <v>0.22407807192524609</v>
      </c>
      <c r="H297" s="6">
        <f>Data_Input!H297</f>
        <v>4.1100000000000005E-2</v>
      </c>
      <c r="I297" s="11">
        <f>Data_Input!G297</f>
        <v>50762</v>
      </c>
      <c r="J297" s="11">
        <v>45587</v>
      </c>
      <c r="K297" s="6">
        <f t="shared" si="22"/>
        <v>14</v>
      </c>
      <c r="L297" s="17">
        <f t="shared" si="23"/>
        <v>182598.96399215556</v>
      </c>
      <c r="M297" s="16">
        <f t="shared" si="24"/>
        <v>0.55850704807323237</v>
      </c>
    </row>
    <row r="298" spans="2:13" thickBot="1" x14ac:dyDescent="0.35">
      <c r="B298" s="14" t="str">
        <f>Data_Input!B298</f>
        <v>Loan-293</v>
      </c>
      <c r="C298" s="6">
        <v>191799.1759801452</v>
      </c>
      <c r="D298" s="6">
        <f>Data_Input!D298</f>
        <v>287220.47999999998</v>
      </c>
      <c r="E298" s="16">
        <f t="shared" si="20"/>
        <v>0.6677768102753161</v>
      </c>
      <c r="F298" s="16">
        <f t="shared" si="21"/>
        <v>0.3322231897246839</v>
      </c>
      <c r="H298" s="6">
        <f>Data_Input!H298</f>
        <v>1.3500000000000002E-2</v>
      </c>
      <c r="I298" s="11">
        <f>Data_Input!G298</f>
        <v>50455</v>
      </c>
      <c r="J298" s="11">
        <v>45587</v>
      </c>
      <c r="K298" s="6">
        <f t="shared" si="22"/>
        <v>13</v>
      </c>
      <c r="L298" s="17">
        <f t="shared" si="23"/>
        <v>161115.73156811928</v>
      </c>
      <c r="M298" s="16">
        <f t="shared" si="24"/>
        <v>0.43905207745589975</v>
      </c>
    </row>
    <row r="299" spans="2:13" thickBot="1" x14ac:dyDescent="0.35">
      <c r="B299" s="14" t="str">
        <f>Data_Input!B299</f>
        <v>Loan-294</v>
      </c>
      <c r="C299" s="6">
        <v>129624.450055708</v>
      </c>
      <c r="D299" s="6">
        <f>Data_Input!D299</f>
        <v>192109.61</v>
      </c>
      <c r="E299" s="16">
        <f t="shared" si="20"/>
        <v>0.67474214359035978</v>
      </c>
      <c r="F299" s="16">
        <f t="shared" si="21"/>
        <v>0.32525785640964022</v>
      </c>
      <c r="H299" s="6">
        <f>Data_Input!H299</f>
        <v>9.2399999999999996E-2</v>
      </c>
      <c r="I299" s="11">
        <f>Data_Input!G299</f>
        <v>50006</v>
      </c>
      <c r="J299" s="11">
        <v>45587</v>
      </c>
      <c r="K299" s="6">
        <f t="shared" si="22"/>
        <v>12</v>
      </c>
      <c r="L299" s="17">
        <f t="shared" si="23"/>
        <v>44885.55807412236</v>
      </c>
      <c r="M299" s="16">
        <f t="shared" si="24"/>
        <v>0.76635443654212632</v>
      </c>
    </row>
    <row r="300" spans="2:13" thickBot="1" x14ac:dyDescent="0.35">
      <c r="B300" s="14" t="str">
        <f>Data_Input!B300</f>
        <v>Loan-295</v>
      </c>
      <c r="C300" s="6">
        <v>55429.212936171367</v>
      </c>
      <c r="D300" s="6">
        <f>Data_Input!D300</f>
        <v>110536.28</v>
      </c>
      <c r="E300" s="16">
        <f t="shared" si="20"/>
        <v>0.50145719519574361</v>
      </c>
      <c r="F300" s="16">
        <f t="shared" si="21"/>
        <v>0.49854280480425639</v>
      </c>
      <c r="H300" s="6">
        <f>Data_Input!H300</f>
        <v>4.8300000000000003E-2</v>
      </c>
      <c r="I300" s="11">
        <f>Data_Input!G300</f>
        <v>46887</v>
      </c>
      <c r="J300" s="11">
        <v>45587</v>
      </c>
      <c r="K300" s="6">
        <f t="shared" si="22"/>
        <v>3</v>
      </c>
      <c r="L300" s="17">
        <f t="shared" si="23"/>
        <v>48115.162237037068</v>
      </c>
      <c r="M300" s="16">
        <f t="shared" si="24"/>
        <v>0.56471158395201049</v>
      </c>
    </row>
    <row r="301" spans="2:13" thickBot="1" x14ac:dyDescent="0.35">
      <c r="B301" s="14" t="str">
        <f>Data_Input!B301</f>
        <v>Loan-296</v>
      </c>
      <c r="C301" s="6">
        <v>413717.24554666446</v>
      </c>
      <c r="D301" s="6">
        <f>Data_Input!D301</f>
        <v>420267.24</v>
      </c>
      <c r="E301" s="16">
        <f t="shared" si="20"/>
        <v>0.98441469182005348</v>
      </c>
      <c r="F301" s="16">
        <f t="shared" si="21"/>
        <v>1.5585308179946522E-2</v>
      </c>
      <c r="H301" s="6">
        <f>Data_Input!H301</f>
        <v>6.9000000000000006E-2</v>
      </c>
      <c r="I301" s="11">
        <f>Data_Input!G301</f>
        <v>48225</v>
      </c>
      <c r="J301" s="11">
        <v>45587</v>
      </c>
      <c r="K301" s="6">
        <f t="shared" si="22"/>
        <v>7</v>
      </c>
      <c r="L301" s="17">
        <f t="shared" si="23"/>
        <v>259334.13698395062</v>
      </c>
      <c r="M301" s="16">
        <f t="shared" si="24"/>
        <v>0.38293040165597814</v>
      </c>
    </row>
    <row r="302" spans="2:13" thickBot="1" x14ac:dyDescent="0.35">
      <c r="B302" s="14" t="str">
        <f>Data_Input!B302</f>
        <v>Loan-297</v>
      </c>
      <c r="C302" s="6">
        <v>24688.814433541913</v>
      </c>
      <c r="D302" s="6">
        <f>Data_Input!D302</f>
        <v>104002.97</v>
      </c>
      <c r="E302" s="16">
        <f t="shared" si="20"/>
        <v>0.23738566728951985</v>
      </c>
      <c r="F302" s="16">
        <f t="shared" si="21"/>
        <v>0.76261433271048018</v>
      </c>
      <c r="H302" s="6">
        <f>Data_Input!H302</f>
        <v>9.74E-2</v>
      </c>
      <c r="I302" s="11">
        <f>Data_Input!G302</f>
        <v>56203</v>
      </c>
      <c r="J302" s="11">
        <v>45587</v>
      </c>
      <c r="K302" s="6">
        <f t="shared" si="22"/>
        <v>29</v>
      </c>
      <c r="L302" s="17">
        <f t="shared" si="23"/>
        <v>1666.9267481510155</v>
      </c>
      <c r="M302" s="16">
        <f t="shared" si="24"/>
        <v>0.98397231590452638</v>
      </c>
    </row>
    <row r="303" spans="2:13" thickBot="1" x14ac:dyDescent="0.35">
      <c r="B303" s="14" t="str">
        <f>Data_Input!B303</f>
        <v>Loan-298</v>
      </c>
      <c r="C303" s="6">
        <v>9033.6979615360906</v>
      </c>
      <c r="D303" s="6">
        <f>Data_Input!D303</f>
        <v>32881.15</v>
      </c>
      <c r="E303" s="16">
        <f t="shared" si="20"/>
        <v>0.27473789577116647</v>
      </c>
      <c r="F303" s="16">
        <f t="shared" si="21"/>
        <v>0.72526210422883353</v>
      </c>
      <c r="H303" s="6">
        <f>Data_Input!H303</f>
        <v>2.2700000000000001E-2</v>
      </c>
      <c r="I303" s="11">
        <f>Data_Input!G303</f>
        <v>48534</v>
      </c>
      <c r="J303" s="11">
        <v>45587</v>
      </c>
      <c r="K303" s="6">
        <f t="shared" si="22"/>
        <v>8</v>
      </c>
      <c r="L303" s="17">
        <f t="shared" si="23"/>
        <v>7548.8277968369648</v>
      </c>
      <c r="M303" s="16">
        <f t="shared" si="24"/>
        <v>0.77042080958734827</v>
      </c>
    </row>
    <row r="304" spans="2:13" thickBot="1" x14ac:dyDescent="0.35">
      <c r="B304" s="14" t="str">
        <f>Data_Input!B304</f>
        <v>Loan-299</v>
      </c>
      <c r="C304" s="6">
        <v>153895.07349832382</v>
      </c>
      <c r="D304" s="6">
        <f>Data_Input!D304</f>
        <v>410307.42</v>
      </c>
      <c r="E304" s="16">
        <f t="shared" si="20"/>
        <v>0.37507260653079055</v>
      </c>
      <c r="F304" s="16">
        <f t="shared" si="21"/>
        <v>0.62492739346920945</v>
      </c>
      <c r="H304" s="6">
        <f>Data_Input!H304</f>
        <v>8.3599999999999994E-2</v>
      </c>
      <c r="I304" s="11">
        <f>Data_Input!G304</f>
        <v>55909</v>
      </c>
      <c r="J304" s="11">
        <v>45587</v>
      </c>
      <c r="K304" s="6">
        <f t="shared" si="22"/>
        <v>28</v>
      </c>
      <c r="L304" s="17">
        <f t="shared" si="23"/>
        <v>16251.476316072532</v>
      </c>
      <c r="M304" s="16">
        <f t="shared" si="24"/>
        <v>0.96039195119583143</v>
      </c>
    </row>
    <row r="305" spans="2:13" thickBot="1" x14ac:dyDescent="0.35">
      <c r="B305" s="14" t="str">
        <f>Data_Input!B305</f>
        <v>Loan-300</v>
      </c>
      <c r="C305" s="6">
        <v>70132.014895834989</v>
      </c>
      <c r="D305" s="6">
        <f>Data_Input!D305</f>
        <v>251874.59</v>
      </c>
      <c r="E305" s="16">
        <f t="shared" si="20"/>
        <v>0.27844021461567436</v>
      </c>
      <c r="F305" s="16">
        <f t="shared" si="21"/>
        <v>0.72155978538432564</v>
      </c>
      <c r="H305" s="6">
        <f>Data_Input!H305</f>
        <v>4.7500000000000001E-2</v>
      </c>
      <c r="I305" s="11">
        <f>Data_Input!G305</f>
        <v>53202</v>
      </c>
      <c r="J305" s="11">
        <v>45587</v>
      </c>
      <c r="K305" s="6">
        <f t="shared" si="22"/>
        <v>20</v>
      </c>
      <c r="L305" s="17">
        <f t="shared" si="23"/>
        <v>27722.710106203584</v>
      </c>
      <c r="M305" s="16">
        <f t="shared" si="24"/>
        <v>0.88993447053867725</v>
      </c>
    </row>
  </sheetData>
  <mergeCells count="2">
    <mergeCell ref="E4:F4"/>
    <mergeCell ref="H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E5C7-46EB-4F4C-AA36-A5ABBC288606}">
  <dimension ref="A1:L305"/>
  <sheetViews>
    <sheetView topLeftCell="B1" workbookViewId="0">
      <selection activeCell="G15" sqref="G15"/>
    </sheetView>
  </sheetViews>
  <sheetFormatPr defaultRowHeight="15" thickBottom="1" x14ac:dyDescent="0.35"/>
  <cols>
    <col min="2" max="2" width="15.5546875" style="3" customWidth="1"/>
    <col min="3" max="3" width="12.5546875" style="3" bestFit="1" customWidth="1"/>
    <col min="4" max="4" width="12.5546875" style="3" customWidth="1"/>
    <col min="5" max="5" width="22.77734375" style="3" bestFit="1" customWidth="1"/>
    <col min="6" max="6" width="21.5546875" style="3" bestFit="1" customWidth="1"/>
    <col min="7" max="7" width="23.109375" style="3" customWidth="1"/>
    <col min="8" max="8" width="27.33203125" style="3" customWidth="1"/>
    <col min="9" max="9" width="8.88671875" style="3"/>
    <col min="10" max="10" width="26.33203125" style="3" bestFit="1" customWidth="1"/>
    <col min="11" max="11" width="23.44140625" style="3" bestFit="1" customWidth="1"/>
    <col min="12" max="12" width="9.44140625" style="3" bestFit="1" customWidth="1"/>
    <col min="13" max="16384" width="8.88671875" style="3"/>
  </cols>
  <sheetData>
    <row r="1" spans="1:12" s="2" customFormat="1" thickBot="1" x14ac:dyDescent="0.35">
      <c r="A1"/>
      <c r="B1" s="2" t="s">
        <v>0</v>
      </c>
      <c r="C1" s="17" t="str">
        <f>Estimation_Loss_Given_Default!C1</f>
        <v>Geolumia Financial Services</v>
      </c>
    </row>
    <row r="2" spans="1:12" s="2" customFormat="1" thickBot="1" x14ac:dyDescent="0.35">
      <c r="A2"/>
      <c r="B2" s="2" t="s">
        <v>1</v>
      </c>
      <c r="G2" s="2" t="s">
        <v>31</v>
      </c>
      <c r="H2" s="19">
        <f>SUM(H6:H400)</f>
        <v>2455153.4039158486</v>
      </c>
      <c r="K2" s="19">
        <f>SUM(K6:K400)</f>
        <v>3755637.5997338002</v>
      </c>
    </row>
    <row r="3" spans="1:12" customFormat="1" ht="14.4" x14ac:dyDescent="0.3"/>
    <row r="4" spans="1:12" s="38" customFormat="1" thickBot="1" x14ac:dyDescent="0.35">
      <c r="B4" s="10"/>
      <c r="C4" s="50"/>
      <c r="D4" s="50"/>
      <c r="E4" s="51" t="s">
        <v>439</v>
      </c>
      <c r="F4" s="52"/>
      <c r="G4" s="53"/>
      <c r="H4" s="50"/>
      <c r="J4" s="51" t="s">
        <v>440</v>
      </c>
      <c r="K4" s="53"/>
    </row>
    <row r="5" spans="1:12" s="9" customFormat="1" thickBot="1" x14ac:dyDescent="0.35">
      <c r="A5" s="38"/>
      <c r="B5" s="9" t="s">
        <v>6</v>
      </c>
      <c r="C5" s="9" t="s">
        <v>9</v>
      </c>
      <c r="D5" s="9" t="s">
        <v>4</v>
      </c>
      <c r="E5" s="9" t="s">
        <v>26</v>
      </c>
      <c r="F5" s="9" t="s">
        <v>27</v>
      </c>
      <c r="G5" s="9" t="s">
        <v>28</v>
      </c>
      <c r="H5" s="9" t="s">
        <v>29</v>
      </c>
      <c r="J5" s="9" t="s">
        <v>427</v>
      </c>
      <c r="K5" s="9" t="s">
        <v>29</v>
      </c>
    </row>
    <row r="6" spans="1:12" s="10" customFormat="1" thickBot="1" x14ac:dyDescent="0.35">
      <c r="A6" s="38"/>
      <c r="B6" s="10" t="str">
        <f>Data_Input!B6</f>
        <v>Loan-1</v>
      </c>
      <c r="C6" s="10" t="str">
        <f>Data_Input!C6</f>
        <v>Education</v>
      </c>
      <c r="D6" s="10" t="str">
        <f>Data_Input!F6</f>
        <v>Stage 1</v>
      </c>
      <c r="E6" s="10">
        <f>'Est.PD_Scorecard Model'!M6</f>
        <v>0.05</v>
      </c>
      <c r="F6" s="44">
        <f>Estimation_Loss_Given_Default!F6</f>
        <v>0.78733757114692271</v>
      </c>
      <c r="G6" s="43">
        <f>Data_Input!D6</f>
        <v>243815.64</v>
      </c>
      <c r="H6" s="54">
        <f>E6*F6*G6</f>
        <v>9598.2606902616244</v>
      </c>
      <c r="J6" s="44">
        <f>Estimation_Loss_Given_Default!M6</f>
        <v>0.91892506169834864</v>
      </c>
      <c r="K6" s="54">
        <f>E6*G6*J6</f>
        <v>11202.415101501119</v>
      </c>
      <c r="L6" s="54"/>
    </row>
    <row r="7" spans="1:12" s="10" customFormat="1" thickBot="1" x14ac:dyDescent="0.35">
      <c r="A7" s="38"/>
      <c r="B7" s="10" t="str">
        <f>Data_Input!B7</f>
        <v>Loan-2</v>
      </c>
      <c r="C7" s="10" t="str">
        <f>Data_Input!C7</f>
        <v>Auto</v>
      </c>
      <c r="D7" s="10" t="str">
        <f>Data_Input!F7</f>
        <v>Stage 1</v>
      </c>
      <c r="E7" s="10">
        <f>'Est.PD_Scorecard Model'!M7</f>
        <v>7.0000000000000007E-2</v>
      </c>
      <c r="F7" s="44">
        <f>Estimation_Loss_Given_Default!F7</f>
        <v>0.99170925314688019</v>
      </c>
      <c r="G7" s="43">
        <f>Data_Input!D7</f>
        <v>141531.51</v>
      </c>
      <c r="H7" s="54">
        <f t="shared" ref="H7:H70" si="0">E7*F7*G7</f>
        <v>9825.0675655195155</v>
      </c>
      <c r="J7" s="44">
        <f>Estimation_Loss_Given_Default!M7</f>
        <v>0.99353891976506647</v>
      </c>
      <c r="K7" s="54">
        <f t="shared" ref="K7:K70" si="1">E7*G7*J7</f>
        <v>9843.1944490683109</v>
      </c>
    </row>
    <row r="8" spans="1:12" s="10" customFormat="1" thickBot="1" x14ac:dyDescent="0.35">
      <c r="A8" s="38"/>
      <c r="B8" s="10" t="str">
        <f>Data_Input!B8</f>
        <v>Loan-3</v>
      </c>
      <c r="C8" s="10" t="str">
        <f>Data_Input!C8</f>
        <v>Small Business</v>
      </c>
      <c r="D8" s="10" t="str">
        <f>Data_Input!F8</f>
        <v>Stage 3</v>
      </c>
      <c r="E8" s="10">
        <f>'Est.PD_Scorecard Model'!M8</f>
        <v>0.03</v>
      </c>
      <c r="F8" s="44">
        <f>Estimation_Loss_Given_Default!F8</f>
        <v>0.34912154545524043</v>
      </c>
      <c r="G8" s="43">
        <f>Data_Input!D8</f>
        <v>494398.4</v>
      </c>
      <c r="H8" s="54">
        <f t="shared" si="0"/>
        <v>5178.1540043579444</v>
      </c>
      <c r="J8" s="44">
        <f>Estimation_Loss_Given_Default!M8</f>
        <v>0.69929838633267427</v>
      </c>
      <c r="K8" s="54">
        <f t="shared" si="1"/>
        <v>10371.960099763681</v>
      </c>
    </row>
    <row r="9" spans="1:12" thickBot="1" x14ac:dyDescent="0.35">
      <c r="B9" s="3" t="str">
        <f>Data_Input!B9</f>
        <v>Loan-4</v>
      </c>
      <c r="C9" s="3" t="str">
        <f>Data_Input!C9</f>
        <v>Small Business</v>
      </c>
      <c r="D9" s="3" t="str">
        <f>Data_Input!F9</f>
        <v>Stage 3</v>
      </c>
      <c r="E9" s="3">
        <f>'Est.PD_Scorecard Model'!M9</f>
        <v>0.15</v>
      </c>
      <c r="F9" s="16">
        <f>Estimation_Loss_Given_Default!F9</f>
        <v>0.57039858619556982</v>
      </c>
      <c r="G9" s="6">
        <f>Data_Input!D9</f>
        <v>331865.87</v>
      </c>
      <c r="H9" s="17">
        <f t="shared" si="0"/>
        <v>28394.373458184415</v>
      </c>
      <c r="J9" s="16">
        <f>Estimation_Loss_Given_Default!M9</f>
        <v>0.72449522286147772</v>
      </c>
      <c r="K9" s="17">
        <f t="shared" si="1"/>
        <v>36065.285616865229</v>
      </c>
    </row>
    <row r="10" spans="1:12" thickBot="1" x14ac:dyDescent="0.35">
      <c r="B10" s="3" t="str">
        <f>Data_Input!B10</f>
        <v>Loan-5</v>
      </c>
      <c r="C10" s="3" t="str">
        <f>Data_Input!C10</f>
        <v>Auto</v>
      </c>
      <c r="D10" s="3" t="str">
        <f>Data_Input!F10</f>
        <v>Stage 1</v>
      </c>
      <c r="E10" s="3">
        <f>'Est.PD_Scorecard Model'!M10</f>
        <v>0.05</v>
      </c>
      <c r="F10" s="16">
        <f>Estimation_Loss_Given_Default!F10</f>
        <v>0.65515054095648351</v>
      </c>
      <c r="G10" s="6">
        <f>Data_Input!D10</f>
        <v>12660.92</v>
      </c>
      <c r="H10" s="17">
        <f t="shared" si="0"/>
        <v>414.7404293503381</v>
      </c>
      <c r="J10" s="16">
        <f>Estimation_Loss_Given_Default!M10</f>
        <v>0.69128214130272969</v>
      </c>
      <c r="K10" s="17">
        <f t="shared" si="1"/>
        <v>437.61339442312783</v>
      </c>
    </row>
    <row r="11" spans="1:12" thickBot="1" x14ac:dyDescent="0.35">
      <c r="B11" s="3" t="str">
        <f>Data_Input!B11</f>
        <v>Loan-6</v>
      </c>
      <c r="C11" s="3" t="str">
        <f>Data_Input!C11</f>
        <v>Small Business</v>
      </c>
      <c r="D11" s="3" t="str">
        <f>Data_Input!F11</f>
        <v>Stage 1</v>
      </c>
      <c r="E11" s="3">
        <f>'Est.PD_Scorecard Model'!M11</f>
        <v>0.15</v>
      </c>
      <c r="F11" s="16">
        <f>Estimation_Loss_Given_Default!F11</f>
        <v>0.58053216801974084</v>
      </c>
      <c r="G11" s="6">
        <f>Data_Input!D11</f>
        <v>409042.76</v>
      </c>
      <c r="H11" s="17">
        <f t="shared" si="0"/>
        <v>35619.372041336777</v>
      </c>
      <c r="J11" s="16">
        <f>Estimation_Loss_Given_Default!M11</f>
        <v>0.77534980019146471</v>
      </c>
      <c r="K11" s="17">
        <f t="shared" si="1"/>
        <v>47572.683335364789</v>
      </c>
    </row>
    <row r="12" spans="1:12" thickBot="1" x14ac:dyDescent="0.35">
      <c r="B12" s="3" t="str">
        <f>Data_Input!B12</f>
        <v>Loan-7</v>
      </c>
      <c r="C12" s="3" t="str">
        <f>Data_Input!C12</f>
        <v>Auto</v>
      </c>
      <c r="D12" s="3" t="str">
        <f>Data_Input!F12</f>
        <v>Stage 2</v>
      </c>
      <c r="E12" s="3">
        <f>'Est.PD_Scorecard Model'!M12</f>
        <v>0.03</v>
      </c>
      <c r="F12" s="16">
        <f>Estimation_Loss_Given_Default!F12</f>
        <v>9.4301351608688355E-2</v>
      </c>
      <c r="G12" s="6">
        <f>Data_Input!D12</f>
        <v>225529.91</v>
      </c>
      <c r="H12" s="17">
        <f t="shared" si="0"/>
        <v>638.0332602355752</v>
      </c>
      <c r="J12" s="16">
        <f>Estimation_Loss_Given_Default!M12</f>
        <v>0.61067305434207331</v>
      </c>
      <c r="K12" s="17">
        <f t="shared" si="1"/>
        <v>4131.7511695557869</v>
      </c>
    </row>
    <row r="13" spans="1:12" thickBot="1" x14ac:dyDescent="0.35">
      <c r="B13" s="3" t="str">
        <f>Data_Input!B13</f>
        <v>Loan-8</v>
      </c>
      <c r="C13" s="3" t="str">
        <f>Data_Input!C13</f>
        <v>Education</v>
      </c>
      <c r="D13" s="3" t="str">
        <f>Data_Input!F13</f>
        <v>Stage 1</v>
      </c>
      <c r="E13" s="3">
        <f>'Est.PD_Scorecard Model'!M13</f>
        <v>0.15</v>
      </c>
      <c r="F13" s="16">
        <f>Estimation_Loss_Given_Default!F13</f>
        <v>0.74050388165576397</v>
      </c>
      <c r="G13" s="6">
        <f>Data_Input!D13</f>
        <v>357135.12</v>
      </c>
      <c r="H13" s="17">
        <f t="shared" si="0"/>
        <v>39668.991395339559</v>
      </c>
      <c r="J13" s="16">
        <f>Estimation_Loss_Given_Default!M13</f>
        <v>0.81996198364432404</v>
      </c>
      <c r="K13" s="17">
        <f t="shared" si="1"/>
        <v>43925.583213638056</v>
      </c>
    </row>
    <row r="14" spans="1:12" thickBot="1" x14ac:dyDescent="0.35">
      <c r="B14" s="3" t="str">
        <f>Data_Input!B14</f>
        <v>Loan-9</v>
      </c>
      <c r="C14" s="3" t="str">
        <f>Data_Input!C14</f>
        <v>Education</v>
      </c>
      <c r="D14" s="3" t="str">
        <f>Data_Input!F14</f>
        <v>Stage 1</v>
      </c>
      <c r="E14" s="3">
        <f>'Est.PD_Scorecard Model'!M14</f>
        <v>7.0000000000000007E-2</v>
      </c>
      <c r="F14" s="16">
        <f>Estimation_Loss_Given_Default!F14</f>
        <v>0.89969482383684074</v>
      </c>
      <c r="G14" s="6">
        <f>Data_Input!D14</f>
        <v>468214.85</v>
      </c>
      <c r="H14" s="17">
        <f t="shared" si="0"/>
        <v>29487.533389198001</v>
      </c>
      <c r="J14" s="16">
        <f>Estimation_Loss_Given_Default!M14</f>
        <v>0.9143109887803591</v>
      </c>
      <c r="K14" s="17">
        <f t="shared" si="1"/>
        <v>29966.578772560326</v>
      </c>
    </row>
    <row r="15" spans="1:12" thickBot="1" x14ac:dyDescent="0.35">
      <c r="B15" s="3" t="str">
        <f>Data_Input!B15</f>
        <v>Loan-10</v>
      </c>
      <c r="C15" s="3" t="str">
        <f>Data_Input!C15</f>
        <v>Small Business</v>
      </c>
      <c r="D15" s="3" t="str">
        <f>Data_Input!F15</f>
        <v>Stage 1</v>
      </c>
      <c r="E15" s="3">
        <f>'Est.PD_Scorecard Model'!M15</f>
        <v>1.4999999999999999E-2</v>
      </c>
      <c r="F15" s="16">
        <f>Estimation_Loss_Given_Default!F15</f>
        <v>0.67984026272545306</v>
      </c>
      <c r="G15" s="6">
        <f>Data_Input!D15</f>
        <v>475565.29</v>
      </c>
      <c r="H15" s="17">
        <f t="shared" si="0"/>
        <v>4849.6264754505937</v>
      </c>
      <c r="J15" s="16">
        <f>Estimation_Loss_Given_Default!M15</f>
        <v>0.93739323806554409</v>
      </c>
      <c r="K15" s="17">
        <f t="shared" si="1"/>
        <v>6686.8753065701922</v>
      </c>
    </row>
    <row r="16" spans="1:12" thickBot="1" x14ac:dyDescent="0.35">
      <c r="B16" s="3" t="str">
        <f>Data_Input!B16</f>
        <v>Loan-11</v>
      </c>
      <c r="C16" s="3" t="str">
        <f>Data_Input!C16</f>
        <v>Education</v>
      </c>
      <c r="D16" s="3" t="str">
        <f>Data_Input!F16</f>
        <v>Stage 3</v>
      </c>
      <c r="E16" s="3">
        <f>'Est.PD_Scorecard Model'!M16</f>
        <v>0.03</v>
      </c>
      <c r="F16" s="16">
        <f>Estimation_Loss_Given_Default!F16</f>
        <v>0.89730125105949976</v>
      </c>
      <c r="G16" s="6">
        <f>Data_Input!D16</f>
        <v>386680.14</v>
      </c>
      <c r="H16" s="17">
        <f t="shared" si="0"/>
        <v>10409.057201455875</v>
      </c>
      <c r="J16" s="16">
        <f>Estimation_Loss_Given_Default!M16</f>
        <v>0.97041305929526833</v>
      </c>
      <c r="K16" s="17">
        <f t="shared" si="1"/>
        <v>11257.183728783681</v>
      </c>
    </row>
    <row r="17" spans="2:11" thickBot="1" x14ac:dyDescent="0.35">
      <c r="B17" s="3" t="str">
        <f>Data_Input!B17</f>
        <v>Loan-12</v>
      </c>
      <c r="C17" s="3" t="str">
        <f>Data_Input!C17</f>
        <v>Personal</v>
      </c>
      <c r="D17" s="3" t="str">
        <f>Data_Input!F17</f>
        <v>Stage 2</v>
      </c>
      <c r="E17" s="3">
        <f>'Est.PD_Scorecard Model'!M17</f>
        <v>7.0000000000000007E-2</v>
      </c>
      <c r="F17" s="16">
        <f>Estimation_Loss_Given_Default!F17</f>
        <v>0.81285204009985657</v>
      </c>
      <c r="G17" s="6">
        <f>Data_Input!D17</f>
        <v>458474.97</v>
      </c>
      <c r="H17" s="17">
        <f t="shared" si="0"/>
        <v>26087.062028945438</v>
      </c>
      <c r="J17" s="16">
        <f>Estimation_Loss_Given_Default!M17</f>
        <v>0.91209560658780087</v>
      </c>
      <c r="K17" s="17">
        <f t="shared" si="1"/>
        <v>29272.110410723169</v>
      </c>
    </row>
    <row r="18" spans="2:11" thickBot="1" x14ac:dyDescent="0.35">
      <c r="B18" s="3" t="str">
        <f>Data_Input!B18</f>
        <v>Loan-13</v>
      </c>
      <c r="C18" s="3" t="str">
        <f>Data_Input!C18</f>
        <v>Personal</v>
      </c>
      <c r="D18" s="3" t="str">
        <f>Data_Input!F18</f>
        <v>Stage 1</v>
      </c>
      <c r="E18" s="3">
        <f>'Est.PD_Scorecard Model'!M18</f>
        <v>1.4999999999999999E-2</v>
      </c>
      <c r="F18" s="16">
        <f>Estimation_Loss_Given_Default!F18</f>
        <v>0.60689750723667513</v>
      </c>
      <c r="G18" s="6">
        <f>Data_Input!D18</f>
        <v>18131.810000000001</v>
      </c>
      <c r="H18" s="17">
        <f t="shared" si="0"/>
        <v>165.06225436033529</v>
      </c>
      <c r="J18" s="16">
        <f>Estimation_Loss_Given_Default!M18</f>
        <v>0.85030041956488644</v>
      </c>
      <c r="K18" s="17">
        <f t="shared" si="1"/>
        <v>231.26228475706205</v>
      </c>
    </row>
    <row r="19" spans="2:11" thickBot="1" x14ac:dyDescent="0.35">
      <c r="B19" s="3" t="str">
        <f>Data_Input!B19</f>
        <v>Loan-14</v>
      </c>
      <c r="C19" s="3" t="str">
        <f>Data_Input!C19</f>
        <v>Personal</v>
      </c>
      <c r="D19" s="3" t="str">
        <f>Data_Input!F19</f>
        <v>Stage 3</v>
      </c>
      <c r="E19" s="3">
        <f>'Est.PD_Scorecard Model'!M19</f>
        <v>0.03</v>
      </c>
      <c r="F19" s="16">
        <f>Estimation_Loss_Given_Default!F19</f>
        <v>7.2337677058172178E-2</v>
      </c>
      <c r="G19" s="6">
        <f>Data_Input!D19</f>
        <v>374782.01</v>
      </c>
      <c r="H19" s="17">
        <f t="shared" si="0"/>
        <v>813.3258001977797</v>
      </c>
      <c r="J19" s="16">
        <f>Estimation_Loss_Given_Default!M19</f>
        <v>0.58877874795576102</v>
      </c>
      <c r="K19" s="17">
        <f t="shared" si="1"/>
        <v>6619.9104781243059</v>
      </c>
    </row>
    <row r="20" spans="2:11" thickBot="1" x14ac:dyDescent="0.35">
      <c r="B20" s="3" t="str">
        <f>Data_Input!B20</f>
        <v>Loan-15</v>
      </c>
      <c r="C20" s="3" t="str">
        <f>Data_Input!C20</f>
        <v>Personal</v>
      </c>
      <c r="D20" s="3" t="str">
        <f>Data_Input!F20</f>
        <v>Stage 2</v>
      </c>
      <c r="E20" s="3">
        <f>'Est.PD_Scorecard Model'!M20</f>
        <v>7.0000000000000007E-2</v>
      </c>
      <c r="F20" s="16">
        <f>Estimation_Loss_Given_Default!F20</f>
        <v>0.62053554088115204</v>
      </c>
      <c r="G20" s="6">
        <f>Data_Input!D20</f>
        <v>202748.93</v>
      </c>
      <c r="H20" s="17">
        <f t="shared" si="0"/>
        <v>8806.9041858437395</v>
      </c>
      <c r="J20" s="16">
        <f>Estimation_Loss_Given_Default!M20</f>
        <v>0.93424176098589484</v>
      </c>
      <c r="K20" s="17">
        <f t="shared" si="1"/>
        <v>13259.156218084416</v>
      </c>
    </row>
    <row r="21" spans="2:11" thickBot="1" x14ac:dyDescent="0.35">
      <c r="B21" s="3" t="str">
        <f>Data_Input!B21</f>
        <v>Loan-16</v>
      </c>
      <c r="C21" s="3" t="str">
        <f>Data_Input!C21</f>
        <v>Education</v>
      </c>
      <c r="D21" s="3" t="str">
        <f>Data_Input!F21</f>
        <v>Stage 1</v>
      </c>
      <c r="E21" s="3">
        <f>'Est.PD_Scorecard Model'!M21</f>
        <v>5.0000000000000001E-3</v>
      </c>
      <c r="F21" s="16">
        <f>Estimation_Loss_Given_Default!F21</f>
        <v>0.92341451627995863</v>
      </c>
      <c r="G21" s="6">
        <f>Data_Input!D21</f>
        <v>56215.73</v>
      </c>
      <c r="H21" s="17">
        <f t="shared" si="0"/>
        <v>259.55210562637382</v>
      </c>
      <c r="J21" s="16">
        <f>Estimation_Loss_Given_Default!M21</f>
        <v>0.9757124695117827</v>
      </c>
      <c r="K21" s="17">
        <f t="shared" si="1"/>
        <v>274.25194371853809</v>
      </c>
    </row>
    <row r="22" spans="2:11" thickBot="1" x14ac:dyDescent="0.35">
      <c r="B22" s="3" t="str">
        <f>Data_Input!B22</f>
        <v>Loan-17</v>
      </c>
      <c r="C22" s="3" t="str">
        <f>Data_Input!C22</f>
        <v>Small Business</v>
      </c>
      <c r="D22" s="3" t="str">
        <f>Data_Input!F22</f>
        <v>Stage 1</v>
      </c>
      <c r="E22" s="3">
        <f>'Est.PD_Scorecard Model'!M22</f>
        <v>0.1</v>
      </c>
      <c r="F22" s="16">
        <f>Estimation_Loss_Given_Default!F22</f>
        <v>1.0773475724470183E-2</v>
      </c>
      <c r="G22" s="6">
        <f>Data_Input!D22</f>
        <v>138018.91</v>
      </c>
      <c r="H22" s="17">
        <f t="shared" si="0"/>
        <v>148.69433764028352</v>
      </c>
      <c r="J22" s="16">
        <f>Estimation_Loss_Given_Default!M22</f>
        <v>0.14621528707704121</v>
      </c>
      <c r="K22" s="17">
        <f t="shared" si="1"/>
        <v>2018.0474547710317</v>
      </c>
    </row>
    <row r="23" spans="2:11" thickBot="1" x14ac:dyDescent="0.35">
      <c r="B23" s="3" t="str">
        <f>Data_Input!B23</f>
        <v>Loan-18</v>
      </c>
      <c r="C23" s="3" t="str">
        <f>Data_Input!C23</f>
        <v>Small Business</v>
      </c>
      <c r="D23" s="3" t="str">
        <f>Data_Input!F23</f>
        <v>Stage 3</v>
      </c>
      <c r="E23" s="3">
        <f>'Est.PD_Scorecard Model'!M23</f>
        <v>0.05</v>
      </c>
      <c r="F23" s="16">
        <f>Estimation_Loss_Given_Default!F23</f>
        <v>0.79326345693634615</v>
      </c>
      <c r="G23" s="6">
        <f>Data_Input!D23</f>
        <v>374015.19</v>
      </c>
      <c r="H23" s="17">
        <f t="shared" si="0"/>
        <v>14834.629128305216</v>
      </c>
      <c r="J23" s="16">
        <f>Estimation_Loss_Given_Default!M23</f>
        <v>0.95244671909120815</v>
      </c>
      <c r="K23" s="17">
        <f t="shared" si="1"/>
        <v>17811.477030288741</v>
      </c>
    </row>
    <row r="24" spans="2:11" thickBot="1" x14ac:dyDescent="0.35">
      <c r="B24" s="3" t="str">
        <f>Data_Input!B24</f>
        <v>Loan-19</v>
      </c>
      <c r="C24" s="3" t="str">
        <f>Data_Input!C24</f>
        <v>Education</v>
      </c>
      <c r="D24" s="3" t="str">
        <f>Data_Input!F24</f>
        <v>Stage 1</v>
      </c>
      <c r="E24" s="3">
        <f>'Est.PD_Scorecard Model'!M24</f>
        <v>0.05</v>
      </c>
      <c r="F24" s="16">
        <f>Estimation_Loss_Given_Default!F24</f>
        <v>0.32635730933363072</v>
      </c>
      <c r="G24" s="6">
        <f>Data_Input!D24</f>
        <v>256084.85</v>
      </c>
      <c r="H24" s="17">
        <f t="shared" si="0"/>
        <v>4178.7581303553216</v>
      </c>
      <c r="J24" s="16">
        <f>Estimation_Loss_Given_Default!M24</f>
        <v>0.84569022036703756</v>
      </c>
      <c r="K24" s="17">
        <f t="shared" si="1"/>
        <v>10828.422661457987</v>
      </c>
    </row>
    <row r="25" spans="2:11" thickBot="1" x14ac:dyDescent="0.35">
      <c r="B25" s="3" t="str">
        <f>Data_Input!B25</f>
        <v>Loan-20</v>
      </c>
      <c r="C25" s="3" t="str">
        <f>Data_Input!C25</f>
        <v>Mortgage</v>
      </c>
      <c r="D25" s="3" t="str">
        <f>Data_Input!F25</f>
        <v>Stage 1</v>
      </c>
      <c r="E25" s="3">
        <f>'Est.PD_Scorecard Model'!M25</f>
        <v>0.03</v>
      </c>
      <c r="F25" s="16">
        <f>Estimation_Loss_Given_Default!F25</f>
        <v>6.8062826300021584E-2</v>
      </c>
      <c r="G25" s="6">
        <f>Data_Input!D25</f>
        <v>191712.14</v>
      </c>
      <c r="H25" s="17">
        <f t="shared" si="0"/>
        <v>391.45410253276259</v>
      </c>
      <c r="J25" s="16">
        <f>Estimation_Loss_Given_Default!M25</f>
        <v>0.3691020249881462</v>
      </c>
      <c r="K25" s="17">
        <f t="shared" si="1"/>
        <v>2122.8401726643297</v>
      </c>
    </row>
    <row r="26" spans="2:11" thickBot="1" x14ac:dyDescent="0.35">
      <c r="B26" s="3" t="str">
        <f>Data_Input!B26</f>
        <v>Loan-21</v>
      </c>
      <c r="C26" s="3" t="str">
        <f>Data_Input!C26</f>
        <v>Education</v>
      </c>
      <c r="D26" s="3" t="str">
        <f>Data_Input!F26</f>
        <v>Stage 3</v>
      </c>
      <c r="E26" s="3">
        <f>'Est.PD_Scorecard Model'!M26</f>
        <v>0.03</v>
      </c>
      <c r="F26" s="16">
        <f>Estimation_Loss_Given_Default!F26</f>
        <v>0.46101748216679928</v>
      </c>
      <c r="G26" s="6">
        <f>Data_Input!D26</f>
        <v>17167.27</v>
      </c>
      <c r="H26" s="17">
        <f t="shared" si="0"/>
        <v>237.43234773232885</v>
      </c>
      <c r="J26" s="16">
        <f>Estimation_Loss_Given_Default!M26</f>
        <v>0.91260214132916673</v>
      </c>
      <c r="K26" s="17">
        <f t="shared" si="1"/>
        <v>470.00662088327891</v>
      </c>
    </row>
    <row r="27" spans="2:11" thickBot="1" x14ac:dyDescent="0.35">
      <c r="B27" s="3" t="str">
        <f>Data_Input!B27</f>
        <v>Loan-22</v>
      </c>
      <c r="C27" s="3" t="str">
        <f>Data_Input!C27</f>
        <v>Personal</v>
      </c>
      <c r="D27" s="3" t="str">
        <f>Data_Input!F27</f>
        <v>Stage 3</v>
      </c>
      <c r="E27" s="3">
        <f>'Est.PD_Scorecard Model'!M27</f>
        <v>0.05</v>
      </c>
      <c r="F27" s="16">
        <f>Estimation_Loss_Given_Default!F27</f>
        <v>4.1961174378078669E-2</v>
      </c>
      <c r="G27" s="6">
        <f>Data_Input!D27</f>
        <v>319371.53000000003</v>
      </c>
      <c r="H27" s="17">
        <f t="shared" si="0"/>
        <v>670.06022308618924</v>
      </c>
      <c r="J27" s="16">
        <f>Estimation_Loss_Given_Default!M27</f>
        <v>0.61588037763709114</v>
      </c>
      <c r="K27" s="17">
        <f t="shared" si="1"/>
        <v>9834.73292514678</v>
      </c>
    </row>
    <row r="28" spans="2:11" thickBot="1" x14ac:dyDescent="0.35">
      <c r="B28" s="3" t="str">
        <f>Data_Input!B28</f>
        <v>Loan-23</v>
      </c>
      <c r="C28" s="3" t="str">
        <f>Data_Input!C28</f>
        <v>Small Business</v>
      </c>
      <c r="D28" s="3" t="str">
        <f>Data_Input!F28</f>
        <v>Stage 3</v>
      </c>
      <c r="E28" s="3">
        <f>'Est.PD_Scorecard Model'!M28</f>
        <v>0.03</v>
      </c>
      <c r="F28" s="16">
        <f>Estimation_Loss_Given_Default!F28</f>
        <v>0.60551340947805055</v>
      </c>
      <c r="G28" s="6">
        <f>Data_Input!D28</f>
        <v>372081.94</v>
      </c>
      <c r="H28" s="17">
        <f t="shared" si="0"/>
        <v>6759.0181228382235</v>
      </c>
      <c r="J28" s="16">
        <f>Estimation_Loss_Given_Default!M28</f>
        <v>0.92382096119721901</v>
      </c>
      <c r="K28" s="17">
        <f t="shared" si="1"/>
        <v>10312.112863647779</v>
      </c>
    </row>
    <row r="29" spans="2:11" thickBot="1" x14ac:dyDescent="0.35">
      <c r="B29" s="3" t="str">
        <f>Data_Input!B29</f>
        <v>Loan-24</v>
      </c>
      <c r="C29" s="3" t="str">
        <f>Data_Input!C29</f>
        <v>Auto</v>
      </c>
      <c r="D29" s="3" t="str">
        <f>Data_Input!F29</f>
        <v>Stage 2</v>
      </c>
      <c r="E29" s="3">
        <f>'Est.PD_Scorecard Model'!M29</f>
        <v>7.0000000000000007E-2</v>
      </c>
      <c r="F29" s="16">
        <f>Estimation_Loss_Given_Default!F29</f>
        <v>0.44168692066729565</v>
      </c>
      <c r="G29" s="6">
        <f>Data_Input!D29</f>
        <v>426866.58</v>
      </c>
      <c r="H29" s="17">
        <f t="shared" si="0"/>
        <v>13197.896967918588</v>
      </c>
      <c r="J29" s="16">
        <f>Estimation_Loss_Given_Default!M29</f>
        <v>0.68696235021171614</v>
      </c>
      <c r="K29" s="17">
        <f t="shared" si="1"/>
        <v>20526.888831654629</v>
      </c>
    </row>
    <row r="30" spans="2:11" thickBot="1" x14ac:dyDescent="0.35">
      <c r="B30" s="3" t="str">
        <f>Data_Input!B30</f>
        <v>Loan-25</v>
      </c>
      <c r="C30" s="3" t="str">
        <f>Data_Input!C30</f>
        <v>Mortgage</v>
      </c>
      <c r="D30" s="3" t="str">
        <f>Data_Input!F30</f>
        <v>Stage 1</v>
      </c>
      <c r="E30" s="3">
        <f>'Est.PD_Scorecard Model'!M30</f>
        <v>7.0000000000000007E-2</v>
      </c>
      <c r="F30" s="16">
        <f>Estimation_Loss_Given_Default!F30</f>
        <v>0.43772396416624548</v>
      </c>
      <c r="G30" s="6">
        <f>Data_Input!D30</f>
        <v>89115.16</v>
      </c>
      <c r="H30" s="17">
        <f t="shared" si="0"/>
        <v>2730.5488771756468</v>
      </c>
      <c r="J30" s="16">
        <f>Estimation_Loss_Given_Default!M30</f>
        <v>0.69935745718951503</v>
      </c>
      <c r="K30" s="17">
        <f t="shared" si="1"/>
        <v>4362.6346186245755</v>
      </c>
    </row>
    <row r="31" spans="2:11" thickBot="1" x14ac:dyDescent="0.35">
      <c r="B31" s="3" t="str">
        <f>Data_Input!B31</f>
        <v>Loan-26</v>
      </c>
      <c r="C31" s="3" t="str">
        <f>Data_Input!C31</f>
        <v>Education</v>
      </c>
      <c r="D31" s="3" t="str">
        <f>Data_Input!F31</f>
        <v>Stage 3</v>
      </c>
      <c r="E31" s="3">
        <f>'Est.PD_Scorecard Model'!M31</f>
        <v>0.03</v>
      </c>
      <c r="F31" s="16">
        <f>Estimation_Loss_Given_Default!F31</f>
        <v>0.24769173907847397</v>
      </c>
      <c r="G31" s="6">
        <f>Data_Input!D31</f>
        <v>149071.81</v>
      </c>
      <c r="H31" s="17">
        <f t="shared" si="0"/>
        <v>1107.7156759942754</v>
      </c>
      <c r="J31" s="16">
        <f>Estimation_Loss_Given_Default!M31</f>
        <v>0.89119355027303004</v>
      </c>
      <c r="K31" s="17">
        <f t="shared" si="1"/>
        <v>3985.5550679857975</v>
      </c>
    </row>
    <row r="32" spans="2:11" thickBot="1" x14ac:dyDescent="0.35">
      <c r="B32" s="3" t="str">
        <f>Data_Input!B32</f>
        <v>Loan-27</v>
      </c>
      <c r="C32" s="3" t="str">
        <f>Data_Input!C32</f>
        <v>Personal</v>
      </c>
      <c r="D32" s="3" t="str">
        <f>Data_Input!F32</f>
        <v>Stage 2</v>
      </c>
      <c r="E32" s="3">
        <f>'Est.PD_Scorecard Model'!M32</f>
        <v>1.4999999999999999E-2</v>
      </c>
      <c r="F32" s="16">
        <f>Estimation_Loss_Given_Default!F32</f>
        <v>0.63572886333585044</v>
      </c>
      <c r="G32" s="6">
        <f>Data_Input!D32</f>
        <v>474474.16</v>
      </c>
      <c r="H32" s="17">
        <f t="shared" si="0"/>
        <v>4524.5537762854856</v>
      </c>
      <c r="J32" s="16">
        <f>Estimation_Loss_Given_Default!M32</f>
        <v>0.81362308148991869</v>
      </c>
      <c r="K32" s="17">
        <f t="shared" si="1"/>
        <v>5790.6469221981097</v>
      </c>
    </row>
    <row r="33" spans="2:11" thickBot="1" x14ac:dyDescent="0.35">
      <c r="B33" s="3" t="str">
        <f>Data_Input!B33</f>
        <v>Loan-28</v>
      </c>
      <c r="C33" s="3" t="str">
        <f>Data_Input!C33</f>
        <v>Personal</v>
      </c>
      <c r="D33" s="3" t="str">
        <f>Data_Input!F33</f>
        <v>Stage 1</v>
      </c>
      <c r="E33" s="3">
        <f>'Est.PD_Scorecard Model'!M33</f>
        <v>0.03</v>
      </c>
      <c r="F33" s="16">
        <f>Estimation_Loss_Given_Default!F33</f>
        <v>0.45606551316731869</v>
      </c>
      <c r="G33" s="6">
        <f>Data_Input!D33</f>
        <v>286973.74</v>
      </c>
      <c r="H33" s="17">
        <f t="shared" si="0"/>
        <v>3926.3647799593405</v>
      </c>
      <c r="J33" s="16">
        <f>Estimation_Loss_Given_Default!M33</f>
        <v>0.48773977316046507</v>
      </c>
      <c r="K33" s="17">
        <f t="shared" si="1"/>
        <v>4199.0552055183089</v>
      </c>
    </row>
    <row r="34" spans="2:11" thickBot="1" x14ac:dyDescent="0.35">
      <c r="B34" s="3" t="str">
        <f>Data_Input!B34</f>
        <v>Loan-29</v>
      </c>
      <c r="C34" s="3" t="str">
        <f>Data_Input!C34</f>
        <v>Auto</v>
      </c>
      <c r="D34" s="3" t="str">
        <f>Data_Input!F34</f>
        <v>Stage 1</v>
      </c>
      <c r="E34" s="3">
        <f>'Est.PD_Scorecard Model'!M34</f>
        <v>0.05</v>
      </c>
      <c r="F34" s="16">
        <f>Estimation_Loss_Given_Default!F34</f>
        <v>0.54840951896425727</v>
      </c>
      <c r="G34" s="6">
        <f>Data_Input!D34</f>
        <v>84946.46</v>
      </c>
      <c r="H34" s="17">
        <f t="shared" si="0"/>
        <v>2329.2723633158266</v>
      </c>
      <c r="J34" s="16">
        <f>Estimation_Loss_Given_Default!M34</f>
        <v>0.66854694608064169</v>
      </c>
      <c r="K34" s="17">
        <f t="shared" si="1"/>
        <v>2839.5348206680696</v>
      </c>
    </row>
    <row r="35" spans="2:11" thickBot="1" x14ac:dyDescent="0.35">
      <c r="B35" s="3" t="str">
        <f>Data_Input!B35</f>
        <v>Loan-30</v>
      </c>
      <c r="C35" s="3" t="str">
        <f>Data_Input!C35</f>
        <v>Education</v>
      </c>
      <c r="D35" s="3" t="str">
        <f>Data_Input!F35</f>
        <v>Stage 2</v>
      </c>
      <c r="E35" s="3">
        <f>'Est.PD_Scorecard Model'!M35</f>
        <v>0.15</v>
      </c>
      <c r="F35" s="16">
        <f>Estimation_Loss_Given_Default!F35</f>
        <v>0.27233554897656409</v>
      </c>
      <c r="G35" s="6">
        <f>Data_Input!D35</f>
        <v>407663.34</v>
      </c>
      <c r="H35" s="17">
        <f t="shared" si="0"/>
        <v>16653.182924477955</v>
      </c>
      <c r="J35" s="16">
        <f>Estimation_Loss_Given_Default!M35</f>
        <v>0.93050882945696778</v>
      </c>
      <c r="K35" s="17">
        <f t="shared" si="1"/>
        <v>56900.150597387685</v>
      </c>
    </row>
    <row r="36" spans="2:11" thickBot="1" x14ac:dyDescent="0.35">
      <c r="B36" s="3" t="str">
        <f>Data_Input!B36</f>
        <v>Loan-31</v>
      </c>
      <c r="C36" s="3" t="str">
        <f>Data_Input!C36</f>
        <v>Auto</v>
      </c>
      <c r="D36" s="3" t="str">
        <f>Data_Input!F36</f>
        <v>Stage 3</v>
      </c>
      <c r="E36" s="3">
        <f>'Est.PD_Scorecard Model'!M36</f>
        <v>1.4999999999999999E-2</v>
      </c>
      <c r="F36" s="16">
        <f>Estimation_Loss_Given_Default!F36</f>
        <v>0.26943490190311992</v>
      </c>
      <c r="G36" s="6">
        <f>Data_Input!D36</f>
        <v>4932.0200000000004</v>
      </c>
      <c r="H36" s="17">
        <f t="shared" si="0"/>
        <v>19.932874873263383</v>
      </c>
      <c r="J36" s="16">
        <f>Estimation_Loss_Given_Default!M36</f>
        <v>0.3170862278933797</v>
      </c>
      <c r="K36" s="17">
        <f t="shared" si="1"/>
        <v>23.458134265420597</v>
      </c>
    </row>
    <row r="37" spans="2:11" thickBot="1" x14ac:dyDescent="0.35">
      <c r="B37" s="3" t="str">
        <f>Data_Input!B37</f>
        <v>Loan-32</v>
      </c>
      <c r="C37" s="3" t="str">
        <f>Data_Input!C37</f>
        <v>Personal</v>
      </c>
      <c r="D37" s="3" t="str">
        <f>Data_Input!F37</f>
        <v>Stage 1</v>
      </c>
      <c r="E37" s="3">
        <f>'Est.PD_Scorecard Model'!M37</f>
        <v>0.03</v>
      </c>
      <c r="F37" s="16">
        <f>Estimation_Loss_Given_Default!F37</f>
        <v>0.71046128423591592</v>
      </c>
      <c r="G37" s="6">
        <f>Data_Input!D37</f>
        <v>496201.13</v>
      </c>
      <c r="H37" s="17">
        <f t="shared" si="0"/>
        <v>10575.95076177338</v>
      </c>
      <c r="J37" s="16">
        <f>Estimation_Loss_Given_Default!M37</f>
        <v>0.89418551624610221</v>
      </c>
      <c r="K37" s="17">
        <f t="shared" si="1"/>
        <v>13310.875907728479</v>
      </c>
    </row>
    <row r="38" spans="2:11" thickBot="1" x14ac:dyDescent="0.35">
      <c r="B38" s="3" t="str">
        <f>Data_Input!B38</f>
        <v>Loan-33</v>
      </c>
      <c r="C38" s="3" t="str">
        <f>Data_Input!C38</f>
        <v>Auto</v>
      </c>
      <c r="D38" s="3" t="str">
        <f>Data_Input!F38</f>
        <v>Stage 3</v>
      </c>
      <c r="E38" s="3">
        <f>'Est.PD_Scorecard Model'!M38</f>
        <v>0.15</v>
      </c>
      <c r="F38" s="16">
        <f>Estimation_Loss_Given_Default!F38</f>
        <v>0.15629141196009966</v>
      </c>
      <c r="G38" s="6">
        <f>Data_Input!D38</f>
        <v>368830.62</v>
      </c>
      <c r="H38" s="17">
        <f t="shared" si="0"/>
        <v>8646.7587560878455</v>
      </c>
      <c r="J38" s="16">
        <f>Estimation_Loss_Given_Default!M38</f>
        <v>0.86622002666569586</v>
      </c>
      <c r="K38" s="17">
        <f t="shared" si="1"/>
        <v>47923.270423728769</v>
      </c>
    </row>
    <row r="39" spans="2:11" thickBot="1" x14ac:dyDescent="0.35">
      <c r="B39" s="3" t="str">
        <f>Data_Input!B39</f>
        <v>Loan-34</v>
      </c>
      <c r="C39" s="3" t="str">
        <f>Data_Input!C39</f>
        <v>Small Business</v>
      </c>
      <c r="D39" s="3" t="str">
        <f>Data_Input!F39</f>
        <v>Stage 1</v>
      </c>
      <c r="E39" s="3">
        <f>'Est.PD_Scorecard Model'!M39</f>
        <v>0.1</v>
      </c>
      <c r="F39" s="16">
        <f>Estimation_Loss_Given_Default!F39</f>
        <v>0.87459295022905115</v>
      </c>
      <c r="G39" s="6">
        <f>Data_Input!D39</f>
        <v>456036.23</v>
      </c>
      <c r="H39" s="17">
        <f t="shared" si="0"/>
        <v>39884.60718070341</v>
      </c>
      <c r="J39" s="16">
        <f>Estimation_Loss_Given_Default!M39</f>
        <v>0.97280411212928619</v>
      </c>
      <c r="K39" s="17">
        <f t="shared" si="1"/>
        <v>44363.391982393696</v>
      </c>
    </row>
    <row r="40" spans="2:11" thickBot="1" x14ac:dyDescent="0.35">
      <c r="B40" s="3" t="str">
        <f>Data_Input!B40</f>
        <v>Loan-35</v>
      </c>
      <c r="C40" s="3" t="str">
        <f>Data_Input!C40</f>
        <v>Mortgage</v>
      </c>
      <c r="D40" s="3" t="str">
        <f>Data_Input!F40</f>
        <v>Stage 1</v>
      </c>
      <c r="E40" s="3">
        <f>'Est.PD_Scorecard Model'!M40</f>
        <v>7.0000000000000007E-2</v>
      </c>
      <c r="F40" s="16">
        <f>Estimation_Loss_Given_Default!F40</f>
        <v>0.53809980757715148</v>
      </c>
      <c r="G40" s="6">
        <f>Data_Input!D40</f>
        <v>405903.04</v>
      </c>
      <c r="H40" s="17">
        <f t="shared" si="0"/>
        <v>15289.144340328658</v>
      </c>
      <c r="J40" s="16">
        <f>Estimation_Loss_Given_Default!M40</f>
        <v>0.94659805280420051</v>
      </c>
      <c r="K40" s="17">
        <f t="shared" si="1"/>
        <v>26895.891910391387</v>
      </c>
    </row>
    <row r="41" spans="2:11" thickBot="1" x14ac:dyDescent="0.35">
      <c r="B41" s="3" t="str">
        <f>Data_Input!B41</f>
        <v>Loan-36</v>
      </c>
      <c r="C41" s="3" t="str">
        <f>Data_Input!C41</f>
        <v>Personal</v>
      </c>
      <c r="D41" s="3" t="str">
        <f>Data_Input!F41</f>
        <v>Stage 3</v>
      </c>
      <c r="E41" s="3">
        <f>'Est.PD_Scorecard Model'!M41</f>
        <v>1.4999999999999999E-2</v>
      </c>
      <c r="F41" s="16">
        <f>Estimation_Loss_Given_Default!F41</f>
        <v>0.75347305050899172</v>
      </c>
      <c r="G41" s="6">
        <f>Data_Input!D41</f>
        <v>213395.56</v>
      </c>
      <c r="H41" s="17">
        <f t="shared" si="0"/>
        <v>2411.8170533741186</v>
      </c>
      <c r="J41" s="16">
        <f>Estimation_Loss_Given_Default!M41</f>
        <v>0.85546175497822963</v>
      </c>
      <c r="K41" s="17">
        <f t="shared" si="1"/>
        <v>2738.2761039324314</v>
      </c>
    </row>
    <row r="42" spans="2:11" thickBot="1" x14ac:dyDescent="0.35">
      <c r="B42" s="3" t="str">
        <f>Data_Input!B42</f>
        <v>Loan-37</v>
      </c>
      <c r="C42" s="3" t="str">
        <f>Data_Input!C42</f>
        <v>Education</v>
      </c>
      <c r="D42" s="3" t="str">
        <f>Data_Input!F42</f>
        <v>Stage 2</v>
      </c>
      <c r="E42" s="3">
        <f>'Est.PD_Scorecard Model'!M42</f>
        <v>0.15</v>
      </c>
      <c r="F42" s="16">
        <f>Estimation_Loss_Given_Default!F42</f>
        <v>0.69086372913164318</v>
      </c>
      <c r="G42" s="6">
        <f>Data_Input!D42</f>
        <v>313012.62</v>
      </c>
      <c r="H42" s="17">
        <f t="shared" si="0"/>
        <v>32437.359887769893</v>
      </c>
      <c r="J42" s="16">
        <f>Estimation_Loss_Given_Default!M42</f>
        <v>0.71033812458984658</v>
      </c>
      <c r="K42" s="17">
        <f t="shared" si="1"/>
        <v>33351.71961956314</v>
      </c>
    </row>
    <row r="43" spans="2:11" thickBot="1" x14ac:dyDescent="0.35">
      <c r="B43" s="3" t="str">
        <f>Data_Input!B43</f>
        <v>Loan-38</v>
      </c>
      <c r="C43" s="3" t="str">
        <f>Data_Input!C43</f>
        <v>Auto</v>
      </c>
      <c r="D43" s="3" t="str">
        <f>Data_Input!F43</f>
        <v>Stage 2</v>
      </c>
      <c r="E43" s="3">
        <f>'Est.PD_Scorecard Model'!M43</f>
        <v>0.03</v>
      </c>
      <c r="F43" s="16">
        <f>Estimation_Loss_Given_Default!F43</f>
        <v>0.48031810342332704</v>
      </c>
      <c r="G43" s="6">
        <f>Data_Input!D43</f>
        <v>227946.99</v>
      </c>
      <c r="H43" s="17">
        <f t="shared" si="0"/>
        <v>3284.6119775356824</v>
      </c>
      <c r="J43" s="16">
        <f>Estimation_Loss_Given_Default!M43</f>
        <v>0.50852897752273218</v>
      </c>
      <c r="K43" s="17">
        <f t="shared" si="1"/>
        <v>3477.5294926225333</v>
      </c>
    </row>
    <row r="44" spans="2:11" thickBot="1" x14ac:dyDescent="0.35">
      <c r="B44" s="3" t="str">
        <f>Data_Input!B44</f>
        <v>Loan-39</v>
      </c>
      <c r="C44" s="3" t="str">
        <f>Data_Input!C44</f>
        <v>Mortgage</v>
      </c>
      <c r="D44" s="3" t="str">
        <f>Data_Input!F44</f>
        <v>Stage 2</v>
      </c>
      <c r="E44" s="3">
        <f>'Est.PD_Scorecard Model'!M44</f>
        <v>0.15</v>
      </c>
      <c r="F44" s="16">
        <f>Estimation_Loss_Given_Default!F44</f>
        <v>0.5125769843439465</v>
      </c>
      <c r="G44" s="6">
        <f>Data_Input!D44</f>
        <v>196037.52</v>
      </c>
      <c r="H44" s="17">
        <f t="shared" si="0"/>
        <v>15072.648122979914</v>
      </c>
      <c r="J44" s="16">
        <f>Estimation_Loss_Given_Default!M44</f>
        <v>0.69596920845394827</v>
      </c>
      <c r="K44" s="17">
        <f t="shared" si="1"/>
        <v>20465.411643251256</v>
      </c>
    </row>
    <row r="45" spans="2:11" thickBot="1" x14ac:dyDescent="0.35">
      <c r="B45" s="3" t="str">
        <f>Data_Input!B45</f>
        <v>Loan-40</v>
      </c>
      <c r="C45" s="3" t="str">
        <f>Data_Input!C45</f>
        <v>Mortgage</v>
      </c>
      <c r="D45" s="3" t="str">
        <f>Data_Input!F45</f>
        <v>Stage 2</v>
      </c>
      <c r="E45" s="3">
        <f>'Est.PD_Scorecard Model'!M45</f>
        <v>0.1</v>
      </c>
      <c r="F45" s="16">
        <f>Estimation_Loss_Given_Default!F45</f>
        <v>0.21670734663811608</v>
      </c>
      <c r="G45" s="6">
        <f>Data_Input!D45</f>
        <v>409011.63</v>
      </c>
      <c r="H45" s="17">
        <f t="shared" si="0"/>
        <v>8863.5825081430885</v>
      </c>
      <c r="J45" s="16">
        <f>Estimation_Loss_Given_Default!M45</f>
        <v>0.90356837666911716</v>
      </c>
      <c r="K45" s="17">
        <f t="shared" si="1"/>
        <v>36956.997455788958</v>
      </c>
    </row>
    <row r="46" spans="2:11" thickBot="1" x14ac:dyDescent="0.35">
      <c r="B46" s="3" t="str">
        <f>Data_Input!B46</f>
        <v>Loan-41</v>
      </c>
      <c r="C46" s="3" t="str">
        <f>Data_Input!C46</f>
        <v>Small Business</v>
      </c>
      <c r="D46" s="3" t="str">
        <f>Data_Input!F46</f>
        <v>Stage 2</v>
      </c>
      <c r="E46" s="3">
        <f>'Est.PD_Scorecard Model'!M46</f>
        <v>1.4999999999999999E-2</v>
      </c>
      <c r="F46" s="16">
        <f>Estimation_Loss_Given_Default!F46</f>
        <v>6.266599907114323E-2</v>
      </c>
      <c r="G46" s="6">
        <f>Data_Input!D46</f>
        <v>56255.040000000001</v>
      </c>
      <c r="H46" s="17">
        <f t="shared" si="0"/>
        <v>52.879174265806874</v>
      </c>
      <c r="J46" s="16">
        <f>Estimation_Loss_Given_Default!M46</f>
        <v>0.33306972042284816</v>
      </c>
      <c r="K46" s="17">
        <f t="shared" si="1"/>
        <v>281.05275667764209</v>
      </c>
    </row>
    <row r="47" spans="2:11" thickBot="1" x14ac:dyDescent="0.35">
      <c r="B47" s="3" t="str">
        <f>Data_Input!B47</f>
        <v>Loan-42</v>
      </c>
      <c r="C47" s="3" t="str">
        <f>Data_Input!C47</f>
        <v>Small Business</v>
      </c>
      <c r="D47" s="3" t="str">
        <f>Data_Input!F47</f>
        <v>Stage 2</v>
      </c>
      <c r="E47" s="3">
        <f>'Est.PD_Scorecard Model'!M47</f>
        <v>0.15</v>
      </c>
      <c r="F47" s="16">
        <f>Estimation_Loss_Given_Default!F47</f>
        <v>0.53819133170701539</v>
      </c>
      <c r="G47" s="6">
        <f>Data_Input!D47</f>
        <v>442083.16</v>
      </c>
      <c r="H47" s="17">
        <f t="shared" si="0"/>
        <v>35688.79869084683</v>
      </c>
      <c r="J47" s="16">
        <f>Estimation_Loss_Given_Default!M47</f>
        <v>0.60856533872071616</v>
      </c>
      <c r="K47" s="17">
        <f t="shared" si="1"/>
        <v>40355.47320121868</v>
      </c>
    </row>
    <row r="48" spans="2:11" thickBot="1" x14ac:dyDescent="0.35">
      <c r="B48" s="3" t="str">
        <f>Data_Input!B48</f>
        <v>Loan-43</v>
      </c>
      <c r="C48" s="3" t="str">
        <f>Data_Input!C48</f>
        <v>Auto</v>
      </c>
      <c r="D48" s="3" t="str">
        <f>Data_Input!F48</f>
        <v>Stage 1</v>
      </c>
      <c r="E48" s="3">
        <f>'Est.PD_Scorecard Model'!M48</f>
        <v>5.0000000000000001E-3</v>
      </c>
      <c r="F48" s="16">
        <f>Estimation_Loss_Given_Default!F48</f>
        <v>0.21015078882649019</v>
      </c>
      <c r="G48" s="6">
        <f>Data_Input!D48</f>
        <v>80977.679999999993</v>
      </c>
      <c r="H48" s="17">
        <f t="shared" si="0"/>
        <v>85.087616646695494</v>
      </c>
      <c r="J48" s="16">
        <f>Estimation_Loss_Given_Default!M48</f>
        <v>0.25440998137680326</v>
      </c>
      <c r="K48" s="17">
        <f t="shared" si="1"/>
        <v>103.00765030368366</v>
      </c>
    </row>
    <row r="49" spans="2:11" thickBot="1" x14ac:dyDescent="0.35">
      <c r="B49" s="3" t="str">
        <f>Data_Input!B49</f>
        <v>Loan-44</v>
      </c>
      <c r="C49" s="3" t="str">
        <f>Data_Input!C49</f>
        <v>Personal</v>
      </c>
      <c r="D49" s="3" t="str">
        <f>Data_Input!F49</f>
        <v>Stage 1</v>
      </c>
      <c r="E49" s="3">
        <f>'Est.PD_Scorecard Model'!M49</f>
        <v>1.4999999999999999E-2</v>
      </c>
      <c r="F49" s="16">
        <f>Estimation_Loss_Given_Default!F49</f>
        <v>0.99187888106387545</v>
      </c>
      <c r="G49" s="6">
        <f>Data_Input!D49</f>
        <v>262658.09000000003</v>
      </c>
      <c r="H49" s="17">
        <f t="shared" si="0"/>
        <v>3907.8751861736205</v>
      </c>
      <c r="J49" s="16">
        <f>Estimation_Loss_Given_Default!M49</f>
        <v>0.99499519758794419</v>
      </c>
      <c r="K49" s="17">
        <f t="shared" si="1"/>
        <v>3920.1530723643309</v>
      </c>
    </row>
    <row r="50" spans="2:11" thickBot="1" x14ac:dyDescent="0.35">
      <c r="B50" s="3" t="str">
        <f>Data_Input!B50</f>
        <v>Loan-45</v>
      </c>
      <c r="C50" s="3" t="str">
        <f>Data_Input!C50</f>
        <v>Personal</v>
      </c>
      <c r="D50" s="3" t="str">
        <f>Data_Input!F50</f>
        <v>Stage 3</v>
      </c>
      <c r="E50" s="3">
        <f>'Est.PD_Scorecard Model'!M50</f>
        <v>7.0000000000000007E-2</v>
      </c>
      <c r="F50" s="16">
        <f>Estimation_Loss_Given_Default!F50</f>
        <v>0.2964855788853179</v>
      </c>
      <c r="G50" s="6">
        <f>Data_Input!D50</f>
        <v>328066.56</v>
      </c>
      <c r="H50" s="17">
        <f t="shared" si="0"/>
        <v>6808.6902768160417</v>
      </c>
      <c r="J50" s="16">
        <f>Estimation_Loss_Given_Default!M50</f>
        <v>0.84010991819565872</v>
      </c>
      <c r="K50" s="17">
        <f t="shared" si="1"/>
        <v>19292.837961903184</v>
      </c>
    </row>
    <row r="51" spans="2:11" thickBot="1" x14ac:dyDescent="0.35">
      <c r="B51" s="3" t="str">
        <f>Data_Input!B51</f>
        <v>Loan-46</v>
      </c>
      <c r="C51" s="3" t="str">
        <f>Data_Input!C51</f>
        <v>Personal</v>
      </c>
      <c r="D51" s="3" t="str">
        <f>Data_Input!F51</f>
        <v>Stage 3</v>
      </c>
      <c r="E51" s="3">
        <f>'Est.PD_Scorecard Model'!M51</f>
        <v>0.05</v>
      </c>
      <c r="F51" s="16">
        <f>Estimation_Loss_Given_Default!F51</f>
        <v>0.7841060555485112</v>
      </c>
      <c r="G51" s="6">
        <f>Data_Input!D51</f>
        <v>228820.41</v>
      </c>
      <c r="H51" s="17">
        <f t="shared" si="0"/>
        <v>8970.9734557046577</v>
      </c>
      <c r="J51" s="16">
        <f>Estimation_Loss_Given_Default!M51</f>
        <v>0.9476566731417978</v>
      </c>
      <c r="K51" s="17">
        <f t="shared" si="1"/>
        <v>10842.159424377109</v>
      </c>
    </row>
    <row r="52" spans="2:11" thickBot="1" x14ac:dyDescent="0.35">
      <c r="B52" s="3" t="str">
        <f>Data_Input!B52</f>
        <v>Loan-47</v>
      </c>
      <c r="C52" s="3" t="str">
        <f>Data_Input!C52</f>
        <v>Personal</v>
      </c>
      <c r="D52" s="3" t="str">
        <f>Data_Input!F52</f>
        <v>Stage 3</v>
      </c>
      <c r="E52" s="3">
        <f>'Est.PD_Scorecard Model'!M52</f>
        <v>0.05</v>
      </c>
      <c r="F52" s="16">
        <f>Estimation_Loss_Given_Default!F52</f>
        <v>0.95713560148314369</v>
      </c>
      <c r="G52" s="6">
        <f>Data_Input!D52</f>
        <v>273973.59999999998</v>
      </c>
      <c r="H52" s="17">
        <f t="shared" si="0"/>
        <v>13111.494321325112</v>
      </c>
      <c r="J52" s="16">
        <f>Estimation_Loss_Given_Default!M52</f>
        <v>0.9846969473784678</v>
      </c>
      <c r="K52" s="17">
        <f t="shared" si="1"/>
        <v>13489.048379114469</v>
      </c>
    </row>
    <row r="53" spans="2:11" thickBot="1" x14ac:dyDescent="0.35">
      <c r="B53" s="3" t="str">
        <f>Data_Input!B53</f>
        <v>Loan-48</v>
      </c>
      <c r="C53" s="3" t="str">
        <f>Data_Input!C53</f>
        <v>Personal</v>
      </c>
      <c r="D53" s="3" t="str">
        <f>Data_Input!F53</f>
        <v>Stage 2</v>
      </c>
      <c r="E53" s="3">
        <f>'Est.PD_Scorecard Model'!M53</f>
        <v>7.0000000000000007E-2</v>
      </c>
      <c r="F53" s="16">
        <f>Estimation_Loss_Given_Default!F53</f>
        <v>0.81806231964207932</v>
      </c>
      <c r="G53" s="6">
        <f>Data_Input!D53</f>
        <v>194724.97</v>
      </c>
      <c r="H53" s="17">
        <f t="shared" si="0"/>
        <v>11150.801245530403</v>
      </c>
      <c r="J53" s="16">
        <f>Estimation_Loss_Given_Default!M53</f>
        <v>0.94565695469915934</v>
      </c>
      <c r="K53" s="17">
        <f t="shared" si="1"/>
        <v>12890.011549385963</v>
      </c>
    </row>
    <row r="54" spans="2:11" thickBot="1" x14ac:dyDescent="0.35">
      <c r="B54" s="3" t="str">
        <f>Data_Input!B54</f>
        <v>Loan-49</v>
      </c>
      <c r="C54" s="3" t="str">
        <f>Data_Input!C54</f>
        <v>Small Business</v>
      </c>
      <c r="D54" s="3" t="str">
        <f>Data_Input!F54</f>
        <v>Stage 2</v>
      </c>
      <c r="E54" s="3">
        <f>'Est.PD_Scorecard Model'!M54</f>
        <v>0.05</v>
      </c>
      <c r="F54" s="16">
        <f>Estimation_Loss_Given_Default!F54</f>
        <v>0.82081040259781402</v>
      </c>
      <c r="G54" s="6">
        <f>Data_Input!D54</f>
        <v>484702.43</v>
      </c>
      <c r="H54" s="17">
        <f t="shared" si="0"/>
        <v>19892.439835421941</v>
      </c>
      <c r="J54" s="16">
        <f>Estimation_Loss_Given_Default!M54</f>
        <v>0.91006123686014861</v>
      </c>
      <c r="K54" s="17">
        <f t="shared" si="1"/>
        <v>22055.444647745982</v>
      </c>
    </row>
    <row r="55" spans="2:11" thickBot="1" x14ac:dyDescent="0.35">
      <c r="B55" s="3" t="str">
        <f>Data_Input!B55</f>
        <v>Loan-50</v>
      </c>
      <c r="C55" s="3" t="str">
        <f>Data_Input!C55</f>
        <v>Mortgage</v>
      </c>
      <c r="D55" s="3" t="str">
        <f>Data_Input!F55</f>
        <v>Stage 2</v>
      </c>
      <c r="E55" s="3">
        <f>'Est.PD_Scorecard Model'!M55</f>
        <v>0.03</v>
      </c>
      <c r="F55" s="16">
        <f>Estimation_Loss_Given_Default!F55</f>
        <v>0.67435642902447768</v>
      </c>
      <c r="G55" s="6">
        <f>Data_Input!D55</f>
        <v>74510.759999999995</v>
      </c>
      <c r="H55" s="17">
        <f t="shared" si="0"/>
        <v>1507.4043011249967</v>
      </c>
      <c r="J55" s="16">
        <f>Estimation_Loss_Given_Default!M55</f>
        <v>0.72238668615444923</v>
      </c>
      <c r="K55" s="17">
        <f t="shared" si="1"/>
        <v>1614.7674299774847</v>
      </c>
    </row>
    <row r="56" spans="2:11" thickBot="1" x14ac:dyDescent="0.35">
      <c r="B56" s="3" t="str">
        <f>Data_Input!B56</f>
        <v>Loan-51</v>
      </c>
      <c r="C56" s="3" t="str">
        <f>Data_Input!C56</f>
        <v>Education</v>
      </c>
      <c r="D56" s="3" t="str">
        <f>Data_Input!F56</f>
        <v>Stage 3</v>
      </c>
      <c r="E56" s="3">
        <f>'Est.PD_Scorecard Model'!M56</f>
        <v>0.05</v>
      </c>
      <c r="F56" s="16">
        <f>Estimation_Loss_Given_Default!F56</f>
        <v>0.88087483905964326</v>
      </c>
      <c r="G56" s="6">
        <f>Data_Input!D56</f>
        <v>321762.40000000002</v>
      </c>
      <c r="H56" s="17">
        <f t="shared" si="0"/>
        <v>14171.620115772228</v>
      </c>
      <c r="J56" s="16">
        <f>Estimation_Loss_Given_Default!M56</f>
        <v>0.93628055436097424</v>
      </c>
      <c r="K56" s="17">
        <f t="shared" si="1"/>
        <v>15062.99391222588</v>
      </c>
    </row>
    <row r="57" spans="2:11" thickBot="1" x14ac:dyDescent="0.35">
      <c r="B57" s="3" t="str">
        <f>Data_Input!B57</f>
        <v>Loan-52</v>
      </c>
      <c r="C57" s="3" t="str">
        <f>Data_Input!C57</f>
        <v>Small Business</v>
      </c>
      <c r="D57" s="3" t="str">
        <f>Data_Input!F57</f>
        <v>Stage 2</v>
      </c>
      <c r="E57" s="3">
        <f>'Est.PD_Scorecard Model'!M57</f>
        <v>0.1</v>
      </c>
      <c r="F57" s="16">
        <f>Estimation_Loss_Given_Default!F57</f>
        <v>0.2243488904114318</v>
      </c>
      <c r="G57" s="6">
        <f>Data_Input!D57</f>
        <v>389375.57</v>
      </c>
      <c r="H57" s="17">
        <f t="shared" si="0"/>
        <v>8735.5977082818808</v>
      </c>
      <c r="J57" s="16">
        <f>Estimation_Loss_Given_Default!M57</f>
        <v>0.50600551740088651</v>
      </c>
      <c r="K57" s="17">
        <f t="shared" si="1"/>
        <v>19702.61867611151</v>
      </c>
    </row>
    <row r="58" spans="2:11" thickBot="1" x14ac:dyDescent="0.35">
      <c r="B58" s="3" t="str">
        <f>Data_Input!B58</f>
        <v>Loan-53</v>
      </c>
      <c r="C58" s="3" t="str">
        <f>Data_Input!C58</f>
        <v>Personal</v>
      </c>
      <c r="D58" s="3" t="str">
        <f>Data_Input!F58</f>
        <v>Stage 3</v>
      </c>
      <c r="E58" s="3">
        <f>'Est.PD_Scorecard Model'!M58</f>
        <v>7.0000000000000007E-2</v>
      </c>
      <c r="F58" s="16">
        <f>Estimation_Loss_Given_Default!F58</f>
        <v>0.48287761993606826</v>
      </c>
      <c r="G58" s="6">
        <f>Data_Input!D58</f>
        <v>108581.9</v>
      </c>
      <c r="H58" s="17">
        <f t="shared" si="0"/>
        <v>3670.2238608095317</v>
      </c>
      <c r="J58" s="16">
        <f>Estimation_Loss_Given_Default!M58</f>
        <v>0.7741966260946842</v>
      </c>
      <c r="K58" s="17">
        <f t="shared" si="1"/>
        <v>5884.4618444465277</v>
      </c>
    </row>
    <row r="59" spans="2:11" thickBot="1" x14ac:dyDescent="0.35">
      <c r="B59" s="3" t="str">
        <f>Data_Input!B59</f>
        <v>Loan-54</v>
      </c>
      <c r="C59" s="3" t="str">
        <f>Data_Input!C59</f>
        <v>Education</v>
      </c>
      <c r="D59" s="3" t="str">
        <f>Data_Input!F59</f>
        <v>Stage 1</v>
      </c>
      <c r="E59" s="3">
        <f>'Est.PD_Scorecard Model'!M59</f>
        <v>0.15</v>
      </c>
      <c r="F59" s="16">
        <f>Estimation_Loss_Given_Default!F59</f>
        <v>0.42165468657411465</v>
      </c>
      <c r="G59" s="6">
        <f>Data_Input!D59</f>
        <v>205521.49</v>
      </c>
      <c r="H59" s="17">
        <f t="shared" si="0"/>
        <v>12998.864917529254</v>
      </c>
      <c r="J59" s="16">
        <f>Estimation_Loss_Given_Default!M59</f>
        <v>0.82236972038267608</v>
      </c>
      <c r="K59" s="17">
        <f t="shared" si="1"/>
        <v>25352.197539589641</v>
      </c>
    </row>
    <row r="60" spans="2:11" thickBot="1" x14ac:dyDescent="0.35">
      <c r="B60" s="3" t="str">
        <f>Data_Input!B60</f>
        <v>Loan-55</v>
      </c>
      <c r="C60" s="3" t="str">
        <f>Data_Input!C60</f>
        <v>Auto</v>
      </c>
      <c r="D60" s="3" t="str">
        <f>Data_Input!F60</f>
        <v>Stage 3</v>
      </c>
      <c r="E60" s="3">
        <f>'Est.PD_Scorecard Model'!M60</f>
        <v>0.05</v>
      </c>
      <c r="F60" s="16">
        <f>Estimation_Loss_Given_Default!F60</f>
        <v>0.47732217494133911</v>
      </c>
      <c r="G60" s="6">
        <f>Data_Input!D60</f>
        <v>72429.649999999994</v>
      </c>
      <c r="H60" s="17">
        <f t="shared" si="0"/>
        <v>1728.6139034119981</v>
      </c>
      <c r="J60" s="16">
        <f>Estimation_Loss_Given_Default!M60</f>
        <v>0.88064830812425554</v>
      </c>
      <c r="K60" s="17">
        <f t="shared" si="1"/>
        <v>3189.2524365265995</v>
      </c>
    </row>
    <row r="61" spans="2:11" thickBot="1" x14ac:dyDescent="0.35">
      <c r="B61" s="3" t="str">
        <f>Data_Input!B61</f>
        <v>Loan-56</v>
      </c>
      <c r="C61" s="3" t="str">
        <f>Data_Input!C61</f>
        <v>Mortgage</v>
      </c>
      <c r="D61" s="3" t="str">
        <f>Data_Input!F61</f>
        <v>Stage 3</v>
      </c>
      <c r="E61" s="3">
        <f>'Est.PD_Scorecard Model'!M61</f>
        <v>0.03</v>
      </c>
      <c r="F61" s="16">
        <f>Estimation_Loss_Given_Default!F61</f>
        <v>9.4315789593495625E-2</v>
      </c>
      <c r="G61" s="6">
        <f>Data_Input!D61</f>
        <v>114083.06</v>
      </c>
      <c r="H61" s="17">
        <f t="shared" si="0"/>
        <v>322.79501649426408</v>
      </c>
      <c r="J61" s="16">
        <f>Estimation_Loss_Given_Default!M61</f>
        <v>0.13414511433412599</v>
      </c>
      <c r="K61" s="17">
        <f t="shared" si="1"/>
        <v>459.11055381860859</v>
      </c>
    </row>
    <row r="62" spans="2:11" thickBot="1" x14ac:dyDescent="0.35">
      <c r="B62" s="3" t="str">
        <f>Data_Input!B62</f>
        <v>Loan-57</v>
      </c>
      <c r="C62" s="3" t="str">
        <f>Data_Input!C62</f>
        <v>Education</v>
      </c>
      <c r="D62" s="3" t="str">
        <f>Data_Input!F62</f>
        <v>Stage 2</v>
      </c>
      <c r="E62" s="3">
        <f>'Est.PD_Scorecard Model'!M62</f>
        <v>0.05</v>
      </c>
      <c r="F62" s="16">
        <f>Estimation_Loss_Given_Default!F62</f>
        <v>0.56050109729140574</v>
      </c>
      <c r="G62" s="6">
        <f>Data_Input!D62</f>
        <v>106205.77</v>
      </c>
      <c r="H62" s="17">
        <f t="shared" si="0"/>
        <v>2976.4225311839332</v>
      </c>
      <c r="J62" s="16">
        <f>Estimation_Loss_Given_Default!M62</f>
        <v>0.78409749853765254</v>
      </c>
      <c r="K62" s="17">
        <f t="shared" si="1"/>
        <v>4163.7839293632633</v>
      </c>
    </row>
    <row r="63" spans="2:11" thickBot="1" x14ac:dyDescent="0.35">
      <c r="B63" s="3" t="str">
        <f>Data_Input!B63</f>
        <v>Loan-58</v>
      </c>
      <c r="C63" s="3" t="str">
        <f>Data_Input!C63</f>
        <v>Personal</v>
      </c>
      <c r="D63" s="3" t="str">
        <f>Data_Input!F63</f>
        <v>Stage 3</v>
      </c>
      <c r="E63" s="3">
        <f>'Est.PD_Scorecard Model'!M63</f>
        <v>0.03</v>
      </c>
      <c r="F63" s="16">
        <f>Estimation_Loss_Given_Default!F63</f>
        <v>6.1198289487040203E-2</v>
      </c>
      <c r="G63" s="6">
        <f>Data_Input!D63</f>
        <v>486679.2</v>
      </c>
      <c r="H63" s="17">
        <f t="shared" si="0"/>
        <v>893.51803706763405</v>
      </c>
      <c r="J63" s="16">
        <f>Estimation_Loss_Given_Default!M63</f>
        <v>0.54528080120956723</v>
      </c>
      <c r="K63" s="17">
        <f t="shared" si="1"/>
        <v>7961.3047232409363</v>
      </c>
    </row>
    <row r="64" spans="2:11" thickBot="1" x14ac:dyDescent="0.35">
      <c r="B64" s="3" t="str">
        <f>Data_Input!B64</f>
        <v>Loan-59</v>
      </c>
      <c r="C64" s="3" t="str">
        <f>Data_Input!C64</f>
        <v>Small Business</v>
      </c>
      <c r="D64" s="3" t="str">
        <f>Data_Input!F64</f>
        <v>Stage 1</v>
      </c>
      <c r="E64" s="3">
        <f>'Est.PD_Scorecard Model'!M64</f>
        <v>0.03</v>
      </c>
      <c r="F64" s="16">
        <f>Estimation_Loss_Given_Default!F64</f>
        <v>0.49795913926950486</v>
      </c>
      <c r="G64" s="6">
        <f>Data_Input!D64</f>
        <v>271534.46000000002</v>
      </c>
      <c r="H64" s="17">
        <f t="shared" si="0"/>
        <v>4056.3919795082943</v>
      </c>
      <c r="J64" s="16">
        <f>Estimation_Loss_Given_Default!M64</f>
        <v>0.6207491666849102</v>
      </c>
      <c r="K64" s="17">
        <f t="shared" si="1"/>
        <v>5056.6436931371127</v>
      </c>
    </row>
    <row r="65" spans="2:11" thickBot="1" x14ac:dyDescent="0.35">
      <c r="B65" s="3" t="str">
        <f>Data_Input!B65</f>
        <v>Loan-60</v>
      </c>
      <c r="C65" s="3" t="str">
        <f>Data_Input!C65</f>
        <v>Small Business</v>
      </c>
      <c r="D65" s="3" t="str">
        <f>Data_Input!F65</f>
        <v>Stage 1</v>
      </c>
      <c r="E65" s="3">
        <f>'Est.PD_Scorecard Model'!M65</f>
        <v>0.03</v>
      </c>
      <c r="F65" s="16">
        <f>Estimation_Loss_Given_Default!F65</f>
        <v>0.5432408827689188</v>
      </c>
      <c r="G65" s="6">
        <f>Data_Input!D65</f>
        <v>91345.56</v>
      </c>
      <c r="H65" s="17">
        <f t="shared" si="0"/>
        <v>1488.679279542637</v>
      </c>
      <c r="J65" s="16">
        <f>Estimation_Loss_Given_Default!M65</f>
        <v>0.78044918322315049</v>
      </c>
      <c r="K65" s="17">
        <f t="shared" si="1"/>
        <v>2138.7170307918386</v>
      </c>
    </row>
    <row r="66" spans="2:11" thickBot="1" x14ac:dyDescent="0.35">
      <c r="B66" s="3" t="str">
        <f>Data_Input!B66</f>
        <v>Loan-61</v>
      </c>
      <c r="C66" s="3" t="str">
        <f>Data_Input!C66</f>
        <v>Mortgage</v>
      </c>
      <c r="D66" s="3" t="str">
        <f>Data_Input!F66</f>
        <v>Stage 1</v>
      </c>
      <c r="E66" s="3">
        <f>'Est.PD_Scorecard Model'!M66</f>
        <v>1.4999999999999999E-2</v>
      </c>
      <c r="F66" s="16">
        <f>Estimation_Loss_Given_Default!F66</f>
        <v>0.756579947617668</v>
      </c>
      <c r="G66" s="6">
        <f>Data_Input!D66</f>
        <v>118359.43</v>
      </c>
      <c r="H66" s="17">
        <f t="shared" si="0"/>
        <v>1343.2255702418554</v>
      </c>
      <c r="J66" s="16">
        <f>Estimation_Loss_Given_Default!M66</f>
        <v>0.8543040706166527</v>
      </c>
      <c r="K66" s="17">
        <f t="shared" si="1"/>
        <v>1516.7241426730013</v>
      </c>
    </row>
    <row r="67" spans="2:11" thickBot="1" x14ac:dyDescent="0.35">
      <c r="B67" s="3" t="str">
        <f>Data_Input!B67</f>
        <v>Loan-62</v>
      </c>
      <c r="C67" s="3" t="str">
        <f>Data_Input!C67</f>
        <v>Education</v>
      </c>
      <c r="D67" s="3" t="str">
        <f>Data_Input!F67</f>
        <v>Stage 2</v>
      </c>
      <c r="E67" s="3">
        <f>'Est.PD_Scorecard Model'!M67</f>
        <v>7.0000000000000007E-2</v>
      </c>
      <c r="F67" s="16">
        <f>Estimation_Loss_Given_Default!F67</f>
        <v>6.3671307318776571E-2</v>
      </c>
      <c r="G67" s="6">
        <f>Data_Input!D67</f>
        <v>303930.71000000002</v>
      </c>
      <c r="H67" s="17">
        <f t="shared" si="0"/>
        <v>1354.6165948016774</v>
      </c>
      <c r="J67" s="16">
        <f>Estimation_Loss_Given_Default!M67</f>
        <v>0.51479827328625261</v>
      </c>
      <c r="K67" s="17">
        <f t="shared" si="1"/>
        <v>10952.410329466536</v>
      </c>
    </row>
    <row r="68" spans="2:11" thickBot="1" x14ac:dyDescent="0.35">
      <c r="B68" s="3" t="str">
        <f>Data_Input!B68</f>
        <v>Loan-63</v>
      </c>
      <c r="C68" s="3" t="str">
        <f>Data_Input!C68</f>
        <v>Small Business</v>
      </c>
      <c r="D68" s="3" t="str">
        <f>Data_Input!F68</f>
        <v>Stage 3</v>
      </c>
      <c r="E68" s="3">
        <f>'Est.PD_Scorecard Model'!M68</f>
        <v>1.4999999999999999E-2</v>
      </c>
      <c r="F68" s="16">
        <f>Estimation_Loss_Given_Default!F68</f>
        <v>0.22265774956668161</v>
      </c>
      <c r="G68" s="6">
        <f>Data_Input!D68</f>
        <v>236272.98</v>
      </c>
      <c r="H68" s="17">
        <f t="shared" si="0"/>
        <v>789.12015015320355</v>
      </c>
      <c r="J68" s="16">
        <f>Estimation_Loss_Given_Default!M68</f>
        <v>0.48885193695479023</v>
      </c>
      <c r="K68" s="17">
        <f t="shared" si="1"/>
        <v>1732.5375588462064</v>
      </c>
    </row>
    <row r="69" spans="2:11" thickBot="1" x14ac:dyDescent="0.35">
      <c r="B69" s="3" t="str">
        <f>Data_Input!B69</f>
        <v>Loan-64</v>
      </c>
      <c r="C69" s="3" t="str">
        <f>Data_Input!C69</f>
        <v>Mortgage</v>
      </c>
      <c r="D69" s="3" t="str">
        <f>Data_Input!F69</f>
        <v>Stage 3</v>
      </c>
      <c r="E69" s="3">
        <f>'Est.PD_Scorecard Model'!M69</f>
        <v>1.4999999999999999E-2</v>
      </c>
      <c r="F69" s="16">
        <f>Estimation_Loss_Given_Default!F69</f>
        <v>0.53584675553320671</v>
      </c>
      <c r="G69" s="6">
        <f>Data_Input!D69</f>
        <v>206501.04</v>
      </c>
      <c r="H69" s="17">
        <f t="shared" si="0"/>
        <v>1659.7936844734943</v>
      </c>
      <c r="J69" s="16">
        <f>Estimation_Loss_Given_Default!M69</f>
        <v>0.55016583511635198</v>
      </c>
      <c r="K69" s="17">
        <f t="shared" si="1"/>
        <v>1704.1472568599281</v>
      </c>
    </row>
    <row r="70" spans="2:11" thickBot="1" x14ac:dyDescent="0.35">
      <c r="B70" s="3" t="str">
        <f>Data_Input!B70</f>
        <v>Loan-65</v>
      </c>
      <c r="C70" s="3" t="str">
        <f>Data_Input!C70</f>
        <v>Mortgage</v>
      </c>
      <c r="D70" s="3" t="str">
        <f>Data_Input!F70</f>
        <v>Stage 3</v>
      </c>
      <c r="E70" s="3">
        <f>'Est.PD_Scorecard Model'!M70</f>
        <v>0.05</v>
      </c>
      <c r="F70" s="16">
        <f>Estimation_Loss_Given_Default!F70</f>
        <v>0.99145216825343629</v>
      </c>
      <c r="G70" s="6">
        <f>Data_Input!D70</f>
        <v>293364.11</v>
      </c>
      <c r="H70" s="17">
        <f t="shared" si="0"/>
        <v>14542.82414736198</v>
      </c>
      <c r="J70" s="16">
        <f>Estimation_Loss_Given_Default!M70</f>
        <v>0.99340791206409618</v>
      </c>
      <c r="K70" s="17">
        <f t="shared" si="1"/>
        <v>14571.511399482091</v>
      </c>
    </row>
    <row r="71" spans="2:11" thickBot="1" x14ac:dyDescent="0.35">
      <c r="B71" s="3" t="str">
        <f>Data_Input!B71</f>
        <v>Loan-66</v>
      </c>
      <c r="C71" s="3" t="str">
        <f>Data_Input!C71</f>
        <v>Small Business</v>
      </c>
      <c r="D71" s="3" t="str">
        <f>Data_Input!F71</f>
        <v>Stage 1</v>
      </c>
      <c r="E71" s="3">
        <f>'Est.PD_Scorecard Model'!M71</f>
        <v>7.0000000000000007E-2</v>
      </c>
      <c r="F71" s="16">
        <f>Estimation_Loss_Given_Default!F71</f>
        <v>0.44159162701064347</v>
      </c>
      <c r="G71" s="6">
        <f>Data_Input!D71</f>
        <v>300794.93</v>
      </c>
      <c r="H71" s="17">
        <f t="shared" ref="H71:H134" si="2">E71*F71*G71</f>
        <v>9297.9965774676839</v>
      </c>
      <c r="J71" s="16">
        <f>Estimation_Loss_Given_Default!M71</f>
        <v>0.51338136875128726</v>
      </c>
      <c r="K71" s="17">
        <f t="shared" ref="K71:K134" si="3">E71*G71*J71</f>
        <v>10809.575901379336</v>
      </c>
    </row>
    <row r="72" spans="2:11" thickBot="1" x14ac:dyDescent="0.35">
      <c r="B72" s="3" t="str">
        <f>Data_Input!B72</f>
        <v>Loan-67</v>
      </c>
      <c r="C72" s="3" t="str">
        <f>Data_Input!C72</f>
        <v>Education</v>
      </c>
      <c r="D72" s="3" t="str">
        <f>Data_Input!F72</f>
        <v>Stage 1</v>
      </c>
      <c r="E72" s="3">
        <f>'Est.PD_Scorecard Model'!M72</f>
        <v>0.05</v>
      </c>
      <c r="F72" s="16">
        <f>Estimation_Loss_Given_Default!F72</f>
        <v>0.41742725251985136</v>
      </c>
      <c r="G72" s="6">
        <f>Data_Input!D72</f>
        <v>279466.86</v>
      </c>
      <c r="H72" s="17">
        <f t="shared" si="2"/>
        <v>5832.8541770074971</v>
      </c>
      <c r="J72" s="16">
        <f>Estimation_Loss_Given_Default!M72</f>
        <v>0.57202071746336869</v>
      </c>
      <c r="K72" s="17">
        <f t="shared" si="3"/>
        <v>7993.0416882217414</v>
      </c>
    </row>
    <row r="73" spans="2:11" thickBot="1" x14ac:dyDescent="0.35">
      <c r="B73" s="3" t="str">
        <f>Data_Input!B73</f>
        <v>Loan-68</v>
      </c>
      <c r="C73" s="3" t="str">
        <f>Data_Input!C73</f>
        <v>Auto</v>
      </c>
      <c r="D73" s="3" t="str">
        <f>Data_Input!F73</f>
        <v>Stage 1</v>
      </c>
      <c r="E73" s="3">
        <f>'Est.PD_Scorecard Model'!M73</f>
        <v>0.05</v>
      </c>
      <c r="F73" s="16">
        <f>Estimation_Loss_Given_Default!F73</f>
        <v>0.39796984546059011</v>
      </c>
      <c r="G73" s="6">
        <f>Data_Input!D73</f>
        <v>310665.84000000003</v>
      </c>
      <c r="H73" s="17">
        <f t="shared" si="2"/>
        <v>6181.7818167342211</v>
      </c>
      <c r="J73" s="16">
        <f>Estimation_Loss_Given_Default!M73</f>
        <v>0.87828471085332471</v>
      </c>
      <c r="K73" s="17">
        <f t="shared" si="3"/>
        <v>13642.652872820263</v>
      </c>
    </row>
    <row r="74" spans="2:11" thickBot="1" x14ac:dyDescent="0.35">
      <c r="B74" s="3" t="str">
        <f>Data_Input!B74</f>
        <v>Loan-69</v>
      </c>
      <c r="C74" s="3" t="str">
        <f>Data_Input!C74</f>
        <v>Small Business</v>
      </c>
      <c r="D74" s="3" t="str">
        <f>Data_Input!F74</f>
        <v>Stage 1</v>
      </c>
      <c r="E74" s="3">
        <f>'Est.PD_Scorecard Model'!M74</f>
        <v>0.03</v>
      </c>
      <c r="F74" s="16">
        <f>Estimation_Loss_Given_Default!F74</f>
        <v>0.24589061008245927</v>
      </c>
      <c r="G74" s="6">
        <f>Data_Input!D74</f>
        <v>302894.69</v>
      </c>
      <c r="H74" s="17">
        <f t="shared" si="2"/>
        <v>2234.3688034451211</v>
      </c>
      <c r="J74" s="16">
        <f>Estimation_Loss_Given_Default!M74</f>
        <v>0.58815683622585468</v>
      </c>
      <c r="K74" s="17">
        <f t="shared" si="3"/>
        <v>5344.4874774003301</v>
      </c>
    </row>
    <row r="75" spans="2:11" thickBot="1" x14ac:dyDescent="0.35">
      <c r="B75" s="3" t="str">
        <f>Data_Input!B75</f>
        <v>Loan-70</v>
      </c>
      <c r="C75" s="3" t="str">
        <f>Data_Input!C75</f>
        <v>Personal</v>
      </c>
      <c r="D75" s="3" t="str">
        <f>Data_Input!F75</f>
        <v>Stage 3</v>
      </c>
      <c r="E75" s="3">
        <f>'Est.PD_Scorecard Model'!M75</f>
        <v>0.05</v>
      </c>
      <c r="F75" s="16">
        <f>Estimation_Loss_Given_Default!F75</f>
        <v>0.69594688960789786</v>
      </c>
      <c r="G75" s="6">
        <f>Data_Input!D75</f>
        <v>330885.55</v>
      </c>
      <c r="H75" s="17">
        <f t="shared" si="2"/>
        <v>11513.938466934927</v>
      </c>
      <c r="J75" s="16">
        <f>Estimation_Loss_Given_Default!M75</f>
        <v>0.89299107275441514</v>
      </c>
      <c r="K75" s="17">
        <f t="shared" si="3"/>
        <v>14773.892112671734</v>
      </c>
    </row>
    <row r="76" spans="2:11" thickBot="1" x14ac:dyDescent="0.35">
      <c r="B76" s="3" t="str">
        <f>Data_Input!B76</f>
        <v>Loan-71</v>
      </c>
      <c r="C76" s="3" t="str">
        <f>Data_Input!C76</f>
        <v>Personal</v>
      </c>
      <c r="D76" s="3" t="str">
        <f>Data_Input!F76</f>
        <v>Stage 1</v>
      </c>
      <c r="E76" s="3">
        <f>'Est.PD_Scorecard Model'!M76</f>
        <v>7.0000000000000007E-2</v>
      </c>
      <c r="F76" s="16">
        <f>Estimation_Loss_Given_Default!F76</f>
        <v>8.7866384632216299E-2</v>
      </c>
      <c r="G76" s="6">
        <f>Data_Input!D76</f>
        <v>260028.15</v>
      </c>
      <c r="H76" s="17">
        <f t="shared" si="2"/>
        <v>1599.3413410172545</v>
      </c>
      <c r="J76" s="16">
        <f>Estimation_Loss_Given_Default!M76</f>
        <v>0.46707120239048983</v>
      </c>
      <c r="K76" s="17">
        <f t="shared" si="3"/>
        <v>8501.6162473112272</v>
      </c>
    </row>
    <row r="77" spans="2:11" thickBot="1" x14ac:dyDescent="0.35">
      <c r="B77" s="3" t="str">
        <f>Data_Input!B77</f>
        <v>Loan-72</v>
      </c>
      <c r="C77" s="3" t="str">
        <f>Data_Input!C77</f>
        <v>Auto</v>
      </c>
      <c r="D77" s="3" t="str">
        <f>Data_Input!F77</f>
        <v>Stage 1</v>
      </c>
      <c r="E77" s="3">
        <f>'Est.PD_Scorecard Model'!M77</f>
        <v>7.0000000000000007E-2</v>
      </c>
      <c r="F77" s="16">
        <f>Estimation_Loss_Given_Default!F77</f>
        <v>0.43087986481152563</v>
      </c>
      <c r="G77" s="6">
        <f>Data_Input!D77</f>
        <v>490995.47</v>
      </c>
      <c r="H77" s="17">
        <f t="shared" si="2"/>
        <v>14809.204321567004</v>
      </c>
      <c r="J77" s="16">
        <f>Estimation_Loss_Given_Default!M77</f>
        <v>0.5862956146753302</v>
      </c>
      <c r="K77" s="17">
        <f t="shared" si="3"/>
        <v>20150.794362051685</v>
      </c>
    </row>
    <row r="78" spans="2:11" thickBot="1" x14ac:dyDescent="0.35">
      <c r="B78" s="3" t="str">
        <f>Data_Input!B78</f>
        <v>Loan-73</v>
      </c>
      <c r="C78" s="3" t="str">
        <f>Data_Input!C78</f>
        <v>Personal</v>
      </c>
      <c r="D78" s="3" t="str">
        <f>Data_Input!F78</f>
        <v>Stage 1</v>
      </c>
      <c r="E78" s="3">
        <f>'Est.PD_Scorecard Model'!M78</f>
        <v>7.0000000000000007E-2</v>
      </c>
      <c r="F78" s="16">
        <f>Estimation_Loss_Given_Default!F78</f>
        <v>0.28576014482248424</v>
      </c>
      <c r="G78" s="6">
        <f>Data_Input!D78</f>
        <v>283687.27</v>
      </c>
      <c r="H78" s="17">
        <f t="shared" si="2"/>
        <v>5674.6560751646639</v>
      </c>
      <c r="J78" s="16">
        <f>Estimation_Loss_Given_Default!M78</f>
        <v>0.8154268488551043</v>
      </c>
      <c r="K78" s="17">
        <f t="shared" si="3"/>
        <v>16192.835164548504</v>
      </c>
    </row>
    <row r="79" spans="2:11" thickBot="1" x14ac:dyDescent="0.35">
      <c r="B79" s="3" t="str">
        <f>Data_Input!B79</f>
        <v>Loan-74</v>
      </c>
      <c r="C79" s="3" t="str">
        <f>Data_Input!C79</f>
        <v>Education</v>
      </c>
      <c r="D79" s="3" t="str">
        <f>Data_Input!F79</f>
        <v>Stage 3</v>
      </c>
      <c r="E79" s="3">
        <f>'Est.PD_Scorecard Model'!M79</f>
        <v>0.05</v>
      </c>
      <c r="F79" s="16">
        <f>Estimation_Loss_Given_Default!F79</f>
        <v>0.13799460495751381</v>
      </c>
      <c r="G79" s="6">
        <f>Data_Input!D79</f>
        <v>174277.77</v>
      </c>
      <c r="H79" s="17">
        <f t="shared" si="2"/>
        <v>1202.4696012013226</v>
      </c>
      <c r="J79" s="16">
        <f>Estimation_Loss_Given_Default!M79</f>
        <v>0.30140583892974765</v>
      </c>
      <c r="K79" s="17">
        <f t="shared" si="3"/>
        <v>2626.4168736827801</v>
      </c>
    </row>
    <row r="80" spans="2:11" thickBot="1" x14ac:dyDescent="0.35">
      <c r="B80" s="3" t="str">
        <f>Data_Input!B80</f>
        <v>Loan-75</v>
      </c>
      <c r="C80" s="3" t="str">
        <f>Data_Input!C80</f>
        <v>Education</v>
      </c>
      <c r="D80" s="3" t="str">
        <f>Data_Input!F80</f>
        <v>Stage 2</v>
      </c>
      <c r="E80" s="3">
        <f>'Est.PD_Scorecard Model'!M80</f>
        <v>0.15</v>
      </c>
      <c r="F80" s="16">
        <f>Estimation_Loss_Given_Default!F80</f>
        <v>0.78702218578639327</v>
      </c>
      <c r="G80" s="6">
        <f>Data_Input!D80</f>
        <v>351529.02</v>
      </c>
      <c r="H80" s="17">
        <f t="shared" si="2"/>
        <v>41499.170653162313</v>
      </c>
      <c r="J80" s="16">
        <f>Estimation_Loss_Given_Default!M80</f>
        <v>0.83072182930579563</v>
      </c>
      <c r="K80" s="17">
        <f t="shared" si="3"/>
        <v>43803.424582271044</v>
      </c>
    </row>
    <row r="81" spans="2:11" thickBot="1" x14ac:dyDescent="0.35">
      <c r="B81" s="3" t="str">
        <f>Data_Input!B81</f>
        <v>Loan-76</v>
      </c>
      <c r="C81" s="3" t="str">
        <f>Data_Input!C81</f>
        <v>Small Business</v>
      </c>
      <c r="D81" s="3" t="str">
        <f>Data_Input!F81</f>
        <v>Stage 3</v>
      </c>
      <c r="E81" s="3">
        <f>'Est.PD_Scorecard Model'!M81</f>
        <v>0.03</v>
      </c>
      <c r="F81" s="16">
        <f>Estimation_Loss_Given_Default!F81</f>
        <v>0.50431894392626098</v>
      </c>
      <c r="G81" s="6">
        <f>Data_Input!D81</f>
        <v>355358.4</v>
      </c>
      <c r="H81" s="17">
        <f t="shared" si="2"/>
        <v>5376.4191900997748</v>
      </c>
      <c r="J81" s="16">
        <f>Estimation_Loss_Given_Default!M81</f>
        <v>0.94004036222912635</v>
      </c>
      <c r="K81" s="17">
        <f t="shared" si="3"/>
        <v>10021.537171714883</v>
      </c>
    </row>
    <row r="82" spans="2:11" thickBot="1" x14ac:dyDescent="0.35">
      <c r="B82" s="3" t="str">
        <f>Data_Input!B82</f>
        <v>Loan-77</v>
      </c>
      <c r="C82" s="3" t="str">
        <f>Data_Input!C82</f>
        <v>Education</v>
      </c>
      <c r="D82" s="3" t="str">
        <f>Data_Input!F82</f>
        <v>Stage 2</v>
      </c>
      <c r="E82" s="3">
        <f>'Est.PD_Scorecard Model'!M82</f>
        <v>0.03</v>
      </c>
      <c r="F82" s="16">
        <f>Estimation_Loss_Given_Default!F82</f>
        <v>0.97140903744840434</v>
      </c>
      <c r="G82" s="6">
        <f>Data_Input!D82</f>
        <v>313075.31</v>
      </c>
      <c r="H82" s="17">
        <f t="shared" si="2"/>
        <v>9123.7255660788232</v>
      </c>
      <c r="J82" s="16">
        <f>Estimation_Loss_Given_Default!M82</f>
        <v>0.98676091777083141</v>
      </c>
      <c r="K82" s="17">
        <f t="shared" si="3"/>
        <v>9267.9144068096266</v>
      </c>
    </row>
    <row r="83" spans="2:11" thickBot="1" x14ac:dyDescent="0.35">
      <c r="B83" s="3" t="str">
        <f>Data_Input!B83</f>
        <v>Loan-78</v>
      </c>
      <c r="C83" s="3" t="str">
        <f>Data_Input!C83</f>
        <v>Personal</v>
      </c>
      <c r="D83" s="3" t="str">
        <f>Data_Input!F83</f>
        <v>Stage 2</v>
      </c>
      <c r="E83" s="3">
        <f>'Est.PD_Scorecard Model'!M83</f>
        <v>7.0000000000000007E-2</v>
      </c>
      <c r="F83" s="16">
        <f>Estimation_Loss_Given_Default!F83</f>
        <v>0.3751014192003389</v>
      </c>
      <c r="G83" s="6">
        <f>Data_Input!D83</f>
        <v>364602.25</v>
      </c>
      <c r="H83" s="17">
        <f t="shared" si="2"/>
        <v>9573.397499304574</v>
      </c>
      <c r="J83" s="16">
        <f>Estimation_Loss_Given_Default!M83</f>
        <v>0.89085199600381948</v>
      </c>
      <c r="K83" s="17">
        <f t="shared" si="3"/>
        <v>22736.464951198854</v>
      </c>
    </row>
    <row r="84" spans="2:11" thickBot="1" x14ac:dyDescent="0.35">
      <c r="B84" s="3" t="str">
        <f>Data_Input!B84</f>
        <v>Loan-79</v>
      </c>
      <c r="C84" s="3" t="str">
        <f>Data_Input!C84</f>
        <v>Auto</v>
      </c>
      <c r="D84" s="3" t="str">
        <f>Data_Input!F84</f>
        <v>Stage 2</v>
      </c>
      <c r="E84" s="3">
        <f>'Est.PD_Scorecard Model'!M84</f>
        <v>0.03</v>
      </c>
      <c r="F84" s="16">
        <f>Estimation_Loss_Given_Default!F84</f>
        <v>0.90863523543976787</v>
      </c>
      <c r="G84" s="6">
        <f>Data_Input!D84</f>
        <v>151213.51999999999</v>
      </c>
      <c r="H84" s="17">
        <f t="shared" si="2"/>
        <v>4121.9379704062812</v>
      </c>
      <c r="J84" s="16">
        <f>Estimation_Loss_Given_Default!M84</f>
        <v>0.95582785310764629</v>
      </c>
      <c r="K84" s="17">
        <f t="shared" si="3"/>
        <v>4336.022825473503</v>
      </c>
    </row>
    <row r="85" spans="2:11" thickBot="1" x14ac:dyDescent="0.35">
      <c r="B85" s="3" t="str">
        <f>Data_Input!B85</f>
        <v>Loan-80</v>
      </c>
      <c r="C85" s="3" t="str">
        <f>Data_Input!C85</f>
        <v>Personal</v>
      </c>
      <c r="D85" s="3" t="str">
        <f>Data_Input!F85</f>
        <v>Stage 2</v>
      </c>
      <c r="E85" s="3">
        <f>'Est.PD_Scorecard Model'!M85</f>
        <v>0.05</v>
      </c>
      <c r="F85" s="16">
        <f>Estimation_Loss_Given_Default!F85</f>
        <v>0.59591341133315567</v>
      </c>
      <c r="G85" s="6">
        <f>Data_Input!D85</f>
        <v>420807.28</v>
      </c>
      <c r="H85" s="17">
        <f t="shared" si="2"/>
        <v>12538.235086931323</v>
      </c>
      <c r="J85" s="16">
        <f>Estimation_Loss_Given_Default!M85</f>
        <v>0.70995611699628902</v>
      </c>
      <c r="K85" s="17">
        <f t="shared" si="3"/>
        <v>14937.735125628509</v>
      </c>
    </row>
    <row r="86" spans="2:11" thickBot="1" x14ac:dyDescent="0.35">
      <c r="B86" s="3" t="str">
        <f>Data_Input!B86</f>
        <v>Loan-81</v>
      </c>
      <c r="C86" s="3" t="str">
        <f>Data_Input!C86</f>
        <v>Personal</v>
      </c>
      <c r="D86" s="3" t="str">
        <f>Data_Input!F86</f>
        <v>Stage 1</v>
      </c>
      <c r="E86" s="3">
        <f>'Est.PD_Scorecard Model'!M86</f>
        <v>0.15</v>
      </c>
      <c r="F86" s="16">
        <f>Estimation_Loss_Given_Default!F86</f>
        <v>0.1955675465648864</v>
      </c>
      <c r="G86" s="6">
        <f>Data_Input!D86</f>
        <v>460394.46</v>
      </c>
      <c r="H86" s="17">
        <f t="shared" si="2"/>
        <v>13505.732249139859</v>
      </c>
      <c r="J86" s="16">
        <f>Estimation_Loss_Given_Default!M86</f>
        <v>0.68179684348329261</v>
      </c>
      <c r="K86" s="17">
        <f t="shared" si="3"/>
        <v>47084.323437779247</v>
      </c>
    </row>
    <row r="87" spans="2:11" thickBot="1" x14ac:dyDescent="0.35">
      <c r="B87" s="3" t="str">
        <f>Data_Input!B87</f>
        <v>Loan-82</v>
      </c>
      <c r="C87" s="3" t="str">
        <f>Data_Input!C87</f>
        <v>Auto</v>
      </c>
      <c r="D87" s="3" t="str">
        <f>Data_Input!F87</f>
        <v>Stage 1</v>
      </c>
      <c r="E87" s="3">
        <f>'Est.PD_Scorecard Model'!M87</f>
        <v>1.4999999999999999E-2</v>
      </c>
      <c r="F87" s="16">
        <f>Estimation_Loss_Given_Default!F87</f>
        <v>0.42453426376238446</v>
      </c>
      <c r="G87" s="6">
        <f>Data_Input!D87</f>
        <v>81242.600000000006</v>
      </c>
      <c r="H87" s="17">
        <f t="shared" si="2"/>
        <v>517.35401065712847</v>
      </c>
      <c r="J87" s="16">
        <f>Estimation_Loss_Given_Default!M87</f>
        <v>0.75822680705741419</v>
      </c>
      <c r="K87" s="17">
        <f t="shared" si="3"/>
        <v>924.00475792564021</v>
      </c>
    </row>
    <row r="88" spans="2:11" thickBot="1" x14ac:dyDescent="0.35">
      <c r="B88" s="3" t="str">
        <f>Data_Input!B88</f>
        <v>Loan-83</v>
      </c>
      <c r="C88" s="3" t="str">
        <f>Data_Input!C88</f>
        <v>Education</v>
      </c>
      <c r="D88" s="3" t="str">
        <f>Data_Input!F88</f>
        <v>Stage 1</v>
      </c>
      <c r="E88" s="3">
        <f>'Est.PD_Scorecard Model'!M88</f>
        <v>0.05</v>
      </c>
      <c r="F88" s="16">
        <f>Estimation_Loss_Given_Default!F88</f>
        <v>0.48286005700595314</v>
      </c>
      <c r="G88" s="6">
        <f>Data_Input!D88</f>
        <v>417969.91</v>
      </c>
      <c r="H88" s="17">
        <f t="shared" si="2"/>
        <v>10091.048728468655</v>
      </c>
      <c r="J88" s="16">
        <f>Estimation_Loss_Given_Default!M88</f>
        <v>0.82443111221450815</v>
      </c>
      <c r="K88" s="17">
        <f t="shared" si="3"/>
        <v>17229.369888674893</v>
      </c>
    </row>
    <row r="89" spans="2:11" thickBot="1" x14ac:dyDescent="0.35">
      <c r="B89" s="3" t="str">
        <f>Data_Input!B89</f>
        <v>Loan-84</v>
      </c>
      <c r="C89" s="3" t="str">
        <f>Data_Input!C89</f>
        <v>Small Business</v>
      </c>
      <c r="D89" s="3" t="str">
        <f>Data_Input!F89</f>
        <v>Stage 2</v>
      </c>
      <c r="E89" s="3">
        <f>'Est.PD_Scorecard Model'!M89</f>
        <v>7.0000000000000007E-2</v>
      </c>
      <c r="F89" s="16">
        <f>Estimation_Loss_Given_Default!F89</f>
        <v>0.95832799787957135</v>
      </c>
      <c r="G89" s="6">
        <f>Data_Input!D89</f>
        <v>178197.86</v>
      </c>
      <c r="H89" s="17">
        <f t="shared" si="2"/>
        <v>11954.039888015692</v>
      </c>
      <c r="J89" s="16">
        <f>Estimation_Loss_Given_Default!M89</f>
        <v>0.96433904424293759</v>
      </c>
      <c r="K89" s="17">
        <f t="shared" si="3"/>
        <v>12029.020779897577</v>
      </c>
    </row>
    <row r="90" spans="2:11" thickBot="1" x14ac:dyDescent="0.35">
      <c r="B90" s="3" t="str">
        <f>Data_Input!B90</f>
        <v>Loan-85</v>
      </c>
      <c r="C90" s="3" t="str">
        <f>Data_Input!C90</f>
        <v>Auto</v>
      </c>
      <c r="D90" s="3" t="str">
        <f>Data_Input!F90</f>
        <v>Stage 1</v>
      </c>
      <c r="E90" s="3">
        <f>'Est.PD_Scorecard Model'!M90</f>
        <v>0.15</v>
      </c>
      <c r="F90" s="16">
        <f>Estimation_Loss_Given_Default!F90</f>
        <v>2.0463168623868877E-2</v>
      </c>
      <c r="G90" s="6">
        <f>Data_Input!D90</f>
        <v>196066.71</v>
      </c>
      <c r="H90" s="17">
        <f t="shared" si="2"/>
        <v>601.82192223857965</v>
      </c>
      <c r="J90" s="16">
        <f>Estimation_Loss_Given_Default!M90</f>
        <v>0.89927937823831894</v>
      </c>
      <c r="K90" s="17">
        <f t="shared" si="3"/>
        <v>26447.812359304917</v>
      </c>
    </row>
    <row r="91" spans="2:11" thickBot="1" x14ac:dyDescent="0.35">
      <c r="B91" s="3" t="str">
        <f>Data_Input!B91</f>
        <v>Loan-86</v>
      </c>
      <c r="C91" s="3" t="str">
        <f>Data_Input!C91</f>
        <v>Auto</v>
      </c>
      <c r="D91" s="3" t="str">
        <f>Data_Input!F91</f>
        <v>Stage 2</v>
      </c>
      <c r="E91" s="3">
        <f>'Est.PD_Scorecard Model'!M91</f>
        <v>7.0000000000000007E-2</v>
      </c>
      <c r="F91" s="16">
        <f>Estimation_Loss_Given_Default!F91</f>
        <v>0.52798652680819258</v>
      </c>
      <c r="G91" s="6">
        <f>Data_Input!D91</f>
        <v>377961.19</v>
      </c>
      <c r="H91" s="17">
        <f t="shared" si="2"/>
        <v>13969.089118347398</v>
      </c>
      <c r="J91" s="16">
        <f>Estimation_Loss_Given_Default!M91</f>
        <v>0.82783973952291989</v>
      </c>
      <c r="K91" s="17">
        <f t="shared" si="3"/>
        <v>21902.390515556101</v>
      </c>
    </row>
    <row r="92" spans="2:11" thickBot="1" x14ac:dyDescent="0.35">
      <c r="B92" s="3" t="str">
        <f>Data_Input!B92</f>
        <v>Loan-87</v>
      </c>
      <c r="C92" s="3" t="str">
        <f>Data_Input!C92</f>
        <v>Education</v>
      </c>
      <c r="D92" s="3" t="str">
        <f>Data_Input!F92</f>
        <v>Stage 2</v>
      </c>
      <c r="E92" s="3">
        <f>'Est.PD_Scorecard Model'!M92</f>
        <v>7.0000000000000007E-2</v>
      </c>
      <c r="F92" s="16">
        <f>Estimation_Loss_Given_Default!F92</f>
        <v>0.80030330601478017</v>
      </c>
      <c r="G92" s="6">
        <f>Data_Input!D92</f>
        <v>354551.27</v>
      </c>
      <c r="H92" s="17">
        <f t="shared" si="2"/>
        <v>19862.398747291729</v>
      </c>
      <c r="J92" s="16">
        <f>Estimation_Loss_Given_Default!M92</f>
        <v>0.82745874930915908</v>
      </c>
      <c r="K92" s="17">
        <f t="shared" si="3"/>
        <v>20536.35853081218</v>
      </c>
    </row>
    <row r="93" spans="2:11" thickBot="1" x14ac:dyDescent="0.35">
      <c r="B93" s="3" t="str">
        <f>Data_Input!B93</f>
        <v>Loan-88</v>
      </c>
      <c r="C93" s="3" t="str">
        <f>Data_Input!C93</f>
        <v>Personal</v>
      </c>
      <c r="D93" s="3" t="str">
        <f>Data_Input!F93</f>
        <v>Stage 2</v>
      </c>
      <c r="E93" s="3">
        <f>'Est.PD_Scorecard Model'!M93</f>
        <v>1.4999999999999999E-2</v>
      </c>
      <c r="F93" s="16">
        <f>Estimation_Loss_Given_Default!F93</f>
        <v>0.9098661521949073</v>
      </c>
      <c r="G93" s="6">
        <f>Data_Input!D93</f>
        <v>177413.29</v>
      </c>
      <c r="H93" s="17">
        <f t="shared" si="2"/>
        <v>2421.3352128080883</v>
      </c>
      <c r="J93" s="16">
        <f>Estimation_Loss_Given_Default!M93</f>
        <v>0.93083905397218047</v>
      </c>
      <c r="K93" s="17">
        <f t="shared" si="3"/>
        <v>2477.1482853853813</v>
      </c>
    </row>
    <row r="94" spans="2:11" thickBot="1" x14ac:dyDescent="0.35">
      <c r="B94" s="3" t="str">
        <f>Data_Input!B94</f>
        <v>Loan-89</v>
      </c>
      <c r="C94" s="3" t="str">
        <f>Data_Input!C94</f>
        <v>Personal</v>
      </c>
      <c r="D94" s="3" t="str">
        <f>Data_Input!F94</f>
        <v>Stage 3</v>
      </c>
      <c r="E94" s="3">
        <f>'Est.PD_Scorecard Model'!M94</f>
        <v>0.03</v>
      </c>
      <c r="F94" s="16">
        <f>Estimation_Loss_Given_Default!F94</f>
        <v>0.28677938752735899</v>
      </c>
      <c r="G94" s="6">
        <f>Data_Input!D94</f>
        <v>466056.52</v>
      </c>
      <c r="H94" s="17">
        <f t="shared" si="2"/>
        <v>4009.6621007619697</v>
      </c>
      <c r="J94" s="16">
        <f>Estimation_Loss_Given_Default!M94</f>
        <v>0.45943372228959245</v>
      </c>
      <c r="K94" s="17">
        <f t="shared" si="3"/>
        <v>6423.6624534280172</v>
      </c>
    </row>
    <row r="95" spans="2:11" thickBot="1" x14ac:dyDescent="0.35">
      <c r="B95" s="3" t="str">
        <f>Data_Input!B95</f>
        <v>Loan-90</v>
      </c>
      <c r="C95" s="3" t="str">
        <f>Data_Input!C95</f>
        <v>Small Business</v>
      </c>
      <c r="D95" s="3" t="str">
        <f>Data_Input!F95</f>
        <v>Stage 3</v>
      </c>
      <c r="E95" s="3">
        <f>'Est.PD_Scorecard Model'!M95</f>
        <v>1.4999999999999999E-2</v>
      </c>
      <c r="F95" s="16">
        <f>Estimation_Loss_Given_Default!F95</f>
        <v>2.2177626230748815E-2</v>
      </c>
      <c r="G95" s="6">
        <f>Data_Input!D95</f>
        <v>51829.71</v>
      </c>
      <c r="H95" s="17">
        <f t="shared" si="2"/>
        <v>17.241899040421561</v>
      </c>
      <c r="J95" s="16">
        <f>Estimation_Loss_Given_Default!M95</f>
        <v>0.56288412570831015</v>
      </c>
      <c r="K95" s="17">
        <f t="shared" si="3"/>
        <v>437.61181498597887</v>
      </c>
    </row>
    <row r="96" spans="2:11" thickBot="1" x14ac:dyDescent="0.35">
      <c r="B96" s="3" t="str">
        <f>Data_Input!B96</f>
        <v>Loan-91</v>
      </c>
      <c r="C96" s="3" t="str">
        <f>Data_Input!C96</f>
        <v>Mortgage</v>
      </c>
      <c r="D96" s="3" t="str">
        <f>Data_Input!F96</f>
        <v>Stage 3</v>
      </c>
      <c r="E96" s="3">
        <f>'Est.PD_Scorecard Model'!M96</f>
        <v>0.05</v>
      </c>
      <c r="F96" s="16">
        <f>Estimation_Loss_Given_Default!F96</f>
        <v>0.98300630432380631</v>
      </c>
      <c r="G96" s="6">
        <f>Data_Input!D96</f>
        <v>483585.03</v>
      </c>
      <c r="H96" s="17">
        <f t="shared" si="2"/>
        <v>23768.356658330853</v>
      </c>
      <c r="J96" s="16">
        <f>Estimation_Loss_Given_Default!M96</f>
        <v>0.98732525468813892</v>
      </c>
      <c r="K96" s="17">
        <f t="shared" si="3"/>
        <v>23872.785645406067</v>
      </c>
    </row>
    <row r="97" spans="2:11" thickBot="1" x14ac:dyDescent="0.35">
      <c r="B97" s="3" t="str">
        <f>Data_Input!B97</f>
        <v>Loan-92</v>
      </c>
      <c r="C97" s="3" t="str">
        <f>Data_Input!C97</f>
        <v>Education</v>
      </c>
      <c r="D97" s="3" t="str">
        <f>Data_Input!F97</f>
        <v>Stage 1</v>
      </c>
      <c r="E97" s="3">
        <f>'Est.PD_Scorecard Model'!M97</f>
        <v>1.4999999999999999E-2</v>
      </c>
      <c r="F97" s="16">
        <f>Estimation_Loss_Given_Default!F97</f>
        <v>0.15831341003479105</v>
      </c>
      <c r="G97" s="6">
        <f>Data_Input!D97</f>
        <v>20258.22</v>
      </c>
      <c r="H97" s="17">
        <f t="shared" si="2"/>
        <v>48.107218341525076</v>
      </c>
      <c r="J97" s="16">
        <f>Estimation_Loss_Given_Default!M97</f>
        <v>0.65850558605057963</v>
      </c>
      <c r="K97" s="17">
        <f t="shared" si="3"/>
        <v>200.10226550162361</v>
      </c>
    </row>
    <row r="98" spans="2:11" thickBot="1" x14ac:dyDescent="0.35">
      <c r="B98" s="3" t="str">
        <f>Data_Input!B98</f>
        <v>Loan-93</v>
      </c>
      <c r="C98" s="3" t="str">
        <f>Data_Input!C98</f>
        <v>Small Business</v>
      </c>
      <c r="D98" s="3" t="str">
        <f>Data_Input!F98</f>
        <v>Stage 2</v>
      </c>
      <c r="E98" s="3">
        <f>'Est.PD_Scorecard Model'!M98</f>
        <v>0.15</v>
      </c>
      <c r="F98" s="16">
        <f>Estimation_Loss_Given_Default!F98</f>
        <v>0.83103537786271542</v>
      </c>
      <c r="G98" s="6">
        <f>Data_Input!D98</f>
        <v>129916</v>
      </c>
      <c r="H98" s="17">
        <f t="shared" si="2"/>
        <v>16194.718822561879</v>
      </c>
      <c r="J98" s="16">
        <f>Estimation_Loss_Given_Default!M98</f>
        <v>0.85985064570349412</v>
      </c>
      <c r="K98" s="17">
        <f t="shared" si="3"/>
        <v>16756.25347308227</v>
      </c>
    </row>
    <row r="99" spans="2:11" thickBot="1" x14ac:dyDescent="0.35">
      <c r="B99" s="3" t="str">
        <f>Data_Input!B99</f>
        <v>Loan-94</v>
      </c>
      <c r="C99" s="3" t="str">
        <f>Data_Input!C99</f>
        <v>Personal</v>
      </c>
      <c r="D99" s="3" t="str">
        <f>Data_Input!F99</f>
        <v>Stage 3</v>
      </c>
      <c r="E99" s="3">
        <f>'Est.PD_Scorecard Model'!M99</f>
        <v>0.05</v>
      </c>
      <c r="F99" s="16">
        <f>Estimation_Loss_Given_Default!F99</f>
        <v>0.69344990287144681</v>
      </c>
      <c r="G99" s="6">
        <f>Data_Input!D99</f>
        <v>232601</v>
      </c>
      <c r="H99" s="17">
        <f t="shared" si="2"/>
        <v>8064.8570428900694</v>
      </c>
      <c r="J99" s="16">
        <f>Estimation_Loss_Given_Default!M99</f>
        <v>0.86774187337400288</v>
      </c>
      <c r="K99" s="17">
        <f t="shared" si="3"/>
        <v>10091.881374433324</v>
      </c>
    </row>
    <row r="100" spans="2:11" thickBot="1" x14ac:dyDescent="0.35">
      <c r="B100" s="3" t="str">
        <f>Data_Input!B100</f>
        <v>Loan-95</v>
      </c>
      <c r="C100" s="3" t="str">
        <f>Data_Input!C100</f>
        <v>Mortgage</v>
      </c>
      <c r="D100" s="3" t="str">
        <f>Data_Input!F100</f>
        <v>Stage 3</v>
      </c>
      <c r="E100" s="3">
        <f>'Est.PD_Scorecard Model'!M100</f>
        <v>0.15</v>
      </c>
      <c r="F100" s="16">
        <f>Estimation_Loss_Given_Default!F100</f>
        <v>0.11616546151116336</v>
      </c>
      <c r="G100" s="6">
        <f>Data_Input!D100</f>
        <v>311328.14</v>
      </c>
      <c r="H100" s="17">
        <f t="shared" si="2"/>
        <v>5424.8365596768117</v>
      </c>
      <c r="J100" s="16">
        <f>Estimation_Loss_Given_Default!M100</f>
        <v>0.8236799345032898</v>
      </c>
      <c r="K100" s="17">
        <f t="shared" si="3"/>
        <v>38465.211294634653</v>
      </c>
    </row>
    <row r="101" spans="2:11" thickBot="1" x14ac:dyDescent="0.35">
      <c r="B101" s="3" t="str">
        <f>Data_Input!B101</f>
        <v>Loan-96</v>
      </c>
      <c r="C101" s="3" t="str">
        <f>Data_Input!C101</f>
        <v>Personal</v>
      </c>
      <c r="D101" s="3" t="str">
        <f>Data_Input!F101</f>
        <v>Stage 3</v>
      </c>
      <c r="E101" s="3">
        <f>'Est.PD_Scorecard Model'!M101</f>
        <v>1.4999999999999999E-2</v>
      </c>
      <c r="F101" s="16">
        <f>Estimation_Loss_Given_Default!F101</f>
        <v>1.9787221316766801E-2</v>
      </c>
      <c r="G101" s="6">
        <f>Data_Input!D101</f>
        <v>240249.82</v>
      </c>
      <c r="H101" s="17">
        <f t="shared" si="2"/>
        <v>71.308145394800803</v>
      </c>
      <c r="J101" s="16">
        <f>Estimation_Loss_Given_Default!M101</f>
        <v>0.8303081637009837</v>
      </c>
      <c r="K101" s="17">
        <f t="shared" si="3"/>
        <v>2992.2208031053779</v>
      </c>
    </row>
    <row r="102" spans="2:11" thickBot="1" x14ac:dyDescent="0.35">
      <c r="B102" s="3" t="str">
        <f>Data_Input!B102</f>
        <v>Loan-97</v>
      </c>
      <c r="C102" s="3" t="str">
        <f>Data_Input!C102</f>
        <v>Mortgage</v>
      </c>
      <c r="D102" s="3" t="str">
        <f>Data_Input!F102</f>
        <v>Stage 3</v>
      </c>
      <c r="E102" s="3">
        <f>'Est.PD_Scorecard Model'!M102</f>
        <v>5.0000000000000001E-3</v>
      </c>
      <c r="F102" s="16">
        <f>Estimation_Loss_Given_Default!F102</f>
        <v>1.9941353786373184E-2</v>
      </c>
      <c r="G102" s="6">
        <f>Data_Input!D102</f>
        <v>96464.85</v>
      </c>
      <c r="H102" s="17">
        <f t="shared" si="2"/>
        <v>9.6181985089971072</v>
      </c>
      <c r="J102" s="16">
        <f>Estimation_Loss_Given_Default!M102</f>
        <v>0.14715027361775371</v>
      </c>
      <c r="K102" s="17">
        <f t="shared" si="3"/>
        <v>70.974145359977854</v>
      </c>
    </row>
    <row r="103" spans="2:11" thickBot="1" x14ac:dyDescent="0.35">
      <c r="B103" s="3" t="str">
        <f>Data_Input!B103</f>
        <v>Loan-98</v>
      </c>
      <c r="C103" s="3" t="str">
        <f>Data_Input!C103</f>
        <v>Mortgage</v>
      </c>
      <c r="D103" s="3" t="str">
        <f>Data_Input!F103</f>
        <v>Stage 2</v>
      </c>
      <c r="E103" s="3">
        <f>'Est.PD_Scorecard Model'!M103</f>
        <v>1.4999999999999999E-2</v>
      </c>
      <c r="F103" s="16">
        <f>Estimation_Loss_Given_Default!F103</f>
        <v>9.8594502167054565E-2</v>
      </c>
      <c r="G103" s="6">
        <f>Data_Input!D103</f>
        <v>68904.95</v>
      </c>
      <c r="H103" s="17">
        <f t="shared" si="2"/>
        <v>101.90473863143679</v>
      </c>
      <c r="J103" s="16">
        <f>Estimation_Loss_Given_Default!M103</f>
        <v>0.33080628977829651</v>
      </c>
      <c r="K103" s="17">
        <f t="shared" si="3"/>
        <v>341.91286285288544</v>
      </c>
    </row>
    <row r="104" spans="2:11" thickBot="1" x14ac:dyDescent="0.35">
      <c r="B104" s="3" t="str">
        <f>Data_Input!B104</f>
        <v>Loan-99</v>
      </c>
      <c r="C104" s="3" t="str">
        <f>Data_Input!C104</f>
        <v>Small Business</v>
      </c>
      <c r="D104" s="3" t="str">
        <f>Data_Input!F104</f>
        <v>Stage 1</v>
      </c>
      <c r="E104" s="3">
        <f>'Est.PD_Scorecard Model'!M104</f>
        <v>0.1</v>
      </c>
      <c r="F104" s="16">
        <f>Estimation_Loss_Given_Default!F104</f>
        <v>0.59069075635748569</v>
      </c>
      <c r="G104" s="6">
        <f>Data_Input!D104</f>
        <v>319795.32</v>
      </c>
      <c r="H104" s="17">
        <f t="shared" si="2"/>
        <v>18890.013945038419</v>
      </c>
      <c r="J104" s="16">
        <f>Estimation_Loss_Given_Default!M104</f>
        <v>0.90597118063705862</v>
      </c>
      <c r="K104" s="17">
        <f t="shared" si="3"/>
        <v>28972.534362260598</v>
      </c>
    </row>
    <row r="105" spans="2:11" thickBot="1" x14ac:dyDescent="0.35">
      <c r="B105" s="3" t="str">
        <f>Data_Input!B105</f>
        <v>Loan-100</v>
      </c>
      <c r="C105" s="3" t="str">
        <f>Data_Input!C105</f>
        <v>Education</v>
      </c>
      <c r="D105" s="3" t="str">
        <f>Data_Input!F105</f>
        <v>Stage 3</v>
      </c>
      <c r="E105" s="3">
        <f>'Est.PD_Scorecard Model'!M105</f>
        <v>0.03</v>
      </c>
      <c r="F105" s="16">
        <f>Estimation_Loss_Given_Default!F105</f>
        <v>1.4246930285111148E-2</v>
      </c>
      <c r="G105" s="6">
        <f>Data_Input!D105</f>
        <v>470430.6</v>
      </c>
      <c r="H105" s="17">
        <f t="shared" si="2"/>
        <v>201.06575886549024</v>
      </c>
      <c r="J105" s="16">
        <f>Estimation_Loss_Given_Default!M105</f>
        <v>0.15584489251201</v>
      </c>
      <c r="K105" s="17">
        <f t="shared" si="3"/>
        <v>2199.4261887408111</v>
      </c>
    </row>
    <row r="106" spans="2:11" thickBot="1" x14ac:dyDescent="0.35">
      <c r="B106" s="3" t="str">
        <f>Data_Input!B106</f>
        <v>Loan-101</v>
      </c>
      <c r="C106" s="3" t="str">
        <f>Data_Input!C106</f>
        <v>Auto</v>
      </c>
      <c r="D106" s="3" t="str">
        <f>Data_Input!F106</f>
        <v>Stage 1</v>
      </c>
      <c r="E106" s="3">
        <f>'Est.PD_Scorecard Model'!M106</f>
        <v>0.03</v>
      </c>
      <c r="F106" s="16">
        <f>Estimation_Loss_Given_Default!F106</f>
        <v>0.32397365707850578</v>
      </c>
      <c r="G106" s="6">
        <f>Data_Input!D106</f>
        <v>475040.92</v>
      </c>
      <c r="H106" s="17">
        <f t="shared" si="2"/>
        <v>4617.0223234301366</v>
      </c>
      <c r="J106" s="16">
        <f>Estimation_Loss_Given_Default!M106</f>
        <v>0.71043486380466625</v>
      </c>
      <c r="K106" s="17">
        <f t="shared" si="3"/>
        <v>10124.5689390553</v>
      </c>
    </row>
    <row r="107" spans="2:11" thickBot="1" x14ac:dyDescent="0.35">
      <c r="B107" s="3" t="str">
        <f>Data_Input!B107</f>
        <v>Loan-102</v>
      </c>
      <c r="C107" s="3" t="str">
        <f>Data_Input!C107</f>
        <v>Education</v>
      </c>
      <c r="D107" s="3" t="str">
        <f>Data_Input!F107</f>
        <v>Stage 1</v>
      </c>
      <c r="E107" s="3">
        <f>'Est.PD_Scorecard Model'!M107</f>
        <v>7.0000000000000007E-2</v>
      </c>
      <c r="F107" s="16">
        <f>Estimation_Loss_Given_Default!F107</f>
        <v>0.14672246427439772</v>
      </c>
      <c r="G107" s="6">
        <f>Data_Input!D107</f>
        <v>463275.39</v>
      </c>
      <c r="H107" s="17">
        <f t="shared" si="2"/>
        <v>4758.1034800937878</v>
      </c>
      <c r="J107" s="16">
        <f>Estimation_Loss_Given_Default!M107</f>
        <v>0.83073902975395064</v>
      </c>
      <c r="K107" s="17">
        <f t="shared" si="3"/>
        <v>26940.266359823821</v>
      </c>
    </row>
    <row r="108" spans="2:11" thickBot="1" x14ac:dyDescent="0.35">
      <c r="B108" s="3" t="str">
        <f>Data_Input!B108</f>
        <v>Loan-103</v>
      </c>
      <c r="C108" s="3" t="str">
        <f>Data_Input!C108</f>
        <v>Education</v>
      </c>
      <c r="D108" s="3" t="str">
        <f>Data_Input!F108</f>
        <v>Stage 1</v>
      </c>
      <c r="E108" s="3">
        <f>'Est.PD_Scorecard Model'!M108</f>
        <v>0.03</v>
      </c>
      <c r="F108" s="16">
        <f>Estimation_Loss_Given_Default!F108</f>
        <v>0.10769038017068755</v>
      </c>
      <c r="G108" s="6">
        <f>Data_Input!D108</f>
        <v>431200.98</v>
      </c>
      <c r="H108" s="17">
        <f t="shared" si="2"/>
        <v>1393.0859239851911</v>
      </c>
      <c r="J108" s="16">
        <f>Estimation_Loss_Given_Default!M108</f>
        <v>0.13944486466456504</v>
      </c>
      <c r="K108" s="17">
        <f t="shared" si="3"/>
        <v>1803.8628689798345</v>
      </c>
    </row>
    <row r="109" spans="2:11" thickBot="1" x14ac:dyDescent="0.35">
      <c r="B109" s="3" t="str">
        <f>Data_Input!B109</f>
        <v>Loan-104</v>
      </c>
      <c r="C109" s="3" t="str">
        <f>Data_Input!C109</f>
        <v>Auto</v>
      </c>
      <c r="D109" s="3" t="str">
        <f>Data_Input!F109</f>
        <v>Stage 3</v>
      </c>
      <c r="E109" s="3">
        <f>'Est.PD_Scorecard Model'!M109</f>
        <v>0.05</v>
      </c>
      <c r="F109" s="16">
        <f>Estimation_Loss_Given_Default!F109</f>
        <v>0.32877646163372598</v>
      </c>
      <c r="G109" s="6">
        <f>Data_Input!D109</f>
        <v>311154.73</v>
      </c>
      <c r="H109" s="17">
        <f t="shared" si="2"/>
        <v>5115.0175574998675</v>
      </c>
      <c r="J109" s="16">
        <f>Estimation_Loss_Given_Default!M109</f>
        <v>0.91013959961026825</v>
      </c>
      <c r="K109" s="17">
        <f t="shared" si="3"/>
        <v>14159.712068952054</v>
      </c>
    </row>
    <row r="110" spans="2:11" thickBot="1" x14ac:dyDescent="0.35">
      <c r="B110" s="3" t="str">
        <f>Data_Input!B110</f>
        <v>Loan-105</v>
      </c>
      <c r="C110" s="3" t="str">
        <f>Data_Input!C110</f>
        <v>Mortgage</v>
      </c>
      <c r="D110" s="3" t="str">
        <f>Data_Input!F110</f>
        <v>Stage 1</v>
      </c>
      <c r="E110" s="3">
        <f>'Est.PD_Scorecard Model'!M110</f>
        <v>7.0000000000000007E-2</v>
      </c>
      <c r="F110" s="16">
        <f>Estimation_Loss_Given_Default!F110</f>
        <v>0.96386141075661114</v>
      </c>
      <c r="G110" s="6">
        <f>Data_Input!D110</f>
        <v>379009.25</v>
      </c>
      <c r="H110" s="17">
        <f t="shared" si="2"/>
        <v>25571.867327636362</v>
      </c>
      <c r="J110" s="16">
        <f>Estimation_Loss_Given_Default!M110</f>
        <v>0.99544305278212264</v>
      </c>
      <c r="K110" s="17">
        <f t="shared" si="3"/>
        <v>26409.748739686394</v>
      </c>
    </row>
    <row r="111" spans="2:11" thickBot="1" x14ac:dyDescent="0.35">
      <c r="B111" s="3" t="str">
        <f>Data_Input!B111</f>
        <v>Loan-106</v>
      </c>
      <c r="C111" s="3" t="str">
        <f>Data_Input!C111</f>
        <v>Auto</v>
      </c>
      <c r="D111" s="3" t="str">
        <f>Data_Input!F111</f>
        <v>Stage 3</v>
      </c>
      <c r="E111" s="3">
        <f>'Est.PD_Scorecard Model'!M111</f>
        <v>0.05</v>
      </c>
      <c r="F111" s="16">
        <f>Estimation_Loss_Given_Default!F111</f>
        <v>0.9623269162308804</v>
      </c>
      <c r="G111" s="6">
        <f>Data_Input!D111</f>
        <v>322148.3</v>
      </c>
      <c r="H111" s="17">
        <f t="shared" si="2"/>
        <v>15500.599005401027</v>
      </c>
      <c r="J111" s="16">
        <f>Estimation_Loss_Given_Default!M111</f>
        <v>0.96545340465801111</v>
      </c>
      <c r="K111" s="17">
        <f t="shared" si="3"/>
        <v>15550.958651989518</v>
      </c>
    </row>
    <row r="112" spans="2:11" thickBot="1" x14ac:dyDescent="0.35">
      <c r="B112" s="3" t="str">
        <f>Data_Input!B112</f>
        <v>Loan-107</v>
      </c>
      <c r="C112" s="3" t="str">
        <f>Data_Input!C112</f>
        <v>Education</v>
      </c>
      <c r="D112" s="3" t="str">
        <f>Data_Input!F112</f>
        <v>Stage 2</v>
      </c>
      <c r="E112" s="3">
        <f>'Est.PD_Scorecard Model'!M112</f>
        <v>0.03</v>
      </c>
      <c r="F112" s="16">
        <f>Estimation_Loss_Given_Default!F112</f>
        <v>0.29351767441988497</v>
      </c>
      <c r="G112" s="6">
        <f>Data_Input!D112</f>
        <v>379459.2</v>
      </c>
      <c r="H112" s="17">
        <f t="shared" si="2"/>
        <v>3341.3394576369005</v>
      </c>
      <c r="J112" s="16">
        <f>Estimation_Loss_Given_Default!M112</f>
        <v>0.62065154499365782</v>
      </c>
      <c r="K112" s="17">
        <f t="shared" si="3"/>
        <v>7065.3581622617221</v>
      </c>
    </row>
    <row r="113" spans="2:11" thickBot="1" x14ac:dyDescent="0.35">
      <c r="B113" s="3" t="str">
        <f>Data_Input!B113</f>
        <v>Loan-108</v>
      </c>
      <c r="C113" s="3" t="str">
        <f>Data_Input!C113</f>
        <v>Personal</v>
      </c>
      <c r="D113" s="3" t="str">
        <f>Data_Input!F113</f>
        <v>Stage 1</v>
      </c>
      <c r="E113" s="3">
        <f>'Est.PD_Scorecard Model'!M113</f>
        <v>0.03</v>
      </c>
      <c r="F113" s="16">
        <f>Estimation_Loss_Given_Default!F113</f>
        <v>0.63627802861752514</v>
      </c>
      <c r="G113" s="6">
        <f>Data_Input!D113</f>
        <v>374477.05</v>
      </c>
      <c r="H113" s="17">
        <f t="shared" si="2"/>
        <v>7148.1455740951906</v>
      </c>
      <c r="J113" s="16">
        <f>Estimation_Loss_Given_Default!M113</f>
        <v>0.85027939164686228</v>
      </c>
      <c r="K113" s="17">
        <f t="shared" si="3"/>
        <v>9552.303547791349</v>
      </c>
    </row>
    <row r="114" spans="2:11" thickBot="1" x14ac:dyDescent="0.35">
      <c r="B114" s="3" t="str">
        <f>Data_Input!B114</f>
        <v>Loan-109</v>
      </c>
      <c r="C114" s="3" t="str">
        <f>Data_Input!C114</f>
        <v>Auto</v>
      </c>
      <c r="D114" s="3" t="str">
        <f>Data_Input!F114</f>
        <v>Stage 1</v>
      </c>
      <c r="E114" s="3">
        <f>'Est.PD_Scorecard Model'!M114</f>
        <v>7.0000000000000007E-2</v>
      </c>
      <c r="F114" s="16">
        <f>Estimation_Loss_Given_Default!F114</f>
        <v>0.15790623959518979</v>
      </c>
      <c r="G114" s="6">
        <f>Data_Input!D114</f>
        <v>354602.67</v>
      </c>
      <c r="H114" s="17">
        <f t="shared" si="2"/>
        <v>3919.5781919079818</v>
      </c>
      <c r="J114" s="16">
        <f>Estimation_Loss_Given_Default!M114</f>
        <v>0.25662834568474513</v>
      </c>
      <c r="K114" s="17">
        <f t="shared" si="3"/>
        <v>6370.076760424552</v>
      </c>
    </row>
    <row r="115" spans="2:11" thickBot="1" x14ac:dyDescent="0.35">
      <c r="B115" s="3" t="str">
        <f>Data_Input!B115</f>
        <v>Loan-110</v>
      </c>
      <c r="C115" s="3" t="str">
        <f>Data_Input!C115</f>
        <v>Small Business</v>
      </c>
      <c r="D115" s="3" t="str">
        <f>Data_Input!F115</f>
        <v>Stage 1</v>
      </c>
      <c r="E115" s="3">
        <f>'Est.PD_Scorecard Model'!M115</f>
        <v>1.4999999999999999E-2</v>
      </c>
      <c r="F115" s="16">
        <f>Estimation_Loss_Given_Default!F115</f>
        <v>0.73553969508154893</v>
      </c>
      <c r="G115" s="6">
        <f>Data_Input!D115</f>
        <v>233161.01</v>
      </c>
      <c r="H115" s="17">
        <f t="shared" si="2"/>
        <v>2572.4876730045899</v>
      </c>
      <c r="J115" s="16">
        <f>Estimation_Loss_Given_Default!M115</f>
        <v>0.78345266898368637</v>
      </c>
      <c r="K115" s="17">
        <f t="shared" si="3"/>
        <v>2740.0592338114798</v>
      </c>
    </row>
    <row r="116" spans="2:11" thickBot="1" x14ac:dyDescent="0.35">
      <c r="B116" s="3" t="str">
        <f>Data_Input!B116</f>
        <v>Loan-111</v>
      </c>
      <c r="C116" s="3" t="str">
        <f>Data_Input!C116</f>
        <v>Personal</v>
      </c>
      <c r="D116" s="3" t="str">
        <f>Data_Input!F116</f>
        <v>Stage 1</v>
      </c>
      <c r="E116" s="3">
        <f>'Est.PD_Scorecard Model'!M116</f>
        <v>0.05</v>
      </c>
      <c r="F116" s="16">
        <f>Estimation_Loss_Given_Default!F116</f>
        <v>0.76761401482134184</v>
      </c>
      <c r="G116" s="6">
        <f>Data_Input!D116</f>
        <v>486566.37</v>
      </c>
      <c r="H116" s="17">
        <f t="shared" si="2"/>
        <v>18674.758237637325</v>
      </c>
      <c r="J116" s="16">
        <f>Estimation_Loss_Given_Default!M116</f>
        <v>0.90647694616159336</v>
      </c>
      <c r="K116" s="17">
        <f t="shared" si="3"/>
        <v>22053.059859126595</v>
      </c>
    </row>
    <row r="117" spans="2:11" thickBot="1" x14ac:dyDescent="0.35">
      <c r="B117" s="3" t="str">
        <f>Data_Input!B117</f>
        <v>Loan-112</v>
      </c>
      <c r="C117" s="3" t="str">
        <f>Data_Input!C117</f>
        <v>Mortgage</v>
      </c>
      <c r="D117" s="3" t="str">
        <f>Data_Input!F117</f>
        <v>Stage 2</v>
      </c>
      <c r="E117" s="3">
        <f>'Est.PD_Scorecard Model'!M117</f>
        <v>7.0000000000000007E-2</v>
      </c>
      <c r="F117" s="16">
        <f>Estimation_Loss_Given_Default!F117</f>
        <v>0.20216528850663029</v>
      </c>
      <c r="G117" s="6">
        <f>Data_Input!D117</f>
        <v>137910.48000000001</v>
      </c>
      <c r="H117" s="17">
        <f t="shared" si="2"/>
        <v>1951.649838410151</v>
      </c>
      <c r="J117" s="16">
        <f>Estimation_Loss_Given_Default!M117</f>
        <v>0.8380814466460601</v>
      </c>
      <c r="K117" s="17">
        <f t="shared" si="3"/>
        <v>8090.6150210236792</v>
      </c>
    </row>
    <row r="118" spans="2:11" thickBot="1" x14ac:dyDescent="0.35">
      <c r="B118" s="3" t="str">
        <f>Data_Input!B118</f>
        <v>Loan-113</v>
      </c>
      <c r="C118" s="3" t="str">
        <f>Data_Input!C118</f>
        <v>Mortgage</v>
      </c>
      <c r="D118" s="3" t="str">
        <f>Data_Input!F118</f>
        <v>Stage 1</v>
      </c>
      <c r="E118" s="3">
        <f>'Est.PD_Scorecard Model'!M118</f>
        <v>0.15</v>
      </c>
      <c r="F118" s="16">
        <f>Estimation_Loss_Given_Default!F118</f>
        <v>0.58745229683613687</v>
      </c>
      <c r="G118" s="6">
        <f>Data_Input!D118</f>
        <v>370150.40000000002</v>
      </c>
      <c r="H118" s="17">
        <f t="shared" si="2"/>
        <v>32616.855398222222</v>
      </c>
      <c r="J118" s="16">
        <f>Estimation_Loss_Given_Default!M118</f>
        <v>0.90769953077617793</v>
      </c>
      <c r="K118" s="17">
        <f t="shared" si="3"/>
        <v>50397.801659492194</v>
      </c>
    </row>
    <row r="119" spans="2:11" thickBot="1" x14ac:dyDescent="0.35">
      <c r="B119" s="3" t="str">
        <f>Data_Input!B119</f>
        <v>Loan-114</v>
      </c>
      <c r="C119" s="3" t="str">
        <f>Data_Input!C119</f>
        <v>Small Business</v>
      </c>
      <c r="D119" s="3" t="str">
        <f>Data_Input!F119</f>
        <v>Stage 1</v>
      </c>
      <c r="E119" s="3">
        <f>'Est.PD_Scorecard Model'!M119</f>
        <v>0.15</v>
      </c>
      <c r="F119" s="16">
        <f>Estimation_Loss_Given_Default!F119</f>
        <v>0.33775019475341339</v>
      </c>
      <c r="G119" s="6">
        <f>Data_Input!D119</f>
        <v>454090.39</v>
      </c>
      <c r="H119" s="17">
        <f t="shared" si="2"/>
        <v>23005.367648723015</v>
      </c>
      <c r="J119" s="16">
        <f>Estimation_Loss_Given_Default!M119</f>
        <v>0.43281613911054195</v>
      </c>
      <c r="K119" s="17">
        <f t="shared" si="3"/>
        <v>29480.647411050038</v>
      </c>
    </row>
    <row r="120" spans="2:11" thickBot="1" x14ac:dyDescent="0.35">
      <c r="B120" s="3" t="str">
        <f>Data_Input!B120</f>
        <v>Loan-115</v>
      </c>
      <c r="C120" s="3" t="str">
        <f>Data_Input!C120</f>
        <v>Mortgage</v>
      </c>
      <c r="D120" s="3" t="str">
        <f>Data_Input!F120</f>
        <v>Stage 1</v>
      </c>
      <c r="E120" s="3">
        <f>'Est.PD_Scorecard Model'!M120</f>
        <v>0.05</v>
      </c>
      <c r="F120" s="16">
        <f>Estimation_Loss_Given_Default!F120</f>
        <v>0.54382820037983026</v>
      </c>
      <c r="G120" s="6">
        <f>Data_Input!D120</f>
        <v>36635</v>
      </c>
      <c r="H120" s="17">
        <f t="shared" si="2"/>
        <v>996.15730604575424</v>
      </c>
      <c r="J120" s="16">
        <f>Estimation_Loss_Given_Default!M120</f>
        <v>0.71443883135907782</v>
      </c>
      <c r="K120" s="17">
        <f t="shared" si="3"/>
        <v>1308.6733293419909</v>
      </c>
    </row>
    <row r="121" spans="2:11" thickBot="1" x14ac:dyDescent="0.35">
      <c r="B121" s="3" t="str">
        <f>Data_Input!B121</f>
        <v>Loan-116</v>
      </c>
      <c r="C121" s="3" t="str">
        <f>Data_Input!C121</f>
        <v>Personal</v>
      </c>
      <c r="D121" s="3" t="str">
        <f>Data_Input!F121</f>
        <v>Stage 2</v>
      </c>
      <c r="E121" s="3">
        <f>'Est.PD_Scorecard Model'!M121</f>
        <v>0.03</v>
      </c>
      <c r="F121" s="16">
        <f>Estimation_Loss_Given_Default!F121</f>
        <v>0.28330432499908587</v>
      </c>
      <c r="G121" s="6">
        <f>Data_Input!D121</f>
        <v>367365.26</v>
      </c>
      <c r="H121" s="17">
        <f t="shared" si="2"/>
        <v>3122.2850103724104</v>
      </c>
      <c r="J121" s="16">
        <f>Estimation_Loss_Given_Default!M121</f>
        <v>0.47573607850296273</v>
      </c>
      <c r="K121" s="17">
        <f t="shared" si="3"/>
        <v>5243.0672451186392</v>
      </c>
    </row>
    <row r="122" spans="2:11" thickBot="1" x14ac:dyDescent="0.35">
      <c r="B122" s="3" t="str">
        <f>Data_Input!B122</f>
        <v>Loan-117</v>
      </c>
      <c r="C122" s="3" t="str">
        <f>Data_Input!C122</f>
        <v>Mortgage</v>
      </c>
      <c r="D122" s="3" t="str">
        <f>Data_Input!F122</f>
        <v>Stage 2</v>
      </c>
      <c r="E122" s="3">
        <f>'Est.PD_Scorecard Model'!M122</f>
        <v>0.05</v>
      </c>
      <c r="F122" s="16">
        <f>Estimation_Loss_Given_Default!F122</f>
        <v>0.4937770218741695</v>
      </c>
      <c r="G122" s="6">
        <f>Data_Input!D122</f>
        <v>168023.67</v>
      </c>
      <c r="H122" s="17">
        <f t="shared" si="2"/>
        <v>4148.3113688484127</v>
      </c>
      <c r="J122" s="16">
        <f>Estimation_Loss_Given_Default!M122</f>
        <v>0.8538856095536006</v>
      </c>
      <c r="K122" s="17">
        <f t="shared" si="3"/>
        <v>7173.6496938691525</v>
      </c>
    </row>
    <row r="123" spans="2:11" thickBot="1" x14ac:dyDescent="0.35">
      <c r="B123" s="3" t="str">
        <f>Data_Input!B123</f>
        <v>Loan-118</v>
      </c>
      <c r="C123" s="3" t="str">
        <f>Data_Input!C123</f>
        <v>Education</v>
      </c>
      <c r="D123" s="3" t="str">
        <f>Data_Input!F123</f>
        <v>Stage 1</v>
      </c>
      <c r="E123" s="3">
        <f>'Est.PD_Scorecard Model'!M123</f>
        <v>7.0000000000000007E-2</v>
      </c>
      <c r="F123" s="16">
        <f>Estimation_Loss_Given_Default!F123</f>
        <v>0.42742624340490321</v>
      </c>
      <c r="G123" s="6">
        <f>Data_Input!D123</f>
        <v>428087.94</v>
      </c>
      <c r="H123" s="17">
        <f t="shared" si="2"/>
        <v>12808.321402880052</v>
      </c>
      <c r="J123" s="16">
        <f>Estimation_Loss_Given_Default!M123</f>
        <v>0.89469069131622603</v>
      </c>
      <c r="K123" s="17">
        <f t="shared" si="3"/>
        <v>26810.44064879174</v>
      </c>
    </row>
    <row r="124" spans="2:11" thickBot="1" x14ac:dyDescent="0.35">
      <c r="B124" s="3" t="str">
        <f>Data_Input!B124</f>
        <v>Loan-119</v>
      </c>
      <c r="C124" s="3" t="str">
        <f>Data_Input!C124</f>
        <v>Personal</v>
      </c>
      <c r="D124" s="3" t="str">
        <f>Data_Input!F124</f>
        <v>Stage 2</v>
      </c>
      <c r="E124" s="3">
        <f>'Est.PD_Scorecard Model'!M124</f>
        <v>7.0000000000000007E-2</v>
      </c>
      <c r="F124" s="16">
        <f>Estimation_Loss_Given_Default!F124</f>
        <v>1.7656822579426468E-2</v>
      </c>
      <c r="G124" s="6">
        <f>Data_Input!D124</f>
        <v>210219.21</v>
      </c>
      <c r="H124" s="17">
        <f t="shared" si="2"/>
        <v>259.82623056300361</v>
      </c>
      <c r="J124" s="16">
        <f>Estimation_Loss_Given_Default!M124</f>
        <v>0.62011773443818563</v>
      </c>
      <c r="K124" s="17">
        <f t="shared" si="3"/>
        <v>9125.2462168409638</v>
      </c>
    </row>
    <row r="125" spans="2:11" thickBot="1" x14ac:dyDescent="0.35">
      <c r="B125" s="3" t="str">
        <f>Data_Input!B125</f>
        <v>Loan-120</v>
      </c>
      <c r="C125" s="3" t="str">
        <f>Data_Input!C125</f>
        <v>Auto</v>
      </c>
      <c r="D125" s="3" t="str">
        <f>Data_Input!F125</f>
        <v>Stage 2</v>
      </c>
      <c r="E125" s="3">
        <f>'Est.PD_Scorecard Model'!M125</f>
        <v>1.4999999999999999E-2</v>
      </c>
      <c r="F125" s="16">
        <f>Estimation_Loss_Given_Default!F125</f>
        <v>0.8236325390277367</v>
      </c>
      <c r="G125" s="6">
        <f>Data_Input!D125</f>
        <v>65215.3</v>
      </c>
      <c r="H125" s="17">
        <f t="shared" si="2"/>
        <v>805.70164683683333</v>
      </c>
      <c r="J125" s="16">
        <f>Estimation_Loss_Given_Default!M125</f>
        <v>0.8370374631718025</v>
      </c>
      <c r="K125" s="17">
        <f t="shared" si="3"/>
        <v>818.81473907982081</v>
      </c>
    </row>
    <row r="126" spans="2:11" thickBot="1" x14ac:dyDescent="0.35">
      <c r="B126" s="3" t="str">
        <f>Data_Input!B126</f>
        <v>Loan-121</v>
      </c>
      <c r="C126" s="3" t="str">
        <f>Data_Input!C126</f>
        <v>Small Business</v>
      </c>
      <c r="D126" s="3" t="str">
        <f>Data_Input!F126</f>
        <v>Stage 3</v>
      </c>
      <c r="E126" s="3">
        <f>'Est.PD_Scorecard Model'!M126</f>
        <v>0.03</v>
      </c>
      <c r="F126" s="16">
        <f>Estimation_Loss_Given_Default!F126</f>
        <v>0.27337388407828933</v>
      </c>
      <c r="G126" s="6">
        <f>Data_Input!D126</f>
        <v>472988.75</v>
      </c>
      <c r="H126" s="17">
        <f t="shared" si="2"/>
        <v>3879.083151385049</v>
      </c>
      <c r="J126" s="16">
        <f>Estimation_Loss_Given_Default!M126</f>
        <v>0.759199061879124</v>
      </c>
      <c r="K126" s="17">
        <f t="shared" si="3"/>
        <v>10772.778458381386</v>
      </c>
    </row>
    <row r="127" spans="2:11" thickBot="1" x14ac:dyDescent="0.35">
      <c r="B127" s="3" t="str">
        <f>Data_Input!B127</f>
        <v>Loan-122</v>
      </c>
      <c r="C127" s="3" t="str">
        <f>Data_Input!C127</f>
        <v>Auto</v>
      </c>
      <c r="D127" s="3" t="str">
        <f>Data_Input!F127</f>
        <v>Stage 2</v>
      </c>
      <c r="E127" s="3">
        <f>'Est.PD_Scorecard Model'!M127</f>
        <v>0.03</v>
      </c>
      <c r="F127" s="16">
        <f>Estimation_Loss_Given_Default!F127</f>
        <v>0.24947767368956741</v>
      </c>
      <c r="G127" s="6">
        <f>Data_Input!D127</f>
        <v>135870.49</v>
      </c>
      <c r="H127" s="17">
        <f t="shared" si="2"/>
        <v>1016.8996130478489</v>
      </c>
      <c r="J127" s="16">
        <f>Estimation_Loss_Given_Default!M127</f>
        <v>0.57853265634929507</v>
      </c>
      <c r="K127" s="17">
        <f t="shared" si="3"/>
        <v>2358.1654649754096</v>
      </c>
    </row>
    <row r="128" spans="2:11" thickBot="1" x14ac:dyDescent="0.35">
      <c r="B128" s="3" t="str">
        <f>Data_Input!B128</f>
        <v>Loan-123</v>
      </c>
      <c r="C128" s="3" t="str">
        <f>Data_Input!C128</f>
        <v>Mortgage</v>
      </c>
      <c r="D128" s="3" t="str">
        <f>Data_Input!F128</f>
        <v>Stage 1</v>
      </c>
      <c r="E128" s="3">
        <f>'Est.PD_Scorecard Model'!M128</f>
        <v>7.0000000000000007E-2</v>
      </c>
      <c r="F128" s="16">
        <f>Estimation_Loss_Given_Default!F128</f>
        <v>0.8175974516091683</v>
      </c>
      <c r="G128" s="6">
        <f>Data_Input!D128</f>
        <v>403034.55</v>
      </c>
      <c r="H128" s="17">
        <f t="shared" si="2"/>
        <v>23066.401469331355</v>
      </c>
      <c r="J128" s="16">
        <f>Estimation_Loss_Given_Default!M128</f>
        <v>0.85879855918399661</v>
      </c>
      <c r="K128" s="17">
        <f t="shared" si="3"/>
        <v>24228.784358895933</v>
      </c>
    </row>
    <row r="129" spans="2:11" thickBot="1" x14ac:dyDescent="0.35">
      <c r="B129" s="3" t="str">
        <f>Data_Input!B129</f>
        <v>Loan-124</v>
      </c>
      <c r="C129" s="3" t="str">
        <f>Data_Input!C129</f>
        <v>Personal</v>
      </c>
      <c r="D129" s="3" t="str">
        <f>Data_Input!F129</f>
        <v>Stage 3</v>
      </c>
      <c r="E129" s="3">
        <f>'Est.PD_Scorecard Model'!M129</f>
        <v>0.05</v>
      </c>
      <c r="F129" s="16">
        <f>Estimation_Loss_Given_Default!F129</f>
        <v>0.63679824126986473</v>
      </c>
      <c r="G129" s="6">
        <f>Data_Input!D129</f>
        <v>108994.07</v>
      </c>
      <c r="H129" s="17">
        <f t="shared" si="2"/>
        <v>3470.3616042422263</v>
      </c>
      <c r="J129" s="16">
        <f>Estimation_Loss_Given_Default!M129</f>
        <v>0.79250579449414427</v>
      </c>
      <c r="K129" s="17">
        <f t="shared" si="3"/>
        <v>4318.9216020250187</v>
      </c>
    </row>
    <row r="130" spans="2:11" thickBot="1" x14ac:dyDescent="0.35">
      <c r="B130" s="3" t="str">
        <f>Data_Input!B130</f>
        <v>Loan-125</v>
      </c>
      <c r="C130" s="3" t="str">
        <f>Data_Input!C130</f>
        <v>Personal</v>
      </c>
      <c r="D130" s="3" t="str">
        <f>Data_Input!F130</f>
        <v>Stage 1</v>
      </c>
      <c r="E130" s="3">
        <f>'Est.PD_Scorecard Model'!M130</f>
        <v>0.05</v>
      </c>
      <c r="F130" s="16">
        <f>Estimation_Loss_Given_Default!F130</f>
        <v>0.3063391490637557</v>
      </c>
      <c r="G130" s="6">
        <f>Data_Input!D130</f>
        <v>268578.65000000002</v>
      </c>
      <c r="H130" s="17">
        <f t="shared" si="2"/>
        <v>4113.807754884614</v>
      </c>
      <c r="J130" s="16">
        <f>Estimation_Loss_Given_Default!M130</f>
        <v>0.44597081043948911</v>
      </c>
      <c r="K130" s="17">
        <f t="shared" si="3"/>
        <v>5988.9119103621961</v>
      </c>
    </row>
    <row r="131" spans="2:11" thickBot="1" x14ac:dyDescent="0.35">
      <c r="B131" s="3" t="str">
        <f>Data_Input!B131</f>
        <v>Loan-126</v>
      </c>
      <c r="C131" s="3" t="str">
        <f>Data_Input!C131</f>
        <v>Education</v>
      </c>
      <c r="D131" s="3" t="str">
        <f>Data_Input!F131</f>
        <v>Stage 3</v>
      </c>
      <c r="E131" s="3">
        <f>'Est.PD_Scorecard Model'!M131</f>
        <v>1.4999999999999999E-2</v>
      </c>
      <c r="F131" s="16">
        <f>Estimation_Loss_Given_Default!F131</f>
        <v>7.3612955086308607E-2</v>
      </c>
      <c r="G131" s="6">
        <f>Data_Input!D131</f>
        <v>91566.26</v>
      </c>
      <c r="H131" s="17">
        <f t="shared" si="2"/>
        <v>101.10694477201884</v>
      </c>
      <c r="J131" s="16">
        <f>Estimation_Loss_Given_Default!M131</f>
        <v>0.66625472439411526</v>
      </c>
      <c r="K131" s="17">
        <f t="shared" si="3"/>
        <v>915.09679980149849</v>
      </c>
    </row>
    <row r="132" spans="2:11" thickBot="1" x14ac:dyDescent="0.35">
      <c r="B132" s="3" t="str">
        <f>Data_Input!B132</f>
        <v>Loan-127</v>
      </c>
      <c r="C132" s="3" t="str">
        <f>Data_Input!C132</f>
        <v>Education</v>
      </c>
      <c r="D132" s="3" t="str">
        <f>Data_Input!F132</f>
        <v>Stage 3</v>
      </c>
      <c r="E132" s="3">
        <f>'Est.PD_Scorecard Model'!M132</f>
        <v>0.03</v>
      </c>
      <c r="F132" s="16">
        <f>Estimation_Loss_Given_Default!F132</f>
        <v>0.4851617823662322</v>
      </c>
      <c r="G132" s="6">
        <f>Data_Input!D132</f>
        <v>61398.8</v>
      </c>
      <c r="H132" s="17">
        <f t="shared" si="2"/>
        <v>893.65053729443457</v>
      </c>
      <c r="J132" s="16">
        <f>Estimation_Loss_Given_Default!M132</f>
        <v>0.72538925952998745</v>
      </c>
      <c r="K132" s="17">
        <f t="shared" si="3"/>
        <v>1336.1409020408937</v>
      </c>
    </row>
    <row r="133" spans="2:11" thickBot="1" x14ac:dyDescent="0.35">
      <c r="B133" s="3" t="str">
        <f>Data_Input!B133</f>
        <v>Loan-128</v>
      </c>
      <c r="C133" s="3" t="str">
        <f>Data_Input!C133</f>
        <v>Small Business</v>
      </c>
      <c r="D133" s="3" t="str">
        <f>Data_Input!F133</f>
        <v>Stage 3</v>
      </c>
      <c r="E133" s="3">
        <f>'Est.PD_Scorecard Model'!M133</f>
        <v>0.03</v>
      </c>
      <c r="F133" s="16">
        <f>Estimation_Loss_Given_Default!F133</f>
        <v>0.27787837370202462</v>
      </c>
      <c r="G133" s="6">
        <f>Data_Input!D133</f>
        <v>278386.75</v>
      </c>
      <c r="H133" s="17">
        <f t="shared" si="2"/>
        <v>2320.729720505763</v>
      </c>
      <c r="J133" s="16">
        <f>Estimation_Loss_Given_Default!M133</f>
        <v>0.38310373896218275</v>
      </c>
      <c r="K133" s="17">
        <f t="shared" si="3"/>
        <v>3199.5301440759126</v>
      </c>
    </row>
    <row r="134" spans="2:11" thickBot="1" x14ac:dyDescent="0.35">
      <c r="B134" s="3" t="str">
        <f>Data_Input!B134</f>
        <v>Loan-129</v>
      </c>
      <c r="C134" s="3" t="str">
        <f>Data_Input!C134</f>
        <v>Small Business</v>
      </c>
      <c r="D134" s="3" t="str">
        <f>Data_Input!F134</f>
        <v>Stage 2</v>
      </c>
      <c r="E134" s="3">
        <f>'Est.PD_Scorecard Model'!M134</f>
        <v>0.1</v>
      </c>
      <c r="F134" s="16">
        <f>Estimation_Loss_Given_Default!F134</f>
        <v>0.69337512741463769</v>
      </c>
      <c r="G134" s="6">
        <f>Data_Input!D134</f>
        <v>208245.19</v>
      </c>
      <c r="H134" s="17">
        <f t="shared" si="2"/>
        <v>14439.203514973544</v>
      </c>
      <c r="J134" s="16">
        <f>Estimation_Loss_Given_Default!M134</f>
        <v>0.86444775308263611</v>
      </c>
      <c r="K134" s="17">
        <f t="shared" si="3"/>
        <v>18001.708658576663</v>
      </c>
    </row>
    <row r="135" spans="2:11" thickBot="1" x14ac:dyDescent="0.35">
      <c r="B135" s="3" t="str">
        <f>Data_Input!B135</f>
        <v>Loan-130</v>
      </c>
      <c r="C135" s="3" t="str">
        <f>Data_Input!C135</f>
        <v>Small Business</v>
      </c>
      <c r="D135" s="3" t="str">
        <f>Data_Input!F135</f>
        <v>Stage 1</v>
      </c>
      <c r="E135" s="3">
        <f>'Est.PD_Scorecard Model'!M135</f>
        <v>0.05</v>
      </c>
      <c r="F135" s="16">
        <f>Estimation_Loss_Given_Default!F135</f>
        <v>0.94346247803361194</v>
      </c>
      <c r="G135" s="6">
        <f>Data_Input!D135</f>
        <v>259554.14</v>
      </c>
      <c r="H135" s="17">
        <f t="shared" ref="H135:H198" si="4">E135*F135*G135</f>
        <v>12243.979605414153</v>
      </c>
      <c r="J135" s="16">
        <f>Estimation_Loss_Given_Default!M135</f>
        <v>0.96757944078356306</v>
      </c>
      <c r="K135" s="17">
        <f t="shared" ref="K135:K198" si="5">E135*G135*J135</f>
        <v>12556.962481712933</v>
      </c>
    </row>
    <row r="136" spans="2:11" thickBot="1" x14ac:dyDescent="0.35">
      <c r="B136" s="3" t="str">
        <f>Data_Input!B136</f>
        <v>Loan-131</v>
      </c>
      <c r="C136" s="3" t="str">
        <f>Data_Input!C136</f>
        <v>Mortgage</v>
      </c>
      <c r="D136" s="3" t="str">
        <f>Data_Input!F136</f>
        <v>Stage 1</v>
      </c>
      <c r="E136" s="3">
        <f>'Est.PD_Scorecard Model'!M136</f>
        <v>0.1</v>
      </c>
      <c r="F136" s="16">
        <f>Estimation_Loss_Given_Default!F136</f>
        <v>0.79673093809230133</v>
      </c>
      <c r="G136" s="6">
        <f>Data_Input!D136</f>
        <v>363007.03</v>
      </c>
      <c r="H136" s="17">
        <f t="shared" si="4"/>
        <v>28921.893154600024</v>
      </c>
      <c r="J136" s="16">
        <f>Estimation_Loss_Given_Default!M136</f>
        <v>0.87670662997830762</v>
      </c>
      <c r="K136" s="17">
        <f t="shared" si="5"/>
        <v>31825.066992973443</v>
      </c>
    </row>
    <row r="137" spans="2:11" thickBot="1" x14ac:dyDescent="0.35">
      <c r="B137" s="3" t="str">
        <f>Data_Input!B137</f>
        <v>Loan-132</v>
      </c>
      <c r="C137" s="3" t="str">
        <f>Data_Input!C137</f>
        <v>Education</v>
      </c>
      <c r="D137" s="3" t="str">
        <f>Data_Input!F137</f>
        <v>Stage 2</v>
      </c>
      <c r="E137" s="3">
        <f>'Est.PD_Scorecard Model'!M137</f>
        <v>5.0000000000000001E-3</v>
      </c>
      <c r="F137" s="16">
        <f>Estimation_Loss_Given_Default!F137</f>
        <v>0.68002612184447186</v>
      </c>
      <c r="G137" s="6">
        <f>Data_Input!D137</f>
        <v>275628.77</v>
      </c>
      <c r="H137" s="17">
        <f t="shared" si="4"/>
        <v>937.17381765930963</v>
      </c>
      <c r="J137" s="16">
        <f>Estimation_Loss_Given_Default!M137</f>
        <v>0.86714988626583134</v>
      </c>
      <c r="K137" s="17">
        <f t="shared" si="5"/>
        <v>1195.0572827854551</v>
      </c>
    </row>
    <row r="138" spans="2:11" thickBot="1" x14ac:dyDescent="0.35">
      <c r="B138" s="3" t="str">
        <f>Data_Input!B138</f>
        <v>Loan-133</v>
      </c>
      <c r="C138" s="3" t="str">
        <f>Data_Input!C138</f>
        <v>Mortgage</v>
      </c>
      <c r="D138" s="3" t="str">
        <f>Data_Input!F138</f>
        <v>Stage 2</v>
      </c>
      <c r="E138" s="3">
        <f>'Est.PD_Scorecard Model'!M138</f>
        <v>0.05</v>
      </c>
      <c r="F138" s="16">
        <f>Estimation_Loss_Given_Default!F138</f>
        <v>0.30953476025474769</v>
      </c>
      <c r="G138" s="6">
        <f>Data_Input!D138</f>
        <v>316226.43</v>
      </c>
      <c r="H138" s="17">
        <f t="shared" si="4"/>
        <v>4894.1536098132374</v>
      </c>
      <c r="J138" s="16">
        <f>Estimation_Loss_Given_Default!M138</f>
        <v>0.67109819401839776</v>
      </c>
      <c r="K138" s="17">
        <f t="shared" si="5"/>
        <v>10610.949303694264</v>
      </c>
    </row>
    <row r="139" spans="2:11" thickBot="1" x14ac:dyDescent="0.35">
      <c r="B139" s="3" t="str">
        <f>Data_Input!B139</f>
        <v>Loan-134</v>
      </c>
      <c r="C139" s="3" t="str">
        <f>Data_Input!C139</f>
        <v>Mortgage</v>
      </c>
      <c r="D139" s="3" t="str">
        <f>Data_Input!F139</f>
        <v>Stage 3</v>
      </c>
      <c r="E139" s="3">
        <f>'Est.PD_Scorecard Model'!M139</f>
        <v>0.15</v>
      </c>
      <c r="F139" s="16">
        <f>Estimation_Loss_Given_Default!F139</f>
        <v>0.90011636356140301</v>
      </c>
      <c r="G139" s="6">
        <f>Data_Input!D139</f>
        <v>393279.63</v>
      </c>
      <c r="H139" s="17">
        <f t="shared" si="4"/>
        <v>53099.614562756105</v>
      </c>
      <c r="J139" s="16">
        <f>Estimation_Loss_Given_Default!M139</f>
        <v>0.94255867603343246</v>
      </c>
      <c r="K139" s="17">
        <f t="shared" si="5"/>
        <v>55603.369104557729</v>
      </c>
    </row>
    <row r="140" spans="2:11" thickBot="1" x14ac:dyDescent="0.35">
      <c r="B140" s="3" t="str">
        <f>Data_Input!B140</f>
        <v>Loan-135</v>
      </c>
      <c r="C140" s="3" t="str">
        <f>Data_Input!C140</f>
        <v>Auto</v>
      </c>
      <c r="D140" s="3" t="str">
        <f>Data_Input!F140</f>
        <v>Stage 1</v>
      </c>
      <c r="E140" s="3">
        <f>'Est.PD_Scorecard Model'!M140</f>
        <v>0.05</v>
      </c>
      <c r="F140" s="16">
        <f>Estimation_Loss_Given_Default!F140</f>
        <v>0.63363202871737068</v>
      </c>
      <c r="G140" s="6">
        <f>Data_Input!D140</f>
        <v>311844.34000000003</v>
      </c>
      <c r="H140" s="17">
        <f t="shared" si="4"/>
        <v>9879.7280899114758</v>
      </c>
      <c r="J140" s="16">
        <f>Estimation_Loss_Given_Default!M140</f>
        <v>0.66455963076118907</v>
      </c>
      <c r="K140" s="17">
        <f t="shared" si="5"/>
        <v>10361.957972268337</v>
      </c>
    </row>
    <row r="141" spans="2:11" thickBot="1" x14ac:dyDescent="0.35">
      <c r="B141" s="3" t="str">
        <f>Data_Input!B141</f>
        <v>Loan-136</v>
      </c>
      <c r="C141" s="3" t="str">
        <f>Data_Input!C141</f>
        <v>Personal</v>
      </c>
      <c r="D141" s="3" t="str">
        <f>Data_Input!F141</f>
        <v>Stage 1</v>
      </c>
      <c r="E141" s="3">
        <f>'Est.PD_Scorecard Model'!M141</f>
        <v>0.05</v>
      </c>
      <c r="F141" s="16">
        <f>Estimation_Loss_Given_Default!F141</f>
        <v>0.85301158973910196</v>
      </c>
      <c r="G141" s="6">
        <f>Data_Input!D141</f>
        <v>468472.85</v>
      </c>
      <c r="H141" s="17">
        <f t="shared" si="4"/>
        <v>19980.638526405393</v>
      </c>
      <c r="J141" s="16">
        <f>Estimation_Loss_Given_Default!M141</f>
        <v>0.85573813891363426</v>
      </c>
      <c r="K141" s="17">
        <f t="shared" si="5"/>
        <v>20044.504239528309</v>
      </c>
    </row>
    <row r="142" spans="2:11" thickBot="1" x14ac:dyDescent="0.35">
      <c r="B142" s="3" t="str">
        <f>Data_Input!B142</f>
        <v>Loan-137</v>
      </c>
      <c r="C142" s="3" t="str">
        <f>Data_Input!C142</f>
        <v>Small Business</v>
      </c>
      <c r="D142" s="3" t="str">
        <f>Data_Input!F142</f>
        <v>Stage 2</v>
      </c>
      <c r="E142" s="3">
        <f>'Est.PD_Scorecard Model'!M142</f>
        <v>7.0000000000000007E-2</v>
      </c>
      <c r="F142" s="16">
        <f>Estimation_Loss_Given_Default!F142</f>
        <v>8.6716080038504395E-2</v>
      </c>
      <c r="G142" s="6">
        <f>Data_Input!D142</f>
        <v>85203.64</v>
      </c>
      <c r="H142" s="17">
        <f t="shared" si="4"/>
        <v>517.19679660683414</v>
      </c>
      <c r="J142" s="16">
        <f>Estimation_Loss_Given_Default!M142</f>
        <v>0.87283153890951581</v>
      </c>
      <c r="K142" s="17">
        <f t="shared" si="5"/>
        <v>5205.7896955324668</v>
      </c>
    </row>
    <row r="143" spans="2:11" thickBot="1" x14ac:dyDescent="0.35">
      <c r="B143" s="3" t="str">
        <f>Data_Input!B143</f>
        <v>Loan-138</v>
      </c>
      <c r="C143" s="3" t="str">
        <f>Data_Input!C143</f>
        <v>Auto</v>
      </c>
      <c r="D143" s="3" t="str">
        <f>Data_Input!F143</f>
        <v>Stage 3</v>
      </c>
      <c r="E143" s="3">
        <f>'Est.PD_Scorecard Model'!M143</f>
        <v>1.4999999999999999E-2</v>
      </c>
      <c r="F143" s="16">
        <f>Estimation_Loss_Given_Default!F143</f>
        <v>0.68306792363928193</v>
      </c>
      <c r="G143" s="6">
        <f>Data_Input!D143</f>
        <v>78853.5</v>
      </c>
      <c r="H143" s="17">
        <f t="shared" si="4"/>
        <v>807.93444775035175</v>
      </c>
      <c r="J143" s="16">
        <f>Estimation_Loss_Given_Default!M143</f>
        <v>0.71086549162298629</v>
      </c>
      <c r="K143" s="17">
        <f t="shared" si="5"/>
        <v>840.81348065539726</v>
      </c>
    </row>
    <row r="144" spans="2:11" thickBot="1" x14ac:dyDescent="0.35">
      <c r="B144" s="3" t="str">
        <f>Data_Input!B144</f>
        <v>Loan-139</v>
      </c>
      <c r="C144" s="3" t="str">
        <f>Data_Input!C144</f>
        <v>Mortgage</v>
      </c>
      <c r="D144" s="3" t="str">
        <f>Data_Input!F144</f>
        <v>Stage 2</v>
      </c>
      <c r="E144" s="3">
        <f>'Est.PD_Scorecard Model'!M144</f>
        <v>0.05</v>
      </c>
      <c r="F144" s="16">
        <f>Estimation_Loss_Given_Default!F144</f>
        <v>0.71832107813679336</v>
      </c>
      <c r="G144" s="6">
        <f>Data_Input!D144</f>
        <v>484863.98</v>
      </c>
      <c r="H144" s="17">
        <f t="shared" si="4"/>
        <v>17414.400843164829</v>
      </c>
      <c r="J144" s="16">
        <f>Estimation_Loss_Given_Default!M144</f>
        <v>0.93100327230862923</v>
      </c>
      <c r="K144" s="17">
        <f t="shared" si="5"/>
        <v>22570.49760022929</v>
      </c>
    </row>
    <row r="145" spans="2:11" thickBot="1" x14ac:dyDescent="0.35">
      <c r="B145" s="3" t="str">
        <f>Data_Input!B145</f>
        <v>Loan-140</v>
      </c>
      <c r="C145" s="3" t="str">
        <f>Data_Input!C145</f>
        <v>Personal</v>
      </c>
      <c r="D145" s="3" t="str">
        <f>Data_Input!F145</f>
        <v>Stage 1</v>
      </c>
      <c r="E145" s="3">
        <f>'Est.PD_Scorecard Model'!M145</f>
        <v>1.4999999999999999E-2</v>
      </c>
      <c r="F145" s="16">
        <f>Estimation_Loss_Given_Default!F145</f>
        <v>0.2489607376596461</v>
      </c>
      <c r="G145" s="6">
        <f>Data_Input!D145</f>
        <v>151270.01</v>
      </c>
      <c r="H145" s="17">
        <f t="shared" si="4"/>
        <v>564.90439913073067</v>
      </c>
      <c r="J145" s="16">
        <f>Estimation_Loss_Given_Default!M145</f>
        <v>0.85595267913931639</v>
      </c>
      <c r="K145" s="17">
        <f t="shared" si="5"/>
        <v>1942.1995549939677</v>
      </c>
    </row>
    <row r="146" spans="2:11" thickBot="1" x14ac:dyDescent="0.35">
      <c r="B146" s="3" t="str">
        <f>Data_Input!B146</f>
        <v>Loan-141</v>
      </c>
      <c r="C146" s="3" t="str">
        <f>Data_Input!C146</f>
        <v>Auto</v>
      </c>
      <c r="D146" s="3" t="str">
        <f>Data_Input!F146</f>
        <v>Stage 1</v>
      </c>
      <c r="E146" s="3">
        <f>'Est.PD_Scorecard Model'!M146</f>
        <v>7.0000000000000007E-2</v>
      </c>
      <c r="F146" s="16">
        <f>Estimation_Loss_Given_Default!F146</f>
        <v>0.95398818808326069</v>
      </c>
      <c r="G146" s="6">
        <f>Data_Input!D146</f>
        <v>132069.65</v>
      </c>
      <c r="H146" s="17">
        <f t="shared" si="4"/>
        <v>8819.5020273003283</v>
      </c>
      <c r="J146" s="16">
        <f>Estimation_Loss_Given_Default!M146</f>
        <v>0.97353814794419635</v>
      </c>
      <c r="K146" s="17">
        <f t="shared" si="5"/>
        <v>9000.2389722446769</v>
      </c>
    </row>
    <row r="147" spans="2:11" thickBot="1" x14ac:dyDescent="0.35">
      <c r="B147" s="3" t="str">
        <f>Data_Input!B147</f>
        <v>Loan-142</v>
      </c>
      <c r="C147" s="3" t="str">
        <f>Data_Input!C147</f>
        <v>Auto</v>
      </c>
      <c r="D147" s="3" t="str">
        <f>Data_Input!F147</f>
        <v>Stage 3</v>
      </c>
      <c r="E147" s="3">
        <f>'Est.PD_Scorecard Model'!M147</f>
        <v>0.15</v>
      </c>
      <c r="F147" s="16">
        <f>Estimation_Loss_Given_Default!F147</f>
        <v>0.35068955270840585</v>
      </c>
      <c r="G147" s="6">
        <f>Data_Input!D147</f>
        <v>315886.76</v>
      </c>
      <c r="H147" s="17">
        <f t="shared" si="4"/>
        <v>16616.727985636131</v>
      </c>
      <c r="J147" s="16">
        <f>Estimation_Loss_Given_Default!M147</f>
        <v>0.8474502810587049</v>
      </c>
      <c r="K147" s="17">
        <f t="shared" si="5"/>
        <v>40154.748531708552</v>
      </c>
    </row>
    <row r="148" spans="2:11" thickBot="1" x14ac:dyDescent="0.35">
      <c r="B148" s="3" t="str">
        <f>Data_Input!B148</f>
        <v>Loan-143</v>
      </c>
      <c r="C148" s="3" t="str">
        <f>Data_Input!C148</f>
        <v>Education</v>
      </c>
      <c r="D148" s="3" t="str">
        <f>Data_Input!F148</f>
        <v>Stage 3</v>
      </c>
      <c r="E148" s="3">
        <f>'Est.PD_Scorecard Model'!M148</f>
        <v>0.03</v>
      </c>
      <c r="F148" s="16">
        <f>Estimation_Loss_Given_Default!F148</f>
        <v>0.47564574143336114</v>
      </c>
      <c r="G148" s="6">
        <f>Data_Input!D148</f>
        <v>72163.89</v>
      </c>
      <c r="H148" s="17">
        <f t="shared" si="4"/>
        <v>1029.7334089129654</v>
      </c>
      <c r="J148" s="16">
        <f>Estimation_Loss_Given_Default!M148</f>
        <v>0.81914747611281757</v>
      </c>
      <c r="K148" s="17">
        <f t="shared" si="5"/>
        <v>1773.3860507994896</v>
      </c>
    </row>
    <row r="149" spans="2:11" thickBot="1" x14ac:dyDescent="0.35">
      <c r="B149" s="3" t="str">
        <f>Data_Input!B149</f>
        <v>Loan-144</v>
      </c>
      <c r="C149" s="3" t="str">
        <f>Data_Input!C149</f>
        <v>Mortgage</v>
      </c>
      <c r="D149" s="3" t="str">
        <f>Data_Input!F149</f>
        <v>Stage 3</v>
      </c>
      <c r="E149" s="3">
        <f>'Est.PD_Scorecard Model'!M149</f>
        <v>0.03</v>
      </c>
      <c r="F149" s="16">
        <f>Estimation_Loss_Given_Default!F149</f>
        <v>0.43305106176982633</v>
      </c>
      <c r="G149" s="6">
        <f>Data_Input!D149</f>
        <v>104901.22</v>
      </c>
      <c r="H149" s="17">
        <f t="shared" si="4"/>
        <v>1362.8275410585043</v>
      </c>
      <c r="J149" s="16">
        <f>Estimation_Loss_Given_Default!M149</f>
        <v>0.6882162094722083</v>
      </c>
      <c r="K149" s="17">
        <f t="shared" si="5"/>
        <v>2165.8415999223062</v>
      </c>
    </row>
    <row r="150" spans="2:11" thickBot="1" x14ac:dyDescent="0.35">
      <c r="B150" s="3" t="str">
        <f>Data_Input!B150</f>
        <v>Loan-145</v>
      </c>
      <c r="C150" s="3" t="str">
        <f>Data_Input!C150</f>
        <v>Mortgage</v>
      </c>
      <c r="D150" s="3" t="str">
        <f>Data_Input!F150</f>
        <v>Stage 3</v>
      </c>
      <c r="E150" s="3">
        <f>'Est.PD_Scorecard Model'!M150</f>
        <v>5.0000000000000001E-3</v>
      </c>
      <c r="F150" s="16">
        <f>Estimation_Loss_Given_Default!F150</f>
        <v>0.27252424314664969</v>
      </c>
      <c r="G150" s="6">
        <f>Data_Input!D150</f>
        <v>32663.85</v>
      </c>
      <c r="H150" s="17">
        <f t="shared" si="4"/>
        <v>44.50845499752846</v>
      </c>
      <c r="J150" s="16">
        <f>Estimation_Loss_Given_Default!M150</f>
        <v>0.52135085633132483</v>
      </c>
      <c r="K150" s="17">
        <f t="shared" si="5"/>
        <v>85.146630842889721</v>
      </c>
    </row>
    <row r="151" spans="2:11" thickBot="1" x14ac:dyDescent="0.35">
      <c r="B151" s="3" t="str">
        <f>Data_Input!B151</f>
        <v>Loan-146</v>
      </c>
      <c r="C151" s="3" t="str">
        <f>Data_Input!C151</f>
        <v>Personal</v>
      </c>
      <c r="D151" s="3" t="str">
        <f>Data_Input!F151</f>
        <v>Stage 1</v>
      </c>
      <c r="E151" s="3">
        <f>'Est.PD_Scorecard Model'!M151</f>
        <v>0.05</v>
      </c>
      <c r="F151" s="16">
        <f>Estimation_Loss_Given_Default!F151</f>
        <v>0.82002941486514158</v>
      </c>
      <c r="G151" s="6">
        <f>Data_Input!D151</f>
        <v>209769.71</v>
      </c>
      <c r="H151" s="17">
        <f t="shared" si="4"/>
        <v>8600.8666273865219</v>
      </c>
      <c r="J151" s="16">
        <f>Estimation_Loss_Given_Default!M151</f>
        <v>0.91889441463864763</v>
      </c>
      <c r="K151" s="17">
        <f t="shared" si="5"/>
        <v>9637.8107439684445</v>
      </c>
    </row>
    <row r="152" spans="2:11" thickBot="1" x14ac:dyDescent="0.35">
      <c r="B152" s="3" t="str">
        <f>Data_Input!B152</f>
        <v>Loan-147</v>
      </c>
      <c r="C152" s="3" t="str">
        <f>Data_Input!C152</f>
        <v>Mortgage</v>
      </c>
      <c r="D152" s="3" t="str">
        <f>Data_Input!F152</f>
        <v>Stage 2</v>
      </c>
      <c r="E152" s="3">
        <f>'Est.PD_Scorecard Model'!M152</f>
        <v>0.03</v>
      </c>
      <c r="F152" s="16">
        <f>Estimation_Loss_Given_Default!F152</f>
        <v>0.68065641466946158</v>
      </c>
      <c r="G152" s="6">
        <f>Data_Input!D152</f>
        <v>250750.21</v>
      </c>
      <c r="H152" s="17">
        <f t="shared" si="4"/>
        <v>5120.2421674864372</v>
      </c>
      <c r="J152" s="16">
        <f>Estimation_Loss_Given_Default!M152</f>
        <v>0.71714715106689741</v>
      </c>
      <c r="K152" s="17">
        <f t="shared" si="5"/>
        <v>5394.7439619277866</v>
      </c>
    </row>
    <row r="153" spans="2:11" thickBot="1" x14ac:dyDescent="0.35">
      <c r="B153" s="3" t="str">
        <f>Data_Input!B153</f>
        <v>Loan-148</v>
      </c>
      <c r="C153" s="3" t="str">
        <f>Data_Input!C153</f>
        <v>Personal</v>
      </c>
      <c r="D153" s="3" t="str">
        <f>Data_Input!F153</f>
        <v>Stage 3</v>
      </c>
      <c r="E153" s="3">
        <f>'Est.PD_Scorecard Model'!M153</f>
        <v>0.05</v>
      </c>
      <c r="F153" s="16">
        <f>Estimation_Loss_Given_Default!F153</f>
        <v>0.56019436794973709</v>
      </c>
      <c r="G153" s="6">
        <f>Data_Input!D153</f>
        <v>479626.56</v>
      </c>
      <c r="H153" s="17">
        <f t="shared" si="4"/>
        <v>13434.204881555333</v>
      </c>
      <c r="J153" s="16">
        <f>Estimation_Loss_Given_Default!M153</f>
        <v>0.90204702830988515</v>
      </c>
      <c r="K153" s="17">
        <f t="shared" si="5"/>
        <v>21632.285657324643</v>
      </c>
    </row>
    <row r="154" spans="2:11" thickBot="1" x14ac:dyDescent="0.35">
      <c r="B154" s="3" t="str">
        <f>Data_Input!B154</f>
        <v>Loan-149</v>
      </c>
      <c r="C154" s="3" t="str">
        <f>Data_Input!C154</f>
        <v>Auto</v>
      </c>
      <c r="D154" s="3" t="str">
        <f>Data_Input!F154</f>
        <v>Stage 3</v>
      </c>
      <c r="E154" s="3">
        <f>'Est.PD_Scorecard Model'!M154</f>
        <v>0.05</v>
      </c>
      <c r="F154" s="16">
        <f>Estimation_Loss_Given_Default!F154</f>
        <v>0.20868193591889628</v>
      </c>
      <c r="G154" s="6">
        <f>Data_Input!D154</f>
        <v>268121.19</v>
      </c>
      <c r="H154" s="17">
        <f t="shared" si="4"/>
        <v>2797.6024495039105</v>
      </c>
      <c r="J154" s="16">
        <f>Estimation_Loss_Given_Default!M154</f>
        <v>0.77292449496601789</v>
      </c>
      <c r="K154" s="17">
        <f t="shared" si="5"/>
        <v>10361.871768521887</v>
      </c>
    </row>
    <row r="155" spans="2:11" thickBot="1" x14ac:dyDescent="0.35">
      <c r="B155" s="3" t="str">
        <f>Data_Input!B155</f>
        <v>Loan-150</v>
      </c>
      <c r="C155" s="3" t="str">
        <f>Data_Input!C155</f>
        <v>Mortgage</v>
      </c>
      <c r="D155" s="3" t="str">
        <f>Data_Input!F155</f>
        <v>Stage 3</v>
      </c>
      <c r="E155" s="3">
        <f>'Est.PD_Scorecard Model'!M155</f>
        <v>0.1</v>
      </c>
      <c r="F155" s="16">
        <f>Estimation_Loss_Given_Default!F155</f>
        <v>0.49129732825177919</v>
      </c>
      <c r="G155" s="6">
        <f>Data_Input!D155</f>
        <v>313598.86</v>
      </c>
      <c r="H155" s="17">
        <f t="shared" si="4"/>
        <v>15407.028206080375</v>
      </c>
      <c r="J155" s="16">
        <f>Estimation_Loss_Given_Default!M155</f>
        <v>0.79493286310283928</v>
      </c>
      <c r="K155" s="17">
        <f t="shared" si="5"/>
        <v>24929.003964558644</v>
      </c>
    </row>
    <row r="156" spans="2:11" thickBot="1" x14ac:dyDescent="0.35">
      <c r="B156" s="3" t="str">
        <f>Data_Input!B156</f>
        <v>Loan-151</v>
      </c>
      <c r="C156" s="3" t="str">
        <f>Data_Input!C156</f>
        <v>Small Business</v>
      </c>
      <c r="D156" s="3" t="str">
        <f>Data_Input!F156</f>
        <v>Stage 2</v>
      </c>
      <c r="E156" s="3">
        <f>'Est.PD_Scorecard Model'!M156</f>
        <v>0.03</v>
      </c>
      <c r="F156" s="16">
        <f>Estimation_Loss_Given_Default!F156</f>
        <v>3.8184001400514811E-2</v>
      </c>
      <c r="G156" s="6">
        <f>Data_Input!D156</f>
        <v>357597.93</v>
      </c>
      <c r="H156" s="17">
        <f t="shared" si="4"/>
        <v>409.63559579823584</v>
      </c>
      <c r="J156" s="16">
        <f>Estimation_Loss_Given_Default!M156</f>
        <v>0.58846318044894941</v>
      </c>
      <c r="K156" s="17">
        <f t="shared" si="5"/>
        <v>6312.9964562928226</v>
      </c>
    </row>
    <row r="157" spans="2:11" thickBot="1" x14ac:dyDescent="0.35">
      <c r="B157" s="3" t="str">
        <f>Data_Input!B157</f>
        <v>Loan-152</v>
      </c>
      <c r="C157" s="3" t="str">
        <f>Data_Input!C157</f>
        <v>Auto</v>
      </c>
      <c r="D157" s="3" t="str">
        <f>Data_Input!F157</f>
        <v>Stage 2</v>
      </c>
      <c r="E157" s="3">
        <f>'Est.PD_Scorecard Model'!M157</f>
        <v>7.0000000000000007E-2</v>
      </c>
      <c r="F157" s="16">
        <f>Estimation_Loss_Given_Default!F157</f>
        <v>0.94417656643194625</v>
      </c>
      <c r="G157" s="6">
        <f>Data_Input!D157</f>
        <v>476903.92</v>
      </c>
      <c r="H157" s="17">
        <f t="shared" si="4"/>
        <v>31519.705399247494</v>
      </c>
      <c r="J157" s="16">
        <f>Estimation_Loss_Given_Default!M157</f>
        <v>0.96746359801752924</v>
      </c>
      <c r="K157" s="17">
        <f t="shared" si="5"/>
        <v>32297.102764630476</v>
      </c>
    </row>
    <row r="158" spans="2:11" thickBot="1" x14ac:dyDescent="0.35">
      <c r="B158" s="3" t="str">
        <f>Data_Input!B158</f>
        <v>Loan-153</v>
      </c>
      <c r="C158" s="3" t="str">
        <f>Data_Input!C158</f>
        <v>Auto</v>
      </c>
      <c r="D158" s="3" t="str">
        <f>Data_Input!F158</f>
        <v>Stage 1</v>
      </c>
      <c r="E158" s="3">
        <f>'Est.PD_Scorecard Model'!M158</f>
        <v>0.15</v>
      </c>
      <c r="F158" s="16">
        <f>Estimation_Loss_Given_Default!F158</f>
        <v>0.14013172352296188</v>
      </c>
      <c r="G158" s="6">
        <f>Data_Input!D158</f>
        <v>362627</v>
      </c>
      <c r="H158" s="17">
        <f t="shared" si="4"/>
        <v>7622.3319758941643</v>
      </c>
      <c r="J158" s="16">
        <f>Estimation_Loss_Given_Default!M158</f>
        <v>0.7748944409192885</v>
      </c>
      <c r="K158" s="17">
        <f t="shared" si="5"/>
        <v>42149.646964085819</v>
      </c>
    </row>
    <row r="159" spans="2:11" thickBot="1" x14ac:dyDescent="0.35">
      <c r="B159" s="3" t="str">
        <f>Data_Input!B159</f>
        <v>Loan-154</v>
      </c>
      <c r="C159" s="3" t="str">
        <f>Data_Input!C159</f>
        <v>Auto</v>
      </c>
      <c r="D159" s="3" t="str">
        <f>Data_Input!F159</f>
        <v>Stage 1</v>
      </c>
      <c r="E159" s="3">
        <f>'Est.PD_Scorecard Model'!M159</f>
        <v>5.0000000000000001E-3</v>
      </c>
      <c r="F159" s="16">
        <f>Estimation_Loss_Given_Default!F159</f>
        <v>0.20435683190326071</v>
      </c>
      <c r="G159" s="6">
        <f>Data_Input!D159</f>
        <v>65620.800000000003</v>
      </c>
      <c r="H159" s="17">
        <f t="shared" si="4"/>
        <v>67.050293974787451</v>
      </c>
      <c r="J159" s="16">
        <f>Estimation_Loss_Given_Default!M159</f>
        <v>0.74911435444867813</v>
      </c>
      <c r="K159" s="17">
        <f t="shared" si="5"/>
        <v>245.78741615202912</v>
      </c>
    </row>
    <row r="160" spans="2:11" thickBot="1" x14ac:dyDescent="0.35">
      <c r="B160" s="3" t="str">
        <f>Data_Input!B160</f>
        <v>Loan-155</v>
      </c>
      <c r="C160" s="3" t="str">
        <f>Data_Input!C160</f>
        <v>Personal</v>
      </c>
      <c r="D160" s="3" t="str">
        <f>Data_Input!F160</f>
        <v>Stage 1</v>
      </c>
      <c r="E160" s="3">
        <f>'Est.PD_Scorecard Model'!M160</f>
        <v>0.03</v>
      </c>
      <c r="F160" s="16">
        <f>Estimation_Loss_Given_Default!F160</f>
        <v>0.62010569245703562</v>
      </c>
      <c r="G160" s="6">
        <f>Data_Input!D160</f>
        <v>249548.64</v>
      </c>
      <c r="H160" s="17">
        <f t="shared" si="4"/>
        <v>4642.3959662673442</v>
      </c>
      <c r="J160" s="16">
        <f>Estimation_Loss_Given_Default!M160</f>
        <v>0.71048928447881776</v>
      </c>
      <c r="K160" s="17">
        <f t="shared" si="5"/>
        <v>5319.0490402878622</v>
      </c>
    </row>
    <row r="161" spans="2:11" thickBot="1" x14ac:dyDescent="0.35">
      <c r="B161" s="3" t="str">
        <f>Data_Input!B161</f>
        <v>Loan-156</v>
      </c>
      <c r="C161" s="3" t="str">
        <f>Data_Input!C161</f>
        <v>Personal</v>
      </c>
      <c r="D161" s="3" t="str">
        <f>Data_Input!F161</f>
        <v>Stage 2</v>
      </c>
      <c r="E161" s="3">
        <f>'Est.PD_Scorecard Model'!M161</f>
        <v>7.0000000000000007E-2</v>
      </c>
      <c r="F161" s="16">
        <f>Estimation_Loss_Given_Default!F161</f>
        <v>0.35649324349226841</v>
      </c>
      <c r="G161" s="6">
        <f>Data_Input!D161</f>
        <v>414019.62</v>
      </c>
      <c r="H161" s="17">
        <f t="shared" si="4"/>
        <v>10331.663804226551</v>
      </c>
      <c r="J161" s="16">
        <f>Estimation_Loss_Given_Default!M161</f>
        <v>0.94512537799480134</v>
      </c>
      <c r="K161" s="17">
        <f t="shared" si="5"/>
        <v>27391.031489483485</v>
      </c>
    </row>
    <row r="162" spans="2:11" thickBot="1" x14ac:dyDescent="0.35">
      <c r="B162" s="3" t="str">
        <f>Data_Input!B162</f>
        <v>Loan-157</v>
      </c>
      <c r="C162" s="3" t="str">
        <f>Data_Input!C162</f>
        <v>Education</v>
      </c>
      <c r="D162" s="3" t="str">
        <f>Data_Input!F162</f>
        <v>Stage 2</v>
      </c>
      <c r="E162" s="3">
        <f>'Est.PD_Scorecard Model'!M162</f>
        <v>7.0000000000000007E-2</v>
      </c>
      <c r="F162" s="16">
        <f>Estimation_Loss_Given_Default!F162</f>
        <v>0.98165547461683134</v>
      </c>
      <c r="G162" s="6">
        <f>Data_Input!D162</f>
        <v>278853.76000000001</v>
      </c>
      <c r="H162" s="17">
        <f t="shared" si="4"/>
        <v>19161.682408504163</v>
      </c>
      <c r="J162" s="16">
        <f>Estimation_Loss_Given_Default!M162</f>
        <v>0.99567419746947738</v>
      </c>
      <c r="K162" s="17">
        <f t="shared" si="5"/>
        <v>19435.324558954238</v>
      </c>
    </row>
    <row r="163" spans="2:11" thickBot="1" x14ac:dyDescent="0.35">
      <c r="B163" s="3" t="str">
        <f>Data_Input!B163</f>
        <v>Loan-158</v>
      </c>
      <c r="C163" s="3" t="str">
        <f>Data_Input!C163</f>
        <v>Personal</v>
      </c>
      <c r="D163" s="3" t="str">
        <f>Data_Input!F163</f>
        <v>Stage 2</v>
      </c>
      <c r="E163" s="3">
        <f>'Est.PD_Scorecard Model'!M163</f>
        <v>0.05</v>
      </c>
      <c r="F163" s="16">
        <f>Estimation_Loss_Given_Default!F163</f>
        <v>0.40153116202488826</v>
      </c>
      <c r="G163" s="6">
        <f>Data_Input!D163</f>
        <v>148825.63</v>
      </c>
      <c r="H163" s="17">
        <f t="shared" si="4"/>
        <v>2987.9064076493037</v>
      </c>
      <c r="J163" s="16">
        <f>Estimation_Loss_Given_Default!M163</f>
        <v>0.77444338913995447</v>
      </c>
      <c r="K163" s="17">
        <f t="shared" si="5"/>
        <v>5762.8512644044449</v>
      </c>
    </row>
    <row r="164" spans="2:11" thickBot="1" x14ac:dyDescent="0.35">
      <c r="B164" s="3" t="str">
        <f>Data_Input!B164</f>
        <v>Loan-159</v>
      </c>
      <c r="C164" s="3" t="str">
        <f>Data_Input!C164</f>
        <v>Personal</v>
      </c>
      <c r="D164" s="3" t="str">
        <f>Data_Input!F164</f>
        <v>Stage 2</v>
      </c>
      <c r="E164" s="3">
        <f>'Est.PD_Scorecard Model'!M164</f>
        <v>7.0000000000000007E-2</v>
      </c>
      <c r="F164" s="16">
        <f>Estimation_Loss_Given_Default!F164</f>
        <v>0.60258228960975901</v>
      </c>
      <c r="G164" s="6">
        <f>Data_Input!D164</f>
        <v>485677.18</v>
      </c>
      <c r="H164" s="17">
        <f t="shared" si="4"/>
        <v>20486.232699492775</v>
      </c>
      <c r="J164" s="16">
        <f>Estimation_Loss_Given_Default!M164</f>
        <v>0.70345991879622716</v>
      </c>
      <c r="K164" s="17">
        <f t="shared" si="5"/>
        <v>23915.810072278644</v>
      </c>
    </row>
    <row r="165" spans="2:11" thickBot="1" x14ac:dyDescent="0.35">
      <c r="B165" s="3" t="str">
        <f>Data_Input!B165</f>
        <v>Loan-160</v>
      </c>
      <c r="C165" s="3" t="str">
        <f>Data_Input!C165</f>
        <v>Small Business</v>
      </c>
      <c r="D165" s="3" t="str">
        <f>Data_Input!F165</f>
        <v>Stage 1</v>
      </c>
      <c r="E165" s="3">
        <f>'Est.PD_Scorecard Model'!M165</f>
        <v>1.4999999999999999E-2</v>
      </c>
      <c r="F165" s="16">
        <f>Estimation_Loss_Given_Default!F165</f>
        <v>0.214848221230867</v>
      </c>
      <c r="G165" s="6">
        <f>Data_Input!D165</f>
        <v>60411.33</v>
      </c>
      <c r="H165" s="17">
        <f t="shared" si="4"/>
        <v>194.6890018903637</v>
      </c>
      <c r="J165" s="16">
        <f>Estimation_Loss_Given_Default!M165</f>
        <v>0.30862019115844602</v>
      </c>
      <c r="K165" s="17">
        <f t="shared" si="5"/>
        <v>279.66234319103944</v>
      </c>
    </row>
    <row r="166" spans="2:11" thickBot="1" x14ac:dyDescent="0.35">
      <c r="B166" s="3" t="str">
        <f>Data_Input!B166</f>
        <v>Loan-161</v>
      </c>
      <c r="C166" s="3" t="str">
        <f>Data_Input!C166</f>
        <v>Small Business</v>
      </c>
      <c r="D166" s="3" t="str">
        <f>Data_Input!F166</f>
        <v>Stage 2</v>
      </c>
      <c r="E166" s="3">
        <f>'Est.PD_Scorecard Model'!M166</f>
        <v>7.0000000000000007E-2</v>
      </c>
      <c r="F166" s="16">
        <f>Estimation_Loss_Given_Default!F166</f>
        <v>0.58082944207168263</v>
      </c>
      <c r="G166" s="6">
        <f>Data_Input!D166</f>
        <v>243981.37</v>
      </c>
      <c r="H166" s="17">
        <f t="shared" si="4"/>
        <v>9919.8094109089343</v>
      </c>
      <c r="J166" s="16">
        <f>Estimation_Loss_Given_Default!M166</f>
        <v>0.7994270255907211</v>
      </c>
      <c r="K166" s="17">
        <f t="shared" si="5"/>
        <v>13653.171064305445</v>
      </c>
    </row>
    <row r="167" spans="2:11" thickBot="1" x14ac:dyDescent="0.35">
      <c r="B167" s="3" t="str">
        <f>Data_Input!B167</f>
        <v>Loan-162</v>
      </c>
      <c r="C167" s="3" t="str">
        <f>Data_Input!C167</f>
        <v>Mortgage</v>
      </c>
      <c r="D167" s="3" t="str">
        <f>Data_Input!F167</f>
        <v>Stage 1</v>
      </c>
      <c r="E167" s="3">
        <f>'Est.PD_Scorecard Model'!M167</f>
        <v>0.03</v>
      </c>
      <c r="F167" s="16">
        <f>Estimation_Loss_Given_Default!F167</f>
        <v>8.511677579864263E-3</v>
      </c>
      <c r="G167" s="6">
        <f>Data_Input!D167</f>
        <v>480880.3</v>
      </c>
      <c r="H167" s="17">
        <f t="shared" si="4"/>
        <v>122.79294204325201</v>
      </c>
      <c r="J167" s="16">
        <f>Estimation_Loss_Given_Default!M167</f>
        <v>0.51358663408991168</v>
      </c>
      <c r="K167" s="17">
        <f t="shared" si="5"/>
        <v>7409.2108403144084</v>
      </c>
    </row>
    <row r="168" spans="2:11" thickBot="1" x14ac:dyDescent="0.35">
      <c r="B168" s="3" t="str">
        <f>Data_Input!B168</f>
        <v>Loan-163</v>
      </c>
      <c r="C168" s="3" t="str">
        <f>Data_Input!C168</f>
        <v>Personal</v>
      </c>
      <c r="D168" s="3" t="str">
        <f>Data_Input!F168</f>
        <v>Stage 1</v>
      </c>
      <c r="E168" s="3">
        <f>'Est.PD_Scorecard Model'!M168</f>
        <v>0.03</v>
      </c>
      <c r="F168" s="16">
        <f>Estimation_Loss_Given_Default!F168</f>
        <v>6.880419557264672E-2</v>
      </c>
      <c r="G168" s="6">
        <f>Data_Input!D168</f>
        <v>436625.2</v>
      </c>
      <c r="H168" s="17">
        <f t="shared" si="4"/>
        <v>901.2493695823797</v>
      </c>
      <c r="J168" s="16">
        <f>Estimation_Loss_Given_Default!M168</f>
        <v>0.61874801506124488</v>
      </c>
      <c r="K168" s="17">
        <f t="shared" si="5"/>
        <v>8104.8292747715714</v>
      </c>
    </row>
    <row r="169" spans="2:11" thickBot="1" x14ac:dyDescent="0.35">
      <c r="B169" s="3" t="str">
        <f>Data_Input!B169</f>
        <v>Loan-164</v>
      </c>
      <c r="C169" s="3" t="str">
        <f>Data_Input!C169</f>
        <v>Mortgage</v>
      </c>
      <c r="D169" s="3" t="str">
        <f>Data_Input!F169</f>
        <v>Stage 3</v>
      </c>
      <c r="E169" s="3">
        <f>'Est.PD_Scorecard Model'!M169</f>
        <v>7.0000000000000007E-2</v>
      </c>
      <c r="F169" s="16">
        <f>Estimation_Loss_Given_Default!F169</f>
        <v>0.59662131721790113</v>
      </c>
      <c r="G169" s="6">
        <f>Data_Input!D169</f>
        <v>144900.79</v>
      </c>
      <c r="H169" s="17">
        <f t="shared" si="4"/>
        <v>6051.5630137000144</v>
      </c>
      <c r="J169" s="16">
        <f>Estimation_Loss_Given_Default!M169</f>
        <v>0.63300603810473977</v>
      </c>
      <c r="K169" s="17">
        <f t="shared" si="5"/>
        <v>6420.6152497302837</v>
      </c>
    </row>
    <row r="170" spans="2:11" thickBot="1" x14ac:dyDescent="0.35">
      <c r="B170" s="3" t="str">
        <f>Data_Input!B170</f>
        <v>Loan-165</v>
      </c>
      <c r="C170" s="3" t="str">
        <f>Data_Input!C170</f>
        <v>Mortgage</v>
      </c>
      <c r="D170" s="3" t="str">
        <f>Data_Input!F170</f>
        <v>Stage 1</v>
      </c>
      <c r="E170" s="3">
        <f>'Est.PD_Scorecard Model'!M170</f>
        <v>0.03</v>
      </c>
      <c r="F170" s="16">
        <f>Estimation_Loss_Given_Default!F170</f>
        <v>0.10368087386379032</v>
      </c>
      <c r="G170" s="6">
        <f>Data_Input!D170</f>
        <v>71243.850000000006</v>
      </c>
      <c r="H170" s="17">
        <f t="shared" si="4"/>
        <v>221.59873876262395</v>
      </c>
      <c r="J170" s="16">
        <f>Estimation_Loss_Given_Default!M170</f>
        <v>0.82055049274471303</v>
      </c>
      <c r="K170" s="17">
        <f t="shared" si="5"/>
        <v>1753.7752866759129</v>
      </c>
    </row>
    <row r="171" spans="2:11" thickBot="1" x14ac:dyDescent="0.35">
      <c r="B171" s="3" t="str">
        <f>Data_Input!B171</f>
        <v>Loan-166</v>
      </c>
      <c r="C171" s="3" t="str">
        <f>Data_Input!C171</f>
        <v>Education</v>
      </c>
      <c r="D171" s="3" t="str">
        <f>Data_Input!F171</f>
        <v>Stage 3</v>
      </c>
      <c r="E171" s="3">
        <f>'Est.PD_Scorecard Model'!M171</f>
        <v>5.0000000000000001E-3</v>
      </c>
      <c r="F171" s="16">
        <f>Estimation_Loss_Given_Default!F171</f>
        <v>0.6688647161519029</v>
      </c>
      <c r="G171" s="6">
        <f>Data_Input!D171</f>
        <v>39696.53</v>
      </c>
      <c r="H171" s="17">
        <f t="shared" si="4"/>
        <v>132.75804135332749</v>
      </c>
      <c r="J171" s="16">
        <f>Estimation_Loss_Given_Default!M171</f>
        <v>0.72608496296968761</v>
      </c>
      <c r="K171" s="17">
        <f t="shared" si="5"/>
        <v>144.11526757537547</v>
      </c>
    </row>
    <row r="172" spans="2:11" thickBot="1" x14ac:dyDescent="0.35">
      <c r="B172" s="3" t="str">
        <f>Data_Input!B172</f>
        <v>Loan-167</v>
      </c>
      <c r="C172" s="3" t="str">
        <f>Data_Input!C172</f>
        <v>Personal</v>
      </c>
      <c r="D172" s="3" t="str">
        <f>Data_Input!F172</f>
        <v>Stage 2</v>
      </c>
      <c r="E172" s="3">
        <f>'Est.PD_Scorecard Model'!M172</f>
        <v>5.0000000000000001E-3</v>
      </c>
      <c r="F172" s="16">
        <f>Estimation_Loss_Given_Default!F172</f>
        <v>0.49199863593844917</v>
      </c>
      <c r="G172" s="6">
        <f>Data_Input!D172</f>
        <v>96031.23</v>
      </c>
      <c r="H172" s="17">
        <f t="shared" si="4"/>
        <v>236.23617083745739</v>
      </c>
      <c r="J172" s="16">
        <f>Estimation_Loss_Given_Default!M172</f>
        <v>0.56138962233576362</v>
      </c>
      <c r="K172" s="17">
        <f t="shared" si="5"/>
        <v>269.55467971069424</v>
      </c>
    </row>
    <row r="173" spans="2:11" thickBot="1" x14ac:dyDescent="0.35">
      <c r="B173" s="3" t="str">
        <f>Data_Input!B173</f>
        <v>Loan-168</v>
      </c>
      <c r="C173" s="3" t="str">
        <f>Data_Input!C173</f>
        <v>Small Business</v>
      </c>
      <c r="D173" s="3" t="str">
        <f>Data_Input!F173</f>
        <v>Stage 3</v>
      </c>
      <c r="E173" s="3">
        <f>'Est.PD_Scorecard Model'!M173</f>
        <v>0.03</v>
      </c>
      <c r="F173" s="16">
        <f>Estimation_Loss_Given_Default!F173</f>
        <v>0.97243789633648348</v>
      </c>
      <c r="G173" s="6">
        <f>Data_Input!D173</f>
        <v>331038.51</v>
      </c>
      <c r="H173" s="17">
        <f t="shared" si="4"/>
        <v>9657.4317681229186</v>
      </c>
      <c r="J173" s="16">
        <f>Estimation_Loss_Given_Default!M173</f>
        <v>0.99469094320455875</v>
      </c>
      <c r="K173" s="17">
        <f t="shared" si="5"/>
        <v>9878.4302324679538</v>
      </c>
    </row>
    <row r="174" spans="2:11" thickBot="1" x14ac:dyDescent="0.35">
      <c r="B174" s="3" t="str">
        <f>Data_Input!B174</f>
        <v>Loan-169</v>
      </c>
      <c r="C174" s="3" t="str">
        <f>Data_Input!C174</f>
        <v>Personal</v>
      </c>
      <c r="D174" s="3" t="str">
        <f>Data_Input!F174</f>
        <v>Stage 2</v>
      </c>
      <c r="E174" s="3">
        <f>'Est.PD_Scorecard Model'!M174</f>
        <v>7.0000000000000007E-2</v>
      </c>
      <c r="F174" s="16">
        <f>Estimation_Loss_Given_Default!F174</f>
        <v>0.45744515858345758</v>
      </c>
      <c r="G174" s="6">
        <f>Data_Input!D174</f>
        <v>489158.13</v>
      </c>
      <c r="H174" s="17">
        <f t="shared" si="4"/>
        <v>15663.411284516631</v>
      </c>
      <c r="J174" s="16">
        <f>Estimation_Loss_Given_Default!M174</f>
        <v>0.48888780461900339</v>
      </c>
      <c r="K174" s="17">
        <f t="shared" si="5"/>
        <v>16740.041100106595</v>
      </c>
    </row>
    <row r="175" spans="2:11" thickBot="1" x14ac:dyDescent="0.35">
      <c r="B175" s="3" t="str">
        <f>Data_Input!B175</f>
        <v>Loan-170</v>
      </c>
      <c r="C175" s="3" t="str">
        <f>Data_Input!C175</f>
        <v>Small Business</v>
      </c>
      <c r="D175" s="3" t="str">
        <f>Data_Input!F175</f>
        <v>Stage 2</v>
      </c>
      <c r="E175" s="3">
        <f>'Est.PD_Scorecard Model'!M175</f>
        <v>1.4999999999999999E-2</v>
      </c>
      <c r="F175" s="16">
        <f>Estimation_Loss_Given_Default!F175</f>
        <v>0.99070071740614041</v>
      </c>
      <c r="G175" s="6">
        <f>Data_Input!D175</f>
        <v>460274.26</v>
      </c>
      <c r="H175" s="17">
        <f t="shared" si="4"/>
        <v>6839.9105937837066</v>
      </c>
      <c r="J175" s="16">
        <f>Estimation_Loss_Given_Default!M175</f>
        <v>0.99401193451479364</v>
      </c>
      <c r="K175" s="17">
        <f t="shared" si="5"/>
        <v>6862.771613849477</v>
      </c>
    </row>
    <row r="176" spans="2:11" thickBot="1" x14ac:dyDescent="0.35">
      <c r="B176" s="3" t="str">
        <f>Data_Input!B176</f>
        <v>Loan-171</v>
      </c>
      <c r="C176" s="3" t="str">
        <f>Data_Input!C176</f>
        <v>Mortgage</v>
      </c>
      <c r="D176" s="3" t="str">
        <f>Data_Input!F176</f>
        <v>Stage 1</v>
      </c>
      <c r="E176" s="3">
        <f>'Est.PD_Scorecard Model'!M176</f>
        <v>0.1</v>
      </c>
      <c r="F176" s="16">
        <f>Estimation_Loss_Given_Default!F176</f>
        <v>0.10437211881633413</v>
      </c>
      <c r="G176" s="6">
        <f>Data_Input!D176</f>
        <v>467281.26</v>
      </c>
      <c r="H176" s="17">
        <f t="shared" si="4"/>
        <v>4877.1135189366323</v>
      </c>
      <c r="J176" s="16">
        <f>Estimation_Loss_Given_Default!M176</f>
        <v>0.37213688554578928</v>
      </c>
      <c r="K176" s="17">
        <f t="shared" si="5"/>
        <v>17389.259277031222</v>
      </c>
    </row>
    <row r="177" spans="2:11" thickBot="1" x14ac:dyDescent="0.35">
      <c r="B177" s="3" t="str">
        <f>Data_Input!B177</f>
        <v>Loan-172</v>
      </c>
      <c r="C177" s="3" t="str">
        <f>Data_Input!C177</f>
        <v>Small Business</v>
      </c>
      <c r="D177" s="3" t="str">
        <f>Data_Input!F177</f>
        <v>Stage 3</v>
      </c>
      <c r="E177" s="3">
        <f>'Est.PD_Scorecard Model'!M177</f>
        <v>1.4999999999999999E-2</v>
      </c>
      <c r="F177" s="16">
        <f>Estimation_Loss_Given_Default!F177</f>
        <v>0.70061165313994589</v>
      </c>
      <c r="G177" s="6">
        <f>Data_Input!D177</f>
        <v>22760.080000000002</v>
      </c>
      <c r="H177" s="17">
        <f t="shared" si="4"/>
        <v>239.18965911596132</v>
      </c>
      <c r="J177" s="16">
        <f>Estimation_Loss_Given_Default!M177</f>
        <v>0.80815933445596078</v>
      </c>
      <c r="K177" s="17">
        <f t="shared" si="5"/>
        <v>275.90656657446635</v>
      </c>
    </row>
    <row r="178" spans="2:11" thickBot="1" x14ac:dyDescent="0.35">
      <c r="B178" s="3" t="str">
        <f>Data_Input!B178</f>
        <v>Loan-173</v>
      </c>
      <c r="C178" s="3" t="str">
        <f>Data_Input!C178</f>
        <v>Small Business</v>
      </c>
      <c r="D178" s="3" t="str">
        <f>Data_Input!F178</f>
        <v>Stage 2</v>
      </c>
      <c r="E178" s="3">
        <f>'Est.PD_Scorecard Model'!M178</f>
        <v>0.05</v>
      </c>
      <c r="F178" s="16">
        <f>Estimation_Loss_Given_Default!F178</f>
        <v>0.14316982742472728</v>
      </c>
      <c r="G178" s="6">
        <f>Data_Input!D178</f>
        <v>391075.05</v>
      </c>
      <c r="H178" s="17">
        <f t="shared" si="4"/>
        <v>2799.5073709308294</v>
      </c>
      <c r="J178" s="16">
        <f>Estimation_Loss_Given_Default!M178</f>
        <v>0.61566088949721642</v>
      </c>
      <c r="K178" s="17">
        <f t="shared" si="5"/>
        <v>12038.480657158419</v>
      </c>
    </row>
    <row r="179" spans="2:11" thickBot="1" x14ac:dyDescent="0.35">
      <c r="B179" s="3" t="str">
        <f>Data_Input!B179</f>
        <v>Loan-174</v>
      </c>
      <c r="C179" s="3" t="str">
        <f>Data_Input!C179</f>
        <v>Auto</v>
      </c>
      <c r="D179" s="3" t="str">
        <f>Data_Input!F179</f>
        <v>Stage 3</v>
      </c>
      <c r="E179" s="3">
        <f>'Est.PD_Scorecard Model'!M179</f>
        <v>0.05</v>
      </c>
      <c r="F179" s="16">
        <f>Estimation_Loss_Given_Default!F179</f>
        <v>8.1921654416492684E-2</v>
      </c>
      <c r="G179" s="6">
        <f>Data_Input!D179</f>
        <v>302709.34000000003</v>
      </c>
      <c r="H179" s="17">
        <f t="shared" si="4"/>
        <v>1239.9224970062294</v>
      </c>
      <c r="J179" s="16">
        <f>Estimation_Loss_Given_Default!M179</f>
        <v>0.22954226212181775</v>
      </c>
      <c r="K179" s="17">
        <f t="shared" si="5"/>
        <v>3474.2293334501232</v>
      </c>
    </row>
    <row r="180" spans="2:11" thickBot="1" x14ac:dyDescent="0.35">
      <c r="B180" s="3" t="str">
        <f>Data_Input!B180</f>
        <v>Loan-175</v>
      </c>
      <c r="C180" s="3" t="str">
        <f>Data_Input!C180</f>
        <v>Personal</v>
      </c>
      <c r="D180" s="3" t="str">
        <f>Data_Input!F180</f>
        <v>Stage 1</v>
      </c>
      <c r="E180" s="3">
        <f>'Est.PD_Scorecard Model'!M180</f>
        <v>7.0000000000000007E-2</v>
      </c>
      <c r="F180" s="16">
        <f>Estimation_Loss_Given_Default!F180</f>
        <v>0.86247779953753534</v>
      </c>
      <c r="G180" s="6">
        <f>Data_Input!D180</f>
        <v>369689.44</v>
      </c>
      <c r="H180" s="17">
        <f t="shared" si="4"/>
        <v>22319.425430642463</v>
      </c>
      <c r="J180" s="16">
        <f>Estimation_Loss_Given_Default!M180</f>
        <v>0.88019645466051677</v>
      </c>
      <c r="K180" s="17">
        <f t="shared" si="5"/>
        <v>22777.953408940233</v>
      </c>
    </row>
    <row r="181" spans="2:11" thickBot="1" x14ac:dyDescent="0.35">
      <c r="B181" s="3" t="str">
        <f>Data_Input!B181</f>
        <v>Loan-176</v>
      </c>
      <c r="C181" s="3" t="str">
        <f>Data_Input!C181</f>
        <v>Education</v>
      </c>
      <c r="D181" s="3" t="str">
        <f>Data_Input!F181</f>
        <v>Stage 3</v>
      </c>
      <c r="E181" s="3">
        <f>'Est.PD_Scorecard Model'!M181</f>
        <v>0.05</v>
      </c>
      <c r="F181" s="16">
        <f>Estimation_Loss_Given_Default!F181</f>
        <v>0.6837664766109961</v>
      </c>
      <c r="G181" s="6">
        <f>Data_Input!D181</f>
        <v>224744.17</v>
      </c>
      <c r="H181" s="17">
        <f t="shared" si="4"/>
        <v>7683.626462988138</v>
      </c>
      <c r="J181" s="16">
        <f>Estimation_Loss_Given_Default!M181</f>
        <v>0.96270926733037165</v>
      </c>
      <c r="K181" s="17">
        <f t="shared" si="5"/>
        <v>10818.164761873626</v>
      </c>
    </row>
    <row r="182" spans="2:11" thickBot="1" x14ac:dyDescent="0.35">
      <c r="B182" s="3" t="str">
        <f>Data_Input!B182</f>
        <v>Loan-177</v>
      </c>
      <c r="C182" s="3" t="str">
        <f>Data_Input!C182</f>
        <v>Mortgage</v>
      </c>
      <c r="D182" s="3" t="str">
        <f>Data_Input!F182</f>
        <v>Stage 2</v>
      </c>
      <c r="E182" s="3">
        <f>'Est.PD_Scorecard Model'!M182</f>
        <v>0.05</v>
      </c>
      <c r="F182" s="16">
        <f>Estimation_Loss_Given_Default!F182</f>
        <v>0.98682197859147558</v>
      </c>
      <c r="G182" s="6">
        <f>Data_Input!D182</f>
        <v>128455.8</v>
      </c>
      <c r="H182" s="17">
        <f t="shared" si="4"/>
        <v>6338.1503358775435</v>
      </c>
      <c r="J182" s="16">
        <f>Estimation_Loss_Given_Default!M182</f>
        <v>0.98746263779990062</v>
      </c>
      <c r="K182" s="17">
        <f t="shared" si="5"/>
        <v>6342.2651554348249</v>
      </c>
    </row>
    <row r="183" spans="2:11" thickBot="1" x14ac:dyDescent="0.35">
      <c r="B183" s="3" t="str">
        <f>Data_Input!B183</f>
        <v>Loan-178</v>
      </c>
      <c r="C183" s="3" t="str">
        <f>Data_Input!C183</f>
        <v>Mortgage</v>
      </c>
      <c r="D183" s="3" t="str">
        <f>Data_Input!F183</f>
        <v>Stage 3</v>
      </c>
      <c r="E183" s="3">
        <f>'Est.PD_Scorecard Model'!M183</f>
        <v>0.03</v>
      </c>
      <c r="F183" s="16">
        <f>Estimation_Loss_Given_Default!F183</f>
        <v>0.81833044293845558</v>
      </c>
      <c r="G183" s="6">
        <f>Data_Input!D183</f>
        <v>276989.08</v>
      </c>
      <c r="H183" s="17">
        <f t="shared" si="4"/>
        <v>6800.0578957654598</v>
      </c>
      <c r="J183" s="16">
        <f>Estimation_Loss_Given_Default!M183</f>
        <v>0.8286459563652665</v>
      </c>
      <c r="K183" s="17">
        <f t="shared" si="5"/>
        <v>6885.7764329800593</v>
      </c>
    </row>
    <row r="184" spans="2:11" thickBot="1" x14ac:dyDescent="0.35">
      <c r="B184" s="3" t="str">
        <f>Data_Input!B184</f>
        <v>Loan-179</v>
      </c>
      <c r="C184" s="3" t="str">
        <f>Data_Input!C184</f>
        <v>Personal</v>
      </c>
      <c r="D184" s="3" t="str">
        <f>Data_Input!F184</f>
        <v>Stage 2</v>
      </c>
      <c r="E184" s="3">
        <f>'Est.PD_Scorecard Model'!M184</f>
        <v>5.0000000000000001E-3</v>
      </c>
      <c r="F184" s="16">
        <f>Estimation_Loss_Given_Default!F184</f>
        <v>0.6463945764322917</v>
      </c>
      <c r="G184" s="6">
        <f>Data_Input!D184</f>
        <v>29440.07</v>
      </c>
      <c r="H184" s="17">
        <f t="shared" si="4"/>
        <v>95.149507888935091</v>
      </c>
      <c r="J184" s="16">
        <f>Estimation_Loss_Given_Default!M184</f>
        <v>0.74630288404885814</v>
      </c>
      <c r="K184" s="17">
        <f t="shared" si="5"/>
        <v>109.85604573800134</v>
      </c>
    </row>
    <row r="185" spans="2:11" thickBot="1" x14ac:dyDescent="0.35">
      <c r="B185" s="3" t="str">
        <f>Data_Input!B185</f>
        <v>Loan-180</v>
      </c>
      <c r="C185" s="3" t="str">
        <f>Data_Input!C185</f>
        <v>Small Business</v>
      </c>
      <c r="D185" s="3" t="str">
        <f>Data_Input!F185</f>
        <v>Stage 1</v>
      </c>
      <c r="E185" s="3">
        <f>'Est.PD_Scorecard Model'!M185</f>
        <v>0.03</v>
      </c>
      <c r="F185" s="16">
        <f>Estimation_Loss_Given_Default!F185</f>
        <v>0.4166820513126237</v>
      </c>
      <c r="G185" s="6">
        <f>Data_Input!D185</f>
        <v>152904.56</v>
      </c>
      <c r="H185" s="17">
        <f t="shared" si="4"/>
        <v>1911.3775714756246</v>
      </c>
      <c r="J185" s="16">
        <f>Estimation_Loss_Given_Default!M185</f>
        <v>0.49876975763423637</v>
      </c>
      <c r="K185" s="17">
        <f t="shared" si="5"/>
        <v>2287.9251099710864</v>
      </c>
    </row>
    <row r="186" spans="2:11" thickBot="1" x14ac:dyDescent="0.35">
      <c r="B186" s="3" t="str">
        <f>Data_Input!B186</f>
        <v>Loan-181</v>
      </c>
      <c r="C186" s="3" t="str">
        <f>Data_Input!C186</f>
        <v>Mortgage</v>
      </c>
      <c r="D186" s="3" t="str">
        <f>Data_Input!F186</f>
        <v>Stage 3</v>
      </c>
      <c r="E186" s="3">
        <f>'Est.PD_Scorecard Model'!M186</f>
        <v>0.03</v>
      </c>
      <c r="F186" s="16">
        <f>Estimation_Loss_Given_Default!F186</f>
        <v>0.74162794898964723</v>
      </c>
      <c r="G186" s="6">
        <f>Data_Input!D186</f>
        <v>58390.05</v>
      </c>
      <c r="H186" s="17">
        <f t="shared" si="4"/>
        <v>1299.1107906870886</v>
      </c>
      <c r="J186" s="16">
        <f>Estimation_Loss_Given_Default!M186</f>
        <v>0.95306382405877521</v>
      </c>
      <c r="K186" s="17">
        <f t="shared" si="5"/>
        <v>1669.4833301994927</v>
      </c>
    </row>
    <row r="187" spans="2:11" thickBot="1" x14ac:dyDescent="0.35">
      <c r="B187" s="3" t="str">
        <f>Data_Input!B187</f>
        <v>Loan-182</v>
      </c>
      <c r="C187" s="3" t="str">
        <f>Data_Input!C187</f>
        <v>Mortgage</v>
      </c>
      <c r="D187" s="3" t="str">
        <f>Data_Input!F187</f>
        <v>Stage 3</v>
      </c>
      <c r="E187" s="3">
        <f>'Est.PD_Scorecard Model'!M187</f>
        <v>7.0000000000000007E-2</v>
      </c>
      <c r="F187" s="16">
        <f>Estimation_Loss_Given_Default!F187</f>
        <v>0.12958255504435989</v>
      </c>
      <c r="G187" s="6">
        <f>Data_Input!D187</f>
        <v>26250.68</v>
      </c>
      <c r="H187" s="17">
        <f t="shared" si="4"/>
        <v>238.11411302363146</v>
      </c>
      <c r="J187" s="16">
        <f>Estimation_Loss_Given_Default!M187</f>
        <v>0.78989287931715368</v>
      </c>
      <c r="K187" s="17">
        <f t="shared" si="5"/>
        <v>1451.4657646463254</v>
      </c>
    </row>
    <row r="188" spans="2:11" thickBot="1" x14ac:dyDescent="0.35">
      <c r="B188" s="3" t="str">
        <f>Data_Input!B188</f>
        <v>Loan-183</v>
      </c>
      <c r="C188" s="3" t="str">
        <f>Data_Input!C188</f>
        <v>Mortgage</v>
      </c>
      <c r="D188" s="3" t="str">
        <f>Data_Input!F188</f>
        <v>Stage 1</v>
      </c>
      <c r="E188" s="3">
        <f>'Est.PD_Scorecard Model'!M188</f>
        <v>0.03</v>
      </c>
      <c r="F188" s="16">
        <f>Estimation_Loss_Given_Default!F188</f>
        <v>0.28285094247310627</v>
      </c>
      <c r="G188" s="6">
        <f>Data_Input!D188</f>
        <v>238128.64000000001</v>
      </c>
      <c r="H188" s="17">
        <f t="shared" si="4"/>
        <v>2020.647307615171</v>
      </c>
      <c r="J188" s="16">
        <f>Estimation_Loss_Given_Default!M188</f>
        <v>0.90364272202746665</v>
      </c>
      <c r="K188" s="17">
        <f t="shared" si="5"/>
        <v>6455.4963732689603</v>
      </c>
    </row>
    <row r="189" spans="2:11" thickBot="1" x14ac:dyDescent="0.35">
      <c r="B189" s="3" t="str">
        <f>Data_Input!B189</f>
        <v>Loan-184</v>
      </c>
      <c r="C189" s="3" t="str">
        <f>Data_Input!C189</f>
        <v>Personal</v>
      </c>
      <c r="D189" s="3" t="str">
        <f>Data_Input!F189</f>
        <v>Stage 2</v>
      </c>
      <c r="E189" s="3">
        <f>'Est.PD_Scorecard Model'!M189</f>
        <v>7.0000000000000007E-2</v>
      </c>
      <c r="F189" s="16">
        <f>Estimation_Loss_Given_Default!F189</f>
        <v>0.3688587730984918</v>
      </c>
      <c r="G189" s="6">
        <f>Data_Input!D189</f>
        <v>210690.42</v>
      </c>
      <c r="H189" s="17">
        <f t="shared" si="4"/>
        <v>5440.0506877364169</v>
      </c>
      <c r="J189" s="16">
        <f>Estimation_Loss_Given_Default!M189</f>
        <v>0.81137563326890072</v>
      </c>
      <c r="K189" s="17">
        <f t="shared" si="5"/>
        <v>11966.435106583349</v>
      </c>
    </row>
    <row r="190" spans="2:11" thickBot="1" x14ac:dyDescent="0.35">
      <c r="B190" s="3" t="str">
        <f>Data_Input!B190</f>
        <v>Loan-185</v>
      </c>
      <c r="C190" s="3" t="str">
        <f>Data_Input!C190</f>
        <v>Personal</v>
      </c>
      <c r="D190" s="3" t="str">
        <f>Data_Input!F190</f>
        <v>Stage 2</v>
      </c>
      <c r="E190" s="3">
        <f>'Est.PD_Scorecard Model'!M190</f>
        <v>7.0000000000000007E-2</v>
      </c>
      <c r="F190" s="16">
        <f>Estimation_Loss_Given_Default!F190</f>
        <v>0.76100648041371954</v>
      </c>
      <c r="G190" s="6">
        <f>Data_Input!D190</f>
        <v>309016.32000000001</v>
      </c>
      <c r="H190" s="17">
        <f t="shared" si="4"/>
        <v>16461.439545151981</v>
      </c>
      <c r="J190" s="16">
        <f>Estimation_Loss_Given_Default!M190</f>
        <v>0.95572963683998158</v>
      </c>
      <c r="K190" s="17">
        <f t="shared" si="5"/>
        <v>20673.523870385932</v>
      </c>
    </row>
    <row r="191" spans="2:11" thickBot="1" x14ac:dyDescent="0.35">
      <c r="B191" s="3" t="str">
        <f>Data_Input!B191</f>
        <v>Loan-186</v>
      </c>
      <c r="C191" s="3" t="str">
        <f>Data_Input!C191</f>
        <v>Auto</v>
      </c>
      <c r="D191" s="3" t="str">
        <f>Data_Input!F191</f>
        <v>Stage 2</v>
      </c>
      <c r="E191" s="3">
        <f>'Est.PD_Scorecard Model'!M191</f>
        <v>7.0000000000000007E-2</v>
      </c>
      <c r="F191" s="16">
        <f>Estimation_Loss_Given_Default!F191</f>
        <v>0.47308079114961821</v>
      </c>
      <c r="G191" s="6">
        <f>Data_Input!D191</f>
        <v>412123.35</v>
      </c>
      <c r="H191" s="17">
        <f t="shared" si="4"/>
        <v>13647.734832846172</v>
      </c>
      <c r="J191" s="16">
        <f>Estimation_Loss_Given_Default!M191</f>
        <v>0.73144563415005381</v>
      </c>
      <c r="K191" s="17">
        <f t="shared" si="5"/>
        <v>21101.207756215619</v>
      </c>
    </row>
    <row r="192" spans="2:11" thickBot="1" x14ac:dyDescent="0.35">
      <c r="B192" s="3" t="str">
        <f>Data_Input!B192</f>
        <v>Loan-187</v>
      </c>
      <c r="C192" s="3" t="str">
        <f>Data_Input!C192</f>
        <v>Auto</v>
      </c>
      <c r="D192" s="3" t="str">
        <f>Data_Input!F192</f>
        <v>Stage 2</v>
      </c>
      <c r="E192" s="3">
        <f>'Est.PD_Scorecard Model'!M192</f>
        <v>0.05</v>
      </c>
      <c r="F192" s="16">
        <f>Estimation_Loss_Given_Default!F192</f>
        <v>0.28350033990632284</v>
      </c>
      <c r="G192" s="6">
        <f>Data_Input!D192</f>
        <v>244070.54</v>
      </c>
      <c r="H192" s="17">
        <f t="shared" si="4"/>
        <v>3459.7040525559883</v>
      </c>
      <c r="J192" s="16">
        <f>Estimation_Loss_Given_Default!M192</f>
        <v>0.64258428843982129</v>
      </c>
      <c r="K192" s="17">
        <f t="shared" si="5"/>
        <v>7841.7947137511483</v>
      </c>
    </row>
    <row r="193" spans="2:11" thickBot="1" x14ac:dyDescent="0.35">
      <c r="B193" s="3" t="str">
        <f>Data_Input!B193</f>
        <v>Loan-188</v>
      </c>
      <c r="C193" s="3" t="str">
        <f>Data_Input!C193</f>
        <v>Education</v>
      </c>
      <c r="D193" s="3" t="str">
        <f>Data_Input!F193</f>
        <v>Stage 2</v>
      </c>
      <c r="E193" s="3">
        <f>'Est.PD_Scorecard Model'!M193</f>
        <v>0.1</v>
      </c>
      <c r="F193" s="16">
        <f>Estimation_Loss_Given_Default!F193</f>
        <v>0.69681614012455884</v>
      </c>
      <c r="G193" s="6">
        <f>Data_Input!D193</f>
        <v>262555.56</v>
      </c>
      <c r="H193" s="17">
        <f t="shared" si="4"/>
        <v>18295.295188744203</v>
      </c>
      <c r="J193" s="16">
        <f>Estimation_Loss_Given_Default!M193</f>
        <v>0.88131507905595119</v>
      </c>
      <c r="K193" s="17">
        <f t="shared" si="5"/>
        <v>23139.417411797953</v>
      </c>
    </row>
    <row r="194" spans="2:11" thickBot="1" x14ac:dyDescent="0.35">
      <c r="B194" s="3" t="str">
        <f>Data_Input!B194</f>
        <v>Loan-189</v>
      </c>
      <c r="C194" s="3" t="str">
        <f>Data_Input!C194</f>
        <v>Education</v>
      </c>
      <c r="D194" s="3" t="str">
        <f>Data_Input!F194</f>
        <v>Stage 3</v>
      </c>
      <c r="E194" s="3">
        <f>'Est.PD_Scorecard Model'!M194</f>
        <v>0.1</v>
      </c>
      <c r="F194" s="16">
        <f>Estimation_Loss_Given_Default!F194</f>
        <v>0.15881377459683821</v>
      </c>
      <c r="G194" s="6">
        <f>Data_Input!D194</f>
        <v>116499.2</v>
      </c>
      <c r="H194" s="17">
        <f t="shared" si="4"/>
        <v>1850.1677689511973</v>
      </c>
      <c r="J194" s="16">
        <f>Estimation_Loss_Given_Default!M194</f>
        <v>0.78355342860898103</v>
      </c>
      <c r="K194" s="17">
        <f t="shared" si="5"/>
        <v>9128.3347590203412</v>
      </c>
    </row>
    <row r="195" spans="2:11" thickBot="1" x14ac:dyDescent="0.35">
      <c r="B195" s="3" t="str">
        <f>Data_Input!B195</f>
        <v>Loan-190</v>
      </c>
      <c r="C195" s="3" t="str">
        <f>Data_Input!C195</f>
        <v>Mortgage</v>
      </c>
      <c r="D195" s="3" t="str">
        <f>Data_Input!F195</f>
        <v>Stage 1</v>
      </c>
      <c r="E195" s="3">
        <f>'Est.PD_Scorecard Model'!M195</f>
        <v>7.0000000000000007E-2</v>
      </c>
      <c r="F195" s="16">
        <f>Estimation_Loss_Given_Default!F195</f>
        <v>2.0173361725566719E-2</v>
      </c>
      <c r="G195" s="6">
        <f>Data_Input!D195</f>
        <v>348001.64</v>
      </c>
      <c r="H195" s="17">
        <f t="shared" si="4"/>
        <v>491.42540753673137</v>
      </c>
      <c r="J195" s="16">
        <f>Estimation_Loss_Given_Default!M195</f>
        <v>0.43104569706113494</v>
      </c>
      <c r="K195" s="17">
        <f t="shared" si="5"/>
        <v>10500.322664455271</v>
      </c>
    </row>
    <row r="196" spans="2:11" thickBot="1" x14ac:dyDescent="0.35">
      <c r="B196" s="3" t="str">
        <f>Data_Input!B196</f>
        <v>Loan-191</v>
      </c>
      <c r="C196" s="3" t="str">
        <f>Data_Input!C196</f>
        <v>Education</v>
      </c>
      <c r="D196" s="3" t="str">
        <f>Data_Input!F196</f>
        <v>Stage 1</v>
      </c>
      <c r="E196" s="3">
        <f>'Est.PD_Scorecard Model'!M196</f>
        <v>0.05</v>
      </c>
      <c r="F196" s="16">
        <f>Estimation_Loss_Given_Default!F196</f>
        <v>0.38800722985833902</v>
      </c>
      <c r="G196" s="6">
        <f>Data_Input!D196</f>
        <v>171411.01</v>
      </c>
      <c r="H196" s="17">
        <f t="shared" si="4"/>
        <v>3325.4355578660029</v>
      </c>
      <c r="J196" s="16">
        <f>Estimation_Loss_Given_Default!M196</f>
        <v>0.90640436079018871</v>
      </c>
      <c r="K196" s="17">
        <f t="shared" si="5"/>
        <v>7768.3843475725334</v>
      </c>
    </row>
    <row r="197" spans="2:11" thickBot="1" x14ac:dyDescent="0.35">
      <c r="B197" s="3" t="str">
        <f>Data_Input!B197</f>
        <v>Loan-192</v>
      </c>
      <c r="C197" s="3" t="str">
        <f>Data_Input!C197</f>
        <v>Mortgage</v>
      </c>
      <c r="D197" s="3" t="str">
        <f>Data_Input!F197</f>
        <v>Stage 2</v>
      </c>
      <c r="E197" s="3">
        <f>'Est.PD_Scorecard Model'!M197</f>
        <v>0.05</v>
      </c>
      <c r="F197" s="16">
        <f>Estimation_Loss_Given_Default!F197</f>
        <v>0.9412525497667682</v>
      </c>
      <c r="G197" s="6">
        <f>Data_Input!D197</f>
        <v>422310.09</v>
      </c>
      <c r="H197" s="17">
        <f t="shared" si="4"/>
        <v>19875.022450236669</v>
      </c>
      <c r="J197" s="16">
        <f>Estimation_Loss_Given_Default!M197</f>
        <v>0.9875667755026295</v>
      </c>
      <c r="K197" s="17">
        <f t="shared" si="5"/>
        <v>20852.970692176266</v>
      </c>
    </row>
    <row r="198" spans="2:11" thickBot="1" x14ac:dyDescent="0.35">
      <c r="B198" s="3" t="str">
        <f>Data_Input!B198</f>
        <v>Loan-193</v>
      </c>
      <c r="C198" s="3" t="str">
        <f>Data_Input!C198</f>
        <v>Small Business</v>
      </c>
      <c r="D198" s="3" t="str">
        <f>Data_Input!F198</f>
        <v>Stage 2</v>
      </c>
      <c r="E198" s="3">
        <f>'Est.PD_Scorecard Model'!M198</f>
        <v>0.05</v>
      </c>
      <c r="F198" s="16">
        <f>Estimation_Loss_Given_Default!F198</f>
        <v>0.46750343412379469</v>
      </c>
      <c r="G198" s="6">
        <f>Data_Input!D198</f>
        <v>455525.64</v>
      </c>
      <c r="H198" s="17">
        <f t="shared" si="4"/>
        <v>10647.990051571971</v>
      </c>
      <c r="J198" s="16">
        <f>Estimation_Loss_Given_Default!M198</f>
        <v>0.59180590153550572</v>
      </c>
      <c r="K198" s="17">
        <f t="shared" si="5"/>
        <v>13479.138102636913</v>
      </c>
    </row>
    <row r="199" spans="2:11" thickBot="1" x14ac:dyDescent="0.35">
      <c r="B199" s="3" t="str">
        <f>Data_Input!B199</f>
        <v>Loan-194</v>
      </c>
      <c r="C199" s="3" t="str">
        <f>Data_Input!C199</f>
        <v>Personal</v>
      </c>
      <c r="D199" s="3" t="str">
        <f>Data_Input!F199</f>
        <v>Stage 1</v>
      </c>
      <c r="E199" s="3">
        <f>'Est.PD_Scorecard Model'!M199</f>
        <v>0.15</v>
      </c>
      <c r="F199" s="16">
        <f>Estimation_Loss_Given_Default!F199</f>
        <v>0.30535493698958049</v>
      </c>
      <c r="G199" s="6">
        <f>Data_Input!D199</f>
        <v>314318.52</v>
      </c>
      <c r="H199" s="17">
        <f t="shared" ref="H199:H262" si="6">E199*F199*G199</f>
        <v>14396.806780388732</v>
      </c>
      <c r="J199" s="16">
        <f>Estimation_Loss_Given_Default!M199</f>
        <v>0.91448479720709974</v>
      </c>
      <c r="K199" s="17">
        <f t="shared" ref="K199:K262" si="7">E199*G199*J199</f>
        <v>43115.926203095354</v>
      </c>
    </row>
    <row r="200" spans="2:11" thickBot="1" x14ac:dyDescent="0.35">
      <c r="B200" s="3" t="str">
        <f>Data_Input!B200</f>
        <v>Loan-195</v>
      </c>
      <c r="C200" s="3" t="str">
        <f>Data_Input!C200</f>
        <v>Education</v>
      </c>
      <c r="D200" s="3" t="str">
        <f>Data_Input!F200</f>
        <v>Stage 1</v>
      </c>
      <c r="E200" s="3">
        <f>'Est.PD_Scorecard Model'!M200</f>
        <v>0.05</v>
      </c>
      <c r="F200" s="16">
        <f>Estimation_Loss_Given_Default!F200</f>
        <v>0.78663239252643158</v>
      </c>
      <c r="G200" s="6">
        <f>Data_Input!D200</f>
        <v>212538.45</v>
      </c>
      <c r="H200" s="17">
        <f t="shared" si="6"/>
        <v>8359.4814713679698</v>
      </c>
      <c r="J200" s="16">
        <f>Estimation_Loss_Given_Default!M200</f>
        <v>0.85220285296358134</v>
      </c>
      <c r="K200" s="17">
        <f t="shared" si="7"/>
        <v>9056.2936727228753</v>
      </c>
    </row>
    <row r="201" spans="2:11" thickBot="1" x14ac:dyDescent="0.35">
      <c r="B201" s="3" t="str">
        <f>Data_Input!B201</f>
        <v>Loan-196</v>
      </c>
      <c r="C201" s="3" t="str">
        <f>Data_Input!C201</f>
        <v>Mortgage</v>
      </c>
      <c r="D201" s="3" t="str">
        <f>Data_Input!F201</f>
        <v>Stage 3</v>
      </c>
      <c r="E201" s="3">
        <f>'Est.PD_Scorecard Model'!M201</f>
        <v>0.05</v>
      </c>
      <c r="F201" s="16">
        <f>Estimation_Loss_Given_Default!F201</f>
        <v>0.4480210304101413</v>
      </c>
      <c r="G201" s="6">
        <f>Data_Input!D201</f>
        <v>224034.87</v>
      </c>
      <c r="H201" s="17">
        <f t="shared" si="6"/>
        <v>5018.6166652601032</v>
      </c>
      <c r="J201" s="16">
        <f>Estimation_Loss_Given_Default!M201</f>
        <v>0.75603263318135205</v>
      </c>
      <c r="K201" s="17">
        <f t="shared" si="7"/>
        <v>8468.8836345270956</v>
      </c>
    </row>
    <row r="202" spans="2:11" thickBot="1" x14ac:dyDescent="0.35">
      <c r="B202" s="3" t="str">
        <f>Data_Input!B202</f>
        <v>Loan-197</v>
      </c>
      <c r="C202" s="3" t="str">
        <f>Data_Input!C202</f>
        <v>Small Business</v>
      </c>
      <c r="D202" s="3" t="str">
        <f>Data_Input!F202</f>
        <v>Stage 3</v>
      </c>
      <c r="E202" s="3">
        <f>'Est.PD_Scorecard Model'!M202</f>
        <v>0.03</v>
      </c>
      <c r="F202" s="16">
        <f>Estimation_Loss_Given_Default!F202</f>
        <v>0.71906226989921973</v>
      </c>
      <c r="G202" s="6">
        <f>Data_Input!D202</f>
        <v>208516.21</v>
      </c>
      <c r="H202" s="17">
        <f t="shared" si="6"/>
        <v>4498.0841782014713</v>
      </c>
      <c r="J202" s="16">
        <f>Estimation_Loss_Given_Default!M202</f>
        <v>0.8819712493910451</v>
      </c>
      <c r="K202" s="17">
        <f t="shared" si="7"/>
        <v>5517.1590675595653</v>
      </c>
    </row>
    <row r="203" spans="2:11" thickBot="1" x14ac:dyDescent="0.35">
      <c r="B203" s="3" t="str">
        <f>Data_Input!B203</f>
        <v>Loan-198</v>
      </c>
      <c r="C203" s="3" t="str">
        <f>Data_Input!C203</f>
        <v>Small Business</v>
      </c>
      <c r="D203" s="3" t="str">
        <f>Data_Input!F203</f>
        <v>Stage 1</v>
      </c>
      <c r="E203" s="3">
        <f>'Est.PD_Scorecard Model'!M203</f>
        <v>0.05</v>
      </c>
      <c r="F203" s="16">
        <f>Estimation_Loss_Given_Default!F203</f>
        <v>0.87994497169414343</v>
      </c>
      <c r="G203" s="6">
        <f>Data_Input!D203</f>
        <v>303462.12</v>
      </c>
      <c r="H203" s="17">
        <f t="shared" si="6"/>
        <v>13351.498329682239</v>
      </c>
      <c r="J203" s="16">
        <f>Estimation_Loss_Given_Default!M203</f>
        <v>0.90576155607582953</v>
      </c>
      <c r="K203" s="17">
        <f t="shared" si="7"/>
        <v>13743.216101063505</v>
      </c>
    </row>
    <row r="204" spans="2:11" thickBot="1" x14ac:dyDescent="0.35">
      <c r="B204" s="3" t="str">
        <f>Data_Input!B204</f>
        <v>Loan-199</v>
      </c>
      <c r="C204" s="3" t="str">
        <f>Data_Input!C204</f>
        <v>Personal</v>
      </c>
      <c r="D204" s="3" t="str">
        <f>Data_Input!F204</f>
        <v>Stage 1</v>
      </c>
      <c r="E204" s="3">
        <f>'Est.PD_Scorecard Model'!M204</f>
        <v>0.05</v>
      </c>
      <c r="F204" s="16">
        <f>Estimation_Loss_Given_Default!F204</f>
        <v>0.91893254644400746</v>
      </c>
      <c r="G204" s="6">
        <f>Data_Input!D204</f>
        <v>147172.07999999999</v>
      </c>
      <c r="H204" s="17">
        <f t="shared" si="6"/>
        <v>6762.0607119930582</v>
      </c>
      <c r="J204" s="16">
        <f>Estimation_Loss_Given_Default!M204</f>
        <v>0.95265116605464173</v>
      </c>
      <c r="K204" s="17">
        <f t="shared" si="7"/>
        <v>7010.1826811343499</v>
      </c>
    </row>
    <row r="205" spans="2:11" thickBot="1" x14ac:dyDescent="0.35">
      <c r="B205" s="3" t="str">
        <f>Data_Input!B205</f>
        <v>Loan-200</v>
      </c>
      <c r="C205" s="3" t="str">
        <f>Data_Input!C205</f>
        <v>Auto</v>
      </c>
      <c r="D205" s="3" t="str">
        <f>Data_Input!F205</f>
        <v>Stage 2</v>
      </c>
      <c r="E205" s="3">
        <f>'Est.PD_Scorecard Model'!M205</f>
        <v>0.1</v>
      </c>
      <c r="F205" s="16">
        <f>Estimation_Loss_Given_Default!F205</f>
        <v>0.25190065111493054</v>
      </c>
      <c r="G205" s="6">
        <f>Data_Input!D205</f>
        <v>349108.88</v>
      </c>
      <c r="H205" s="17">
        <f t="shared" si="6"/>
        <v>8794.0754182004166</v>
      </c>
      <c r="J205" s="16">
        <f>Estimation_Loss_Given_Default!M205</f>
        <v>0.93553936855239261</v>
      </c>
      <c r="K205" s="17">
        <f t="shared" si="7"/>
        <v>32660.510115123299</v>
      </c>
    </row>
    <row r="206" spans="2:11" thickBot="1" x14ac:dyDescent="0.35">
      <c r="B206" s="3" t="str">
        <f>Data_Input!B206</f>
        <v>Loan-201</v>
      </c>
      <c r="C206" s="3" t="str">
        <f>Data_Input!C206</f>
        <v>Mortgage</v>
      </c>
      <c r="D206" s="3" t="str">
        <f>Data_Input!F206</f>
        <v>Stage 1</v>
      </c>
      <c r="E206" s="3">
        <f>'Est.PD_Scorecard Model'!M206</f>
        <v>1.4999999999999999E-2</v>
      </c>
      <c r="F206" s="16">
        <f>Estimation_Loss_Given_Default!F206</f>
        <v>0.7903286823677359</v>
      </c>
      <c r="G206" s="6">
        <f>Data_Input!D206</f>
        <v>27336.400000000001</v>
      </c>
      <c r="H206" s="17">
        <f t="shared" si="6"/>
        <v>324.07111489016063</v>
      </c>
      <c r="J206" s="16">
        <f>Estimation_Loss_Given_Default!M206</f>
        <v>0.82044020619173286</v>
      </c>
      <c r="K206" s="17">
        <f t="shared" si="7"/>
        <v>336.4182247880953</v>
      </c>
    </row>
    <row r="207" spans="2:11" thickBot="1" x14ac:dyDescent="0.35">
      <c r="B207" s="3" t="str">
        <f>Data_Input!B207</f>
        <v>Loan-202</v>
      </c>
      <c r="C207" s="3" t="str">
        <f>Data_Input!C207</f>
        <v>Personal</v>
      </c>
      <c r="D207" s="3" t="str">
        <f>Data_Input!F207</f>
        <v>Stage 2</v>
      </c>
      <c r="E207" s="3">
        <f>'Est.PD_Scorecard Model'!M207</f>
        <v>0.05</v>
      </c>
      <c r="F207" s="16">
        <f>Estimation_Loss_Given_Default!F207</f>
        <v>0.86008533511521013</v>
      </c>
      <c r="G207" s="6">
        <f>Data_Input!D207</f>
        <v>399482.86</v>
      </c>
      <c r="H207" s="17">
        <f t="shared" si="6"/>
        <v>17179.467475794128</v>
      </c>
      <c r="J207" s="16">
        <f>Estimation_Loss_Given_Default!M207</f>
        <v>0.97242781177332871</v>
      </c>
      <c r="K207" s="17">
        <f t="shared" si="7"/>
        <v>19423.412169537551</v>
      </c>
    </row>
    <row r="208" spans="2:11" thickBot="1" x14ac:dyDescent="0.35">
      <c r="B208" s="3" t="str">
        <f>Data_Input!B208</f>
        <v>Loan-203</v>
      </c>
      <c r="C208" s="3" t="str">
        <f>Data_Input!C208</f>
        <v>Auto</v>
      </c>
      <c r="D208" s="3" t="str">
        <f>Data_Input!F208</f>
        <v>Stage 2</v>
      </c>
      <c r="E208" s="3">
        <f>'Est.PD_Scorecard Model'!M208</f>
        <v>1.4999999999999999E-2</v>
      </c>
      <c r="F208" s="16">
        <f>Estimation_Loss_Given_Default!F208</f>
        <v>0.35388524934310817</v>
      </c>
      <c r="G208" s="6">
        <f>Data_Input!D208</f>
        <v>50382.47</v>
      </c>
      <c r="H208" s="17">
        <f t="shared" si="6"/>
        <v>267.44419437707501</v>
      </c>
      <c r="J208" s="16">
        <f>Estimation_Loss_Given_Default!M208</f>
        <v>0.4477207634240572</v>
      </c>
      <c r="K208" s="17">
        <f t="shared" si="7"/>
        <v>338.35916897384487</v>
      </c>
    </row>
    <row r="209" spans="2:11" thickBot="1" x14ac:dyDescent="0.35">
      <c r="B209" s="3" t="str">
        <f>Data_Input!B209</f>
        <v>Loan-204</v>
      </c>
      <c r="C209" s="3" t="str">
        <f>Data_Input!C209</f>
        <v>Mortgage</v>
      </c>
      <c r="D209" s="3" t="str">
        <f>Data_Input!F209</f>
        <v>Stage 3</v>
      </c>
      <c r="E209" s="3">
        <f>'Est.PD_Scorecard Model'!M209</f>
        <v>0.1</v>
      </c>
      <c r="F209" s="16">
        <f>Estimation_Loss_Given_Default!F209</f>
        <v>0.69841888452734147</v>
      </c>
      <c r="G209" s="6">
        <f>Data_Input!D209</f>
        <v>418878.88</v>
      </c>
      <c r="H209" s="17">
        <f t="shared" si="6"/>
        <v>29255.292012166214</v>
      </c>
      <c r="J209" s="16">
        <f>Estimation_Loss_Given_Default!M209</f>
        <v>0.958061593183969</v>
      </c>
      <c r="K209" s="17">
        <f t="shared" si="7"/>
        <v>40131.176712391665</v>
      </c>
    </row>
    <row r="210" spans="2:11" thickBot="1" x14ac:dyDescent="0.35">
      <c r="B210" s="3" t="str">
        <f>Data_Input!B210</f>
        <v>Loan-205</v>
      </c>
      <c r="C210" s="3" t="str">
        <f>Data_Input!C210</f>
        <v>Mortgage</v>
      </c>
      <c r="D210" s="3" t="str">
        <f>Data_Input!F210</f>
        <v>Stage 3</v>
      </c>
      <c r="E210" s="3">
        <f>'Est.PD_Scorecard Model'!M210</f>
        <v>0.03</v>
      </c>
      <c r="F210" s="16">
        <f>Estimation_Loss_Given_Default!F210</f>
        <v>0.53282976814826755</v>
      </c>
      <c r="G210" s="6">
        <f>Data_Input!D210</f>
        <v>235156.47</v>
      </c>
      <c r="H210" s="17">
        <f t="shared" si="6"/>
        <v>3758.9510216599506</v>
      </c>
      <c r="J210" s="16">
        <f>Estimation_Loss_Given_Default!M210</f>
        <v>0.70722280785844616</v>
      </c>
      <c r="K210" s="17">
        <f t="shared" si="7"/>
        <v>4989.2405699844139</v>
      </c>
    </row>
    <row r="211" spans="2:11" thickBot="1" x14ac:dyDescent="0.35">
      <c r="B211" s="3" t="str">
        <f>Data_Input!B211</f>
        <v>Loan-206</v>
      </c>
      <c r="C211" s="3" t="str">
        <f>Data_Input!C211</f>
        <v>Education</v>
      </c>
      <c r="D211" s="3" t="str">
        <f>Data_Input!F211</f>
        <v>Stage 2</v>
      </c>
      <c r="E211" s="3">
        <f>'Est.PD_Scorecard Model'!M211</f>
        <v>0.05</v>
      </c>
      <c r="F211" s="16">
        <f>Estimation_Loss_Given_Default!F211</f>
        <v>4.1527498901949178E-2</v>
      </c>
      <c r="G211" s="6">
        <f>Data_Input!D211</f>
        <v>276760.58</v>
      </c>
      <c r="H211" s="17">
        <f t="shared" si="6"/>
        <v>574.65873410264089</v>
      </c>
      <c r="J211" s="16">
        <f>Estimation_Loss_Given_Default!M211</f>
        <v>0.40859529229555841</v>
      </c>
      <c r="K211" s="17">
        <f t="shared" si="7"/>
        <v>5654.1535040494146</v>
      </c>
    </row>
    <row r="212" spans="2:11" thickBot="1" x14ac:dyDescent="0.35">
      <c r="B212" s="3" t="str">
        <f>Data_Input!B212</f>
        <v>Loan-207</v>
      </c>
      <c r="C212" s="3" t="str">
        <f>Data_Input!C212</f>
        <v>Auto</v>
      </c>
      <c r="D212" s="3" t="str">
        <f>Data_Input!F212</f>
        <v>Stage 2</v>
      </c>
      <c r="E212" s="3">
        <f>'Est.PD_Scorecard Model'!M212</f>
        <v>0.05</v>
      </c>
      <c r="F212" s="16">
        <f>Estimation_Loss_Given_Default!F212</f>
        <v>0.21385665056339975</v>
      </c>
      <c r="G212" s="6">
        <f>Data_Input!D212</f>
        <v>276058.99</v>
      </c>
      <c r="H212" s="17">
        <f t="shared" si="6"/>
        <v>2951.8525479657533</v>
      </c>
      <c r="J212" s="16">
        <f>Estimation_Loss_Given_Default!M212</f>
        <v>0.62905105842464926</v>
      </c>
      <c r="K212" s="17">
        <f t="shared" si="7"/>
        <v>8682.7599923569833</v>
      </c>
    </row>
    <row r="213" spans="2:11" thickBot="1" x14ac:dyDescent="0.35">
      <c r="B213" s="3" t="str">
        <f>Data_Input!B213</f>
        <v>Loan-208</v>
      </c>
      <c r="C213" s="3" t="str">
        <f>Data_Input!C213</f>
        <v>Personal</v>
      </c>
      <c r="D213" s="3" t="str">
        <f>Data_Input!F213</f>
        <v>Stage 1</v>
      </c>
      <c r="E213" s="3">
        <f>'Est.PD_Scorecard Model'!M213</f>
        <v>1.4999999999999999E-2</v>
      </c>
      <c r="F213" s="16">
        <f>Estimation_Loss_Given_Default!F213</f>
        <v>0.94532799347173391</v>
      </c>
      <c r="G213" s="6">
        <f>Data_Input!D213</f>
        <v>180548.58</v>
      </c>
      <c r="H213" s="17">
        <f t="shared" si="6"/>
        <v>2560.1644028335622</v>
      </c>
      <c r="J213" s="16">
        <f>Estimation_Loss_Given_Default!M213</f>
        <v>0.95430284368452856</v>
      </c>
      <c r="K213" s="17">
        <f t="shared" si="7"/>
        <v>2584.4703497580535</v>
      </c>
    </row>
    <row r="214" spans="2:11" thickBot="1" x14ac:dyDescent="0.35">
      <c r="B214" s="3" t="str">
        <f>Data_Input!B214</f>
        <v>Loan-209</v>
      </c>
      <c r="C214" s="3" t="str">
        <f>Data_Input!C214</f>
        <v>Auto</v>
      </c>
      <c r="D214" s="3" t="str">
        <f>Data_Input!F214</f>
        <v>Stage 1</v>
      </c>
      <c r="E214" s="3">
        <f>'Est.PD_Scorecard Model'!M214</f>
        <v>0.03</v>
      </c>
      <c r="F214" s="16">
        <f>Estimation_Loss_Given_Default!F214</f>
        <v>0.75954942427298533</v>
      </c>
      <c r="G214" s="6">
        <f>Data_Input!D214</f>
        <v>346656.78</v>
      </c>
      <c r="H214" s="17">
        <f t="shared" si="6"/>
        <v>7899.0887300798076</v>
      </c>
      <c r="J214" s="16">
        <f>Estimation_Loss_Given_Default!M214</f>
        <v>0.84776565749605259</v>
      </c>
      <c r="K214" s="17">
        <f t="shared" si="7"/>
        <v>8816.5113906649331</v>
      </c>
    </row>
    <row r="215" spans="2:11" thickBot="1" x14ac:dyDescent="0.35">
      <c r="B215" s="3" t="str">
        <f>Data_Input!B215</f>
        <v>Loan-210</v>
      </c>
      <c r="C215" s="3" t="str">
        <f>Data_Input!C215</f>
        <v>Personal</v>
      </c>
      <c r="D215" s="3" t="str">
        <f>Data_Input!F215</f>
        <v>Stage 3</v>
      </c>
      <c r="E215" s="3">
        <f>'Est.PD_Scorecard Model'!M215</f>
        <v>0.1</v>
      </c>
      <c r="F215" s="16">
        <f>Estimation_Loss_Given_Default!F215</f>
        <v>0.36806334718545386</v>
      </c>
      <c r="G215" s="6">
        <f>Data_Input!D215</f>
        <v>448286.89</v>
      </c>
      <c r="H215" s="17">
        <f t="shared" si="6"/>
        <v>16499.797323275736</v>
      </c>
      <c r="J215" s="16">
        <f>Estimation_Loss_Given_Default!M215</f>
        <v>0.56469997764512603</v>
      </c>
      <c r="K215" s="17">
        <f t="shared" si="7"/>
        <v>25314.759676160309</v>
      </c>
    </row>
    <row r="216" spans="2:11" thickBot="1" x14ac:dyDescent="0.35">
      <c r="B216" s="3" t="str">
        <f>Data_Input!B216</f>
        <v>Loan-211</v>
      </c>
      <c r="C216" s="3" t="str">
        <f>Data_Input!C216</f>
        <v>Personal</v>
      </c>
      <c r="D216" s="3" t="str">
        <f>Data_Input!F216</f>
        <v>Stage 3</v>
      </c>
      <c r="E216" s="3">
        <f>'Est.PD_Scorecard Model'!M216</f>
        <v>0.1</v>
      </c>
      <c r="F216" s="16">
        <f>Estimation_Loss_Given_Default!F216</f>
        <v>0.77526980359705366</v>
      </c>
      <c r="G216" s="6">
        <f>Data_Input!D216</f>
        <v>413218.99</v>
      </c>
      <c r="H216" s="17">
        <f t="shared" si="6"/>
        <v>32035.62052198729</v>
      </c>
      <c r="J216" s="16">
        <f>Estimation_Loss_Given_Default!M216</f>
        <v>0.85542466228435676</v>
      </c>
      <c r="K216" s="17">
        <f t="shared" si="7"/>
        <v>35347.771497023306</v>
      </c>
    </row>
    <row r="217" spans="2:11" thickBot="1" x14ac:dyDescent="0.35">
      <c r="B217" s="3" t="str">
        <f>Data_Input!B217</f>
        <v>Loan-212</v>
      </c>
      <c r="C217" s="3" t="str">
        <f>Data_Input!C217</f>
        <v>Auto</v>
      </c>
      <c r="D217" s="3" t="str">
        <f>Data_Input!F217</f>
        <v>Stage 2</v>
      </c>
      <c r="E217" s="3">
        <f>'Est.PD_Scorecard Model'!M217</f>
        <v>0.03</v>
      </c>
      <c r="F217" s="16">
        <f>Estimation_Loss_Given_Default!F217</f>
        <v>0.62652584126838984</v>
      </c>
      <c r="G217" s="6">
        <f>Data_Input!D217</f>
        <v>410088.02</v>
      </c>
      <c r="H217" s="17">
        <f t="shared" si="6"/>
        <v>7707.9222517376484</v>
      </c>
      <c r="J217" s="16">
        <f>Estimation_Loss_Given_Default!M217</f>
        <v>0.91245699923019241</v>
      </c>
      <c r="K217" s="17">
        <f t="shared" si="7"/>
        <v>11225.630524483535</v>
      </c>
    </row>
    <row r="218" spans="2:11" thickBot="1" x14ac:dyDescent="0.35">
      <c r="B218" s="3" t="str">
        <f>Data_Input!B218</f>
        <v>Loan-213</v>
      </c>
      <c r="C218" s="3" t="str">
        <f>Data_Input!C218</f>
        <v>Personal</v>
      </c>
      <c r="D218" s="3" t="str">
        <f>Data_Input!F218</f>
        <v>Stage 2</v>
      </c>
      <c r="E218" s="3">
        <f>'Est.PD_Scorecard Model'!M218</f>
        <v>7.0000000000000007E-2</v>
      </c>
      <c r="F218" s="16">
        <f>Estimation_Loss_Given_Default!F218</f>
        <v>0.1509491346437305</v>
      </c>
      <c r="G218" s="6">
        <f>Data_Input!D218</f>
        <v>348809.44</v>
      </c>
      <c r="H218" s="17">
        <f t="shared" si="6"/>
        <v>3685.6738186494968</v>
      </c>
      <c r="J218" s="16">
        <f>Estimation_Loss_Given_Default!M218</f>
        <v>0.36114559081587821</v>
      </c>
      <c r="K218" s="17">
        <f t="shared" si="7"/>
        <v>8817.969390366894</v>
      </c>
    </row>
    <row r="219" spans="2:11" thickBot="1" x14ac:dyDescent="0.35">
      <c r="B219" s="3" t="str">
        <f>Data_Input!B219</f>
        <v>Loan-214</v>
      </c>
      <c r="C219" s="3" t="str">
        <f>Data_Input!C219</f>
        <v>Personal</v>
      </c>
      <c r="D219" s="3" t="str">
        <f>Data_Input!F219</f>
        <v>Stage 3</v>
      </c>
      <c r="E219" s="3">
        <f>'Est.PD_Scorecard Model'!M219</f>
        <v>0.05</v>
      </c>
      <c r="F219" s="16">
        <f>Estimation_Loss_Given_Default!F219</f>
        <v>6.1928907227741026E-2</v>
      </c>
      <c r="G219" s="6">
        <f>Data_Input!D219</f>
        <v>472729.47</v>
      </c>
      <c r="H219" s="17">
        <f t="shared" si="6"/>
        <v>1463.7809745724592</v>
      </c>
      <c r="J219" s="16">
        <f>Estimation_Loss_Given_Default!M219</f>
        <v>0.50295682366148642</v>
      </c>
      <c r="K219" s="17">
        <f t="shared" si="7"/>
        <v>11888.125634118896</v>
      </c>
    </row>
    <row r="220" spans="2:11" thickBot="1" x14ac:dyDescent="0.35">
      <c r="B220" s="3" t="str">
        <f>Data_Input!B220</f>
        <v>Loan-215</v>
      </c>
      <c r="C220" s="3" t="str">
        <f>Data_Input!C220</f>
        <v>Mortgage</v>
      </c>
      <c r="D220" s="3" t="str">
        <f>Data_Input!F220</f>
        <v>Stage 1</v>
      </c>
      <c r="E220" s="3">
        <f>'Est.PD_Scorecard Model'!M220</f>
        <v>0.03</v>
      </c>
      <c r="F220" s="16">
        <f>Estimation_Loss_Given_Default!F220</f>
        <v>3.6808813854607436E-2</v>
      </c>
      <c r="G220" s="6">
        <f>Data_Input!D220</f>
        <v>488214.61</v>
      </c>
      <c r="H220" s="17">
        <f t="shared" si="6"/>
        <v>539.11802101769297</v>
      </c>
      <c r="J220" s="16">
        <f>Estimation_Loss_Given_Default!M220</f>
        <v>0.64997154055783801</v>
      </c>
      <c r="K220" s="17">
        <f t="shared" si="7"/>
        <v>9519.768065536322</v>
      </c>
    </row>
    <row r="221" spans="2:11" thickBot="1" x14ac:dyDescent="0.35">
      <c r="B221" s="3" t="str">
        <f>Data_Input!B221</f>
        <v>Loan-216</v>
      </c>
      <c r="C221" s="3" t="str">
        <f>Data_Input!C221</f>
        <v>Education</v>
      </c>
      <c r="D221" s="3" t="str">
        <f>Data_Input!F221</f>
        <v>Stage 1</v>
      </c>
      <c r="E221" s="3">
        <f>'Est.PD_Scorecard Model'!M221</f>
        <v>0.05</v>
      </c>
      <c r="F221" s="16">
        <f>Estimation_Loss_Given_Default!F221</f>
        <v>0.28929504824490226</v>
      </c>
      <c r="G221" s="6">
        <f>Data_Input!D221</f>
        <v>222786.77</v>
      </c>
      <c r="H221" s="17">
        <f t="shared" si="6"/>
        <v>3222.5554687737972</v>
      </c>
      <c r="J221" s="16">
        <f>Estimation_Loss_Given_Default!M221</f>
        <v>0.69741696031783618</v>
      </c>
      <c r="K221" s="17">
        <f t="shared" si="7"/>
        <v>7768.7635966214448</v>
      </c>
    </row>
    <row r="222" spans="2:11" thickBot="1" x14ac:dyDescent="0.35">
      <c r="B222" s="3" t="str">
        <f>Data_Input!B222</f>
        <v>Loan-217</v>
      </c>
      <c r="C222" s="3" t="str">
        <f>Data_Input!C222</f>
        <v>Auto</v>
      </c>
      <c r="D222" s="3" t="str">
        <f>Data_Input!F222</f>
        <v>Stage 2</v>
      </c>
      <c r="E222" s="3">
        <f>'Est.PD_Scorecard Model'!M222</f>
        <v>7.0000000000000007E-2</v>
      </c>
      <c r="F222" s="16">
        <f>Estimation_Loss_Given_Default!F222</f>
        <v>0.95292320683512777</v>
      </c>
      <c r="G222" s="6">
        <f>Data_Input!D222</f>
        <v>197689.73</v>
      </c>
      <c r="H222" s="17">
        <f t="shared" si="6"/>
        <v>13186.819202897939</v>
      </c>
      <c r="J222" s="16">
        <f>Estimation_Loss_Given_Default!M222</f>
        <v>0.97128809015834761</v>
      </c>
      <c r="K222" s="17">
        <f t="shared" si="7"/>
        <v>13440.95762069336</v>
      </c>
    </row>
    <row r="223" spans="2:11" thickBot="1" x14ac:dyDescent="0.35">
      <c r="B223" s="3" t="str">
        <f>Data_Input!B223</f>
        <v>Loan-218</v>
      </c>
      <c r="C223" s="3" t="str">
        <f>Data_Input!C223</f>
        <v>Personal</v>
      </c>
      <c r="D223" s="3" t="str">
        <f>Data_Input!F223</f>
        <v>Stage 1</v>
      </c>
      <c r="E223" s="3">
        <f>'Est.PD_Scorecard Model'!M223</f>
        <v>0.03</v>
      </c>
      <c r="F223" s="16">
        <f>Estimation_Loss_Given_Default!F223</f>
        <v>3.5126159368026988E-2</v>
      </c>
      <c r="G223" s="6">
        <f>Data_Input!D223</f>
        <v>481488.43</v>
      </c>
      <c r="H223" s="17">
        <f t="shared" si="6"/>
        <v>507.38517978123315</v>
      </c>
      <c r="J223" s="16">
        <f>Estimation_Loss_Given_Default!M223</f>
        <v>8.2034211176887903E-2</v>
      </c>
      <c r="K223" s="17">
        <f t="shared" si="7"/>
        <v>1184.9557063754462</v>
      </c>
    </row>
    <row r="224" spans="2:11" thickBot="1" x14ac:dyDescent="0.35">
      <c r="B224" s="3" t="str">
        <f>Data_Input!B224</f>
        <v>Loan-219</v>
      </c>
      <c r="C224" s="3" t="str">
        <f>Data_Input!C224</f>
        <v>Mortgage</v>
      </c>
      <c r="D224" s="3" t="str">
        <f>Data_Input!F224</f>
        <v>Stage 2</v>
      </c>
      <c r="E224" s="3">
        <f>'Est.PD_Scorecard Model'!M224</f>
        <v>0.03</v>
      </c>
      <c r="F224" s="16">
        <f>Estimation_Loss_Given_Default!F224</f>
        <v>0.59837001824248603</v>
      </c>
      <c r="G224" s="6">
        <f>Data_Input!D224</f>
        <v>200278.25</v>
      </c>
      <c r="H224" s="17">
        <f t="shared" si="6"/>
        <v>3595.2150031821952</v>
      </c>
      <c r="J224" s="16">
        <f>Estimation_Loss_Given_Default!M224</f>
        <v>0.89376260592338697</v>
      </c>
      <c r="K224" s="17">
        <f t="shared" si="7"/>
        <v>5370.036318893267</v>
      </c>
    </row>
    <row r="225" spans="2:11" thickBot="1" x14ac:dyDescent="0.35">
      <c r="B225" s="3" t="str">
        <f>Data_Input!B225</f>
        <v>Loan-220</v>
      </c>
      <c r="C225" s="3" t="str">
        <f>Data_Input!C225</f>
        <v>Small Business</v>
      </c>
      <c r="D225" s="3" t="str">
        <f>Data_Input!F225</f>
        <v>Stage 3</v>
      </c>
      <c r="E225" s="3">
        <f>'Est.PD_Scorecard Model'!M225</f>
        <v>0.03</v>
      </c>
      <c r="F225" s="16">
        <f>Estimation_Loss_Given_Default!F225</f>
        <v>0.21314020134672962</v>
      </c>
      <c r="G225" s="6">
        <f>Data_Input!D225</f>
        <v>318486.71000000002</v>
      </c>
      <c r="H225" s="17">
        <f t="shared" si="6"/>
        <v>2036.4696448697246</v>
      </c>
      <c r="J225" s="16">
        <f>Estimation_Loss_Given_Default!M225</f>
        <v>0.52193766877598746</v>
      </c>
      <c r="K225" s="17">
        <f t="shared" si="7"/>
        <v>4986.9063286060191</v>
      </c>
    </row>
    <row r="226" spans="2:11" thickBot="1" x14ac:dyDescent="0.35">
      <c r="B226" s="3" t="str">
        <f>Data_Input!B226</f>
        <v>Loan-221</v>
      </c>
      <c r="C226" s="3" t="str">
        <f>Data_Input!C226</f>
        <v>Auto</v>
      </c>
      <c r="D226" s="3" t="str">
        <f>Data_Input!F226</f>
        <v>Stage 1</v>
      </c>
      <c r="E226" s="3">
        <f>'Est.PD_Scorecard Model'!M226</f>
        <v>7.0000000000000007E-2</v>
      </c>
      <c r="F226" s="16">
        <f>Estimation_Loss_Given_Default!F226</f>
        <v>0.75730705224453043</v>
      </c>
      <c r="G226" s="6">
        <f>Data_Input!D226</f>
        <v>347645.26</v>
      </c>
      <c r="H226" s="17">
        <f t="shared" si="6"/>
        <v>18429.194495416839</v>
      </c>
      <c r="J226" s="16">
        <f>Estimation_Loss_Given_Default!M226</f>
        <v>0.80468728099708187</v>
      </c>
      <c r="K226" s="17">
        <f t="shared" si="7"/>
        <v>19582.200331464654</v>
      </c>
    </row>
    <row r="227" spans="2:11" thickBot="1" x14ac:dyDescent="0.35">
      <c r="B227" s="3" t="str">
        <f>Data_Input!B227</f>
        <v>Loan-222</v>
      </c>
      <c r="C227" s="3" t="str">
        <f>Data_Input!C227</f>
        <v>Mortgage</v>
      </c>
      <c r="D227" s="3" t="str">
        <f>Data_Input!F227</f>
        <v>Stage 1</v>
      </c>
      <c r="E227" s="3">
        <f>'Est.PD_Scorecard Model'!M227</f>
        <v>0.03</v>
      </c>
      <c r="F227" s="16">
        <f>Estimation_Loss_Given_Default!F227</f>
        <v>0.44001279564652096</v>
      </c>
      <c r="G227" s="6">
        <f>Data_Input!D227</f>
        <v>225062.18</v>
      </c>
      <c r="H227" s="17">
        <f t="shared" si="6"/>
        <v>2970.9071704830153</v>
      </c>
      <c r="J227" s="16">
        <f>Estimation_Loss_Given_Default!M227</f>
        <v>0.56627766563283188</v>
      </c>
      <c r="K227" s="17">
        <f t="shared" si="7"/>
        <v>3823.4305773790866</v>
      </c>
    </row>
    <row r="228" spans="2:11" thickBot="1" x14ac:dyDescent="0.35">
      <c r="B228" s="3" t="str">
        <f>Data_Input!B228</f>
        <v>Loan-223</v>
      </c>
      <c r="C228" s="3" t="str">
        <f>Data_Input!C228</f>
        <v>Auto</v>
      </c>
      <c r="D228" s="3" t="str">
        <f>Data_Input!F228</f>
        <v>Stage 1</v>
      </c>
      <c r="E228" s="3">
        <f>'Est.PD_Scorecard Model'!M228</f>
        <v>0.15</v>
      </c>
      <c r="F228" s="16">
        <f>Estimation_Loss_Given_Default!F228</f>
        <v>0.58045940205185642</v>
      </c>
      <c r="G228" s="6">
        <f>Data_Input!D228</f>
        <v>273791.94</v>
      </c>
      <c r="H228" s="17">
        <f t="shared" si="6"/>
        <v>23838.76586685266</v>
      </c>
      <c r="J228" s="16">
        <f>Estimation_Loss_Given_Default!M228</f>
        <v>0.80513216458127035</v>
      </c>
      <c r="K228" s="17">
        <f t="shared" si="7"/>
        <v>33065.804594565794</v>
      </c>
    </row>
    <row r="229" spans="2:11" thickBot="1" x14ac:dyDescent="0.35">
      <c r="B229" s="3" t="str">
        <f>Data_Input!B229</f>
        <v>Loan-224</v>
      </c>
      <c r="C229" s="3" t="str">
        <f>Data_Input!C229</f>
        <v>Auto</v>
      </c>
      <c r="D229" s="3" t="str">
        <f>Data_Input!F229</f>
        <v>Stage 2</v>
      </c>
      <c r="E229" s="3">
        <f>'Est.PD_Scorecard Model'!M229</f>
        <v>7.0000000000000007E-2</v>
      </c>
      <c r="F229" s="16">
        <f>Estimation_Loss_Given_Default!F229</f>
        <v>0.40686141901664874</v>
      </c>
      <c r="G229" s="6">
        <f>Data_Input!D229</f>
        <v>322030.21000000002</v>
      </c>
      <c r="H229" s="17">
        <f t="shared" si="6"/>
        <v>9171.5167744780592</v>
      </c>
      <c r="J229" s="16">
        <f>Estimation_Loss_Given_Default!M229</f>
        <v>0.50377632857893584</v>
      </c>
      <c r="K229" s="17">
        <f t="shared" si="7"/>
        <v>11356.18378197126</v>
      </c>
    </row>
    <row r="230" spans="2:11" thickBot="1" x14ac:dyDescent="0.35">
      <c r="B230" s="3" t="str">
        <f>Data_Input!B230</f>
        <v>Loan-225</v>
      </c>
      <c r="C230" s="3" t="str">
        <f>Data_Input!C230</f>
        <v>Auto</v>
      </c>
      <c r="D230" s="3" t="str">
        <f>Data_Input!F230</f>
        <v>Stage 1</v>
      </c>
      <c r="E230" s="3">
        <f>'Est.PD_Scorecard Model'!M230</f>
        <v>1.4999999999999999E-2</v>
      </c>
      <c r="F230" s="16">
        <f>Estimation_Loss_Given_Default!F230</f>
        <v>0.61260432142885146</v>
      </c>
      <c r="G230" s="6">
        <f>Data_Input!D230</f>
        <v>298388.76</v>
      </c>
      <c r="H230" s="17">
        <f t="shared" si="6"/>
        <v>2741.9136576269461</v>
      </c>
      <c r="J230" s="16">
        <f>Estimation_Loss_Given_Default!M230</f>
        <v>0.93743330767915478</v>
      </c>
      <c r="K230" s="17">
        <f t="shared" si="7"/>
        <v>4195.7934339162221</v>
      </c>
    </row>
    <row r="231" spans="2:11" thickBot="1" x14ac:dyDescent="0.35">
      <c r="B231" s="3" t="str">
        <f>Data_Input!B231</f>
        <v>Loan-226</v>
      </c>
      <c r="C231" s="3" t="str">
        <f>Data_Input!C231</f>
        <v>Auto</v>
      </c>
      <c r="D231" s="3" t="str">
        <f>Data_Input!F231</f>
        <v>Stage 2</v>
      </c>
      <c r="E231" s="3">
        <f>'Est.PD_Scorecard Model'!M231</f>
        <v>0.05</v>
      </c>
      <c r="F231" s="16">
        <f>Estimation_Loss_Given_Default!F231</f>
        <v>8.326104730919337E-2</v>
      </c>
      <c r="G231" s="6">
        <f>Data_Input!D231</f>
        <v>359670.58</v>
      </c>
      <c r="H231" s="17">
        <f t="shared" si="6"/>
        <v>1497.3274588552513</v>
      </c>
      <c r="J231" s="16">
        <f>Estimation_Loss_Given_Default!M231</f>
        <v>0.69977469660639113</v>
      </c>
      <c r="K231" s="17">
        <f t="shared" si="7"/>
        <v>12584.418549887238</v>
      </c>
    </row>
    <row r="232" spans="2:11" thickBot="1" x14ac:dyDescent="0.35">
      <c r="B232" s="3" t="str">
        <f>Data_Input!B232</f>
        <v>Loan-227</v>
      </c>
      <c r="C232" s="3" t="str">
        <f>Data_Input!C232</f>
        <v>Mortgage</v>
      </c>
      <c r="D232" s="3" t="str">
        <f>Data_Input!F232</f>
        <v>Stage 1</v>
      </c>
      <c r="E232" s="3">
        <f>'Est.PD_Scorecard Model'!M232</f>
        <v>7.0000000000000007E-2</v>
      </c>
      <c r="F232" s="16">
        <f>Estimation_Loss_Given_Default!F232</f>
        <v>0.7203873429843124</v>
      </c>
      <c r="G232" s="6">
        <f>Data_Input!D232</f>
        <v>212954.88</v>
      </c>
      <c r="H232" s="17">
        <f t="shared" si="6"/>
        <v>10738.700012512018</v>
      </c>
      <c r="J232" s="16">
        <f>Estimation_Loss_Given_Default!M232</f>
        <v>0.93049870833522275</v>
      </c>
      <c r="K232" s="17">
        <f t="shared" si="7"/>
        <v>13870.796854157767</v>
      </c>
    </row>
    <row r="233" spans="2:11" thickBot="1" x14ac:dyDescent="0.35">
      <c r="B233" s="3" t="str">
        <f>Data_Input!B233</f>
        <v>Loan-228</v>
      </c>
      <c r="C233" s="3" t="str">
        <f>Data_Input!C233</f>
        <v>Auto</v>
      </c>
      <c r="D233" s="3" t="str">
        <f>Data_Input!F233</f>
        <v>Stage 1</v>
      </c>
      <c r="E233" s="3">
        <f>'Est.PD_Scorecard Model'!M233</f>
        <v>0.05</v>
      </c>
      <c r="F233" s="16">
        <f>Estimation_Loss_Given_Default!F233</f>
        <v>0.42688892340048201</v>
      </c>
      <c r="G233" s="6">
        <f>Data_Input!D233</f>
        <v>232244.15</v>
      </c>
      <c r="H233" s="17">
        <f t="shared" si="6"/>
        <v>4957.1227579780025</v>
      </c>
      <c r="J233" s="16">
        <f>Estimation_Loss_Given_Default!M233</f>
        <v>0.70225781020966682</v>
      </c>
      <c r="K233" s="17">
        <f t="shared" si="7"/>
        <v>8154.7634106502701</v>
      </c>
    </row>
    <row r="234" spans="2:11" thickBot="1" x14ac:dyDescent="0.35">
      <c r="B234" s="3" t="str">
        <f>Data_Input!B234</f>
        <v>Loan-229</v>
      </c>
      <c r="C234" s="3" t="str">
        <f>Data_Input!C234</f>
        <v>Personal</v>
      </c>
      <c r="D234" s="3" t="str">
        <f>Data_Input!F234</f>
        <v>Stage 2</v>
      </c>
      <c r="E234" s="3">
        <f>'Est.PD_Scorecard Model'!M234</f>
        <v>0.05</v>
      </c>
      <c r="F234" s="16">
        <f>Estimation_Loss_Given_Default!F234</f>
        <v>0.83103085049271164</v>
      </c>
      <c r="G234" s="6">
        <f>Data_Input!D234</f>
        <v>5726.16</v>
      </c>
      <c r="H234" s="17">
        <f t="shared" si="6"/>
        <v>237.93078074286728</v>
      </c>
      <c r="J234" s="16">
        <f>Estimation_Loss_Given_Default!M234</f>
        <v>0.84392017371630945</v>
      </c>
      <c r="K234" s="17">
        <f t="shared" si="7"/>
        <v>241.62109709636911</v>
      </c>
    </row>
    <row r="235" spans="2:11" thickBot="1" x14ac:dyDescent="0.35">
      <c r="B235" s="3" t="str">
        <f>Data_Input!B235</f>
        <v>Loan-230</v>
      </c>
      <c r="C235" s="3" t="str">
        <f>Data_Input!C235</f>
        <v>Auto</v>
      </c>
      <c r="D235" s="3" t="str">
        <f>Data_Input!F235</f>
        <v>Stage 3</v>
      </c>
      <c r="E235" s="3">
        <f>'Est.PD_Scorecard Model'!M235</f>
        <v>7.0000000000000007E-2</v>
      </c>
      <c r="F235" s="16">
        <f>Estimation_Loss_Given_Default!F235</f>
        <v>0.13964806519417727</v>
      </c>
      <c r="G235" s="6">
        <f>Data_Input!D235</f>
        <v>292362.13</v>
      </c>
      <c r="H235" s="17">
        <f t="shared" si="6"/>
        <v>2857.9464053383977</v>
      </c>
      <c r="J235" s="16">
        <f>Estimation_Loss_Given_Default!M235</f>
        <v>0.72050471401511784</v>
      </c>
      <c r="K235" s="17">
        <f t="shared" si="7"/>
        <v>14745.380500515052</v>
      </c>
    </row>
    <row r="236" spans="2:11" thickBot="1" x14ac:dyDescent="0.35">
      <c r="B236" s="3" t="str">
        <f>Data_Input!B236</f>
        <v>Loan-231</v>
      </c>
      <c r="C236" s="3" t="str">
        <f>Data_Input!C236</f>
        <v>Auto</v>
      </c>
      <c r="D236" s="3" t="str">
        <f>Data_Input!F236</f>
        <v>Stage 1</v>
      </c>
      <c r="E236" s="3">
        <f>'Est.PD_Scorecard Model'!M236</f>
        <v>0.05</v>
      </c>
      <c r="F236" s="16">
        <f>Estimation_Loss_Given_Default!F236</f>
        <v>0.73000908395895325</v>
      </c>
      <c r="G236" s="6">
        <f>Data_Input!D236</f>
        <v>142187.10999999999</v>
      </c>
      <c r="H236" s="17">
        <f t="shared" si="6"/>
        <v>5189.8940960935461</v>
      </c>
      <c r="J236" s="16">
        <f>Estimation_Loss_Given_Default!M236</f>
        <v>0.91016968360467887</v>
      </c>
      <c r="K236" s="17">
        <f t="shared" si="7"/>
        <v>6470.719846068183</v>
      </c>
    </row>
    <row r="237" spans="2:11" thickBot="1" x14ac:dyDescent="0.35">
      <c r="B237" s="3" t="str">
        <f>Data_Input!B237</f>
        <v>Loan-232</v>
      </c>
      <c r="C237" s="3" t="str">
        <f>Data_Input!C237</f>
        <v>Personal</v>
      </c>
      <c r="D237" s="3" t="str">
        <f>Data_Input!F237</f>
        <v>Stage 3</v>
      </c>
      <c r="E237" s="3">
        <f>'Est.PD_Scorecard Model'!M237</f>
        <v>7.0000000000000007E-2</v>
      </c>
      <c r="F237" s="16">
        <f>Estimation_Loss_Given_Default!F237</f>
        <v>1.0753153642286128E-2</v>
      </c>
      <c r="G237" s="6">
        <f>Data_Input!D237</f>
        <v>13725.39</v>
      </c>
      <c r="H237" s="17">
        <f t="shared" si="6"/>
        <v>10.331385922920832</v>
      </c>
      <c r="J237" s="16">
        <f>Estimation_Loss_Given_Default!M237</f>
        <v>0.5685066507291564</v>
      </c>
      <c r="K237" s="17">
        <f t="shared" si="7"/>
        <v>546.20828491960197</v>
      </c>
    </row>
    <row r="238" spans="2:11" thickBot="1" x14ac:dyDescent="0.35">
      <c r="B238" s="3" t="str">
        <f>Data_Input!B238</f>
        <v>Loan-233</v>
      </c>
      <c r="C238" s="3" t="str">
        <f>Data_Input!C238</f>
        <v>Education</v>
      </c>
      <c r="D238" s="3" t="str">
        <f>Data_Input!F238</f>
        <v>Stage 2</v>
      </c>
      <c r="E238" s="3">
        <f>'Est.PD_Scorecard Model'!M238</f>
        <v>0.03</v>
      </c>
      <c r="F238" s="16">
        <f>Estimation_Loss_Given_Default!F238</f>
        <v>0.92556722582699624</v>
      </c>
      <c r="G238" s="6">
        <f>Data_Input!D238</f>
        <v>101723.91</v>
      </c>
      <c r="H238" s="17">
        <f t="shared" si="6"/>
        <v>2824.5695153692509</v>
      </c>
      <c r="J238" s="16">
        <f>Estimation_Loss_Given_Default!M238</f>
        <v>0.93649583836143835</v>
      </c>
      <c r="K238" s="17">
        <f t="shared" si="7"/>
        <v>2857.9205513056049</v>
      </c>
    </row>
    <row r="239" spans="2:11" thickBot="1" x14ac:dyDescent="0.35">
      <c r="B239" s="3" t="str">
        <f>Data_Input!B239</f>
        <v>Loan-234</v>
      </c>
      <c r="C239" s="3" t="str">
        <f>Data_Input!C239</f>
        <v>Education</v>
      </c>
      <c r="D239" s="3" t="str">
        <f>Data_Input!F239</f>
        <v>Stage 1</v>
      </c>
      <c r="E239" s="3">
        <f>'Est.PD_Scorecard Model'!M239</f>
        <v>5.0000000000000001E-3</v>
      </c>
      <c r="F239" s="16">
        <f>Estimation_Loss_Given_Default!F239</f>
        <v>0.49603608972998336</v>
      </c>
      <c r="G239" s="6">
        <f>Data_Input!D239</f>
        <v>46265.06</v>
      </c>
      <c r="H239" s="17">
        <f t="shared" si="6"/>
        <v>114.74569726761531</v>
      </c>
      <c r="J239" s="16">
        <f>Estimation_Loss_Given_Default!M239</f>
        <v>0.61167240055563554</v>
      </c>
      <c r="K239" s="17">
        <f t="shared" si="7"/>
        <v>141.49530156025256</v>
      </c>
    </row>
    <row r="240" spans="2:11" thickBot="1" x14ac:dyDescent="0.35">
      <c r="B240" s="3" t="str">
        <f>Data_Input!B240</f>
        <v>Loan-235</v>
      </c>
      <c r="C240" s="3" t="str">
        <f>Data_Input!C240</f>
        <v>Personal</v>
      </c>
      <c r="D240" s="3" t="str">
        <f>Data_Input!F240</f>
        <v>Stage 2</v>
      </c>
      <c r="E240" s="3">
        <f>'Est.PD_Scorecard Model'!M240</f>
        <v>0.05</v>
      </c>
      <c r="F240" s="16">
        <f>Estimation_Loss_Given_Default!F240</f>
        <v>0.52033363298768576</v>
      </c>
      <c r="G240" s="6">
        <f>Data_Input!D240</f>
        <v>219021.36</v>
      </c>
      <c r="H240" s="17">
        <f t="shared" si="6"/>
        <v>5698.2089975351901</v>
      </c>
      <c r="J240" s="16">
        <f>Estimation_Loss_Given_Default!M240</f>
        <v>0.54922055089635824</v>
      </c>
      <c r="K240" s="17">
        <f t="shared" si="7"/>
        <v>6014.5515998634801</v>
      </c>
    </row>
    <row r="241" spans="2:11" thickBot="1" x14ac:dyDescent="0.35">
      <c r="B241" s="3" t="str">
        <f>Data_Input!B241</f>
        <v>Loan-236</v>
      </c>
      <c r="C241" s="3" t="str">
        <f>Data_Input!C241</f>
        <v>Personal</v>
      </c>
      <c r="D241" s="3" t="str">
        <f>Data_Input!F241</f>
        <v>Stage 3</v>
      </c>
      <c r="E241" s="3">
        <f>'Est.PD_Scorecard Model'!M241</f>
        <v>5.0000000000000001E-3</v>
      </c>
      <c r="F241" s="16">
        <f>Estimation_Loss_Given_Default!F241</f>
        <v>0.32922170275481943</v>
      </c>
      <c r="G241" s="6">
        <f>Data_Input!D241</f>
        <v>66515.34</v>
      </c>
      <c r="H241" s="17">
        <f t="shared" si="6"/>
        <v>109.49146747057875</v>
      </c>
      <c r="J241" s="16">
        <f>Estimation_Loss_Given_Default!M241</f>
        <v>0.64020899692385302</v>
      </c>
      <c r="K241" s="17">
        <f t="shared" si="7"/>
        <v>212.91859550724521</v>
      </c>
    </row>
    <row r="242" spans="2:11" thickBot="1" x14ac:dyDescent="0.35">
      <c r="B242" s="3" t="str">
        <f>Data_Input!B242</f>
        <v>Loan-237</v>
      </c>
      <c r="C242" s="3" t="str">
        <f>Data_Input!C242</f>
        <v>Personal</v>
      </c>
      <c r="D242" s="3" t="str">
        <f>Data_Input!F242</f>
        <v>Stage 2</v>
      </c>
      <c r="E242" s="3">
        <f>'Est.PD_Scorecard Model'!M242</f>
        <v>0.05</v>
      </c>
      <c r="F242" s="16">
        <f>Estimation_Loss_Given_Default!F242</f>
        <v>0.36732252640378305</v>
      </c>
      <c r="G242" s="6">
        <f>Data_Input!D242</f>
        <v>31681.439999999999</v>
      </c>
      <c r="H242" s="17">
        <f t="shared" si="6"/>
        <v>581.86532904549347</v>
      </c>
      <c r="J242" s="16">
        <f>Estimation_Loss_Given_Default!M242</f>
        <v>0.75675348145783694</v>
      </c>
      <c r="K242" s="17">
        <f t="shared" si="7"/>
        <v>1198.7520008798788</v>
      </c>
    </row>
    <row r="243" spans="2:11" thickBot="1" x14ac:dyDescent="0.35">
      <c r="B243" s="3" t="str">
        <f>Data_Input!B243</f>
        <v>Loan-238</v>
      </c>
      <c r="C243" s="3" t="str">
        <f>Data_Input!C243</f>
        <v>Mortgage</v>
      </c>
      <c r="D243" s="3" t="str">
        <f>Data_Input!F243</f>
        <v>Stage 3</v>
      </c>
      <c r="E243" s="3">
        <f>'Est.PD_Scorecard Model'!M243</f>
        <v>0.05</v>
      </c>
      <c r="F243" s="16">
        <f>Estimation_Loss_Given_Default!F243</f>
        <v>0.20196509040209987</v>
      </c>
      <c r="G243" s="6">
        <f>Data_Input!D243</f>
        <v>286443.23</v>
      </c>
      <c r="H243" s="17">
        <f t="shared" si="6"/>
        <v>2892.5766421009744</v>
      </c>
      <c r="J243" s="16">
        <f>Estimation_Loss_Given_Default!M243</f>
        <v>0.89077659477509807</v>
      </c>
      <c r="K243" s="17">
        <f t="shared" si="7"/>
        <v>12757.846250789011</v>
      </c>
    </row>
    <row r="244" spans="2:11" thickBot="1" x14ac:dyDescent="0.35">
      <c r="B244" s="3" t="str">
        <f>Data_Input!B244</f>
        <v>Loan-239</v>
      </c>
      <c r="C244" s="3" t="str">
        <f>Data_Input!C244</f>
        <v>Personal</v>
      </c>
      <c r="D244" s="3" t="str">
        <f>Data_Input!F244</f>
        <v>Stage 1</v>
      </c>
      <c r="E244" s="3">
        <f>'Est.PD_Scorecard Model'!M244</f>
        <v>0.05</v>
      </c>
      <c r="F244" s="16">
        <f>Estimation_Loss_Given_Default!F244</f>
        <v>0.16521554303978503</v>
      </c>
      <c r="G244" s="6">
        <f>Data_Input!D244</f>
        <v>239003.02</v>
      </c>
      <c r="H244" s="17">
        <f t="shared" si="6"/>
        <v>1974.3506868724301</v>
      </c>
      <c r="J244" s="16">
        <f>Estimation_Loss_Given_Default!M244</f>
        <v>0.48217420463592953</v>
      </c>
      <c r="K244" s="17">
        <f t="shared" si="7"/>
        <v>5762.0545537042581</v>
      </c>
    </row>
    <row r="245" spans="2:11" thickBot="1" x14ac:dyDescent="0.35">
      <c r="B245" s="3" t="str">
        <f>Data_Input!B245</f>
        <v>Loan-240</v>
      </c>
      <c r="C245" s="3" t="str">
        <f>Data_Input!C245</f>
        <v>Education</v>
      </c>
      <c r="D245" s="3" t="str">
        <f>Data_Input!F245</f>
        <v>Stage 3</v>
      </c>
      <c r="E245" s="3">
        <f>'Est.PD_Scorecard Model'!M245</f>
        <v>1.4999999999999999E-2</v>
      </c>
      <c r="F245" s="16">
        <f>Estimation_Loss_Given_Default!F245</f>
        <v>0.61925364799067983</v>
      </c>
      <c r="G245" s="6">
        <f>Data_Input!D245</f>
        <v>218860.17</v>
      </c>
      <c r="H245" s="17">
        <f t="shared" si="6"/>
        <v>2032.9493800854052</v>
      </c>
      <c r="J245" s="16">
        <f>Estimation_Loss_Given_Default!M245</f>
        <v>0.91542563351615536</v>
      </c>
      <c r="K245" s="17">
        <f t="shared" si="7"/>
        <v>3005.253146605552</v>
      </c>
    </row>
    <row r="246" spans="2:11" thickBot="1" x14ac:dyDescent="0.35">
      <c r="B246" s="3" t="str">
        <f>Data_Input!B246</f>
        <v>Loan-241</v>
      </c>
      <c r="C246" s="3" t="str">
        <f>Data_Input!C246</f>
        <v>Auto</v>
      </c>
      <c r="D246" s="3" t="str">
        <f>Data_Input!F246</f>
        <v>Stage 3</v>
      </c>
      <c r="E246" s="3">
        <f>'Est.PD_Scorecard Model'!M246</f>
        <v>0.05</v>
      </c>
      <c r="F246" s="16">
        <f>Estimation_Loss_Given_Default!F246</f>
        <v>0.58720135715509059</v>
      </c>
      <c r="G246" s="6">
        <f>Data_Input!D246</f>
        <v>280622.53000000003</v>
      </c>
      <c r="H246" s="17">
        <f t="shared" si="6"/>
        <v>8239.0965232147573</v>
      </c>
      <c r="J246" s="16">
        <f>Estimation_Loss_Given_Default!M246</f>
        <v>0.92263568729658385</v>
      </c>
      <c r="K246" s="17">
        <f t="shared" si="7"/>
        <v>12945.618041872813</v>
      </c>
    </row>
    <row r="247" spans="2:11" thickBot="1" x14ac:dyDescent="0.35">
      <c r="B247" s="3" t="str">
        <f>Data_Input!B247</f>
        <v>Loan-242</v>
      </c>
      <c r="C247" s="3" t="str">
        <f>Data_Input!C247</f>
        <v>Auto</v>
      </c>
      <c r="D247" s="3" t="str">
        <f>Data_Input!F247</f>
        <v>Stage 3</v>
      </c>
      <c r="E247" s="3">
        <f>'Est.PD_Scorecard Model'!M247</f>
        <v>7.0000000000000007E-2</v>
      </c>
      <c r="F247" s="16">
        <f>Estimation_Loss_Given_Default!F247</f>
        <v>0.25384357175516314</v>
      </c>
      <c r="G247" s="6">
        <f>Data_Input!D247</f>
        <v>497563.57</v>
      </c>
      <c r="H247" s="17">
        <f t="shared" si="6"/>
        <v>8841.231964883511</v>
      </c>
      <c r="J247" s="16">
        <f>Estimation_Loss_Given_Default!M247</f>
        <v>0.62911868525330605</v>
      </c>
      <c r="K247" s="17">
        <f t="shared" si="7"/>
        <v>21911.857729183896</v>
      </c>
    </row>
    <row r="248" spans="2:11" thickBot="1" x14ac:dyDescent="0.35">
      <c r="B248" s="3" t="str">
        <f>Data_Input!B248</f>
        <v>Loan-243</v>
      </c>
      <c r="C248" s="3" t="str">
        <f>Data_Input!C248</f>
        <v>Auto</v>
      </c>
      <c r="D248" s="3" t="str">
        <f>Data_Input!F248</f>
        <v>Stage 1</v>
      </c>
      <c r="E248" s="3">
        <f>'Est.PD_Scorecard Model'!M248</f>
        <v>0.03</v>
      </c>
      <c r="F248" s="16">
        <f>Estimation_Loss_Given_Default!F248</f>
        <v>0.89462546453852798</v>
      </c>
      <c r="G248" s="6">
        <f>Data_Input!D248</f>
        <v>173124.3</v>
      </c>
      <c r="H248" s="17">
        <f t="shared" si="6"/>
        <v>4646.4422193122236</v>
      </c>
      <c r="J248" s="16">
        <f>Estimation_Loss_Given_Default!M248</f>
        <v>0.92056780625073542</v>
      </c>
      <c r="K248" s="17">
        <f t="shared" si="7"/>
        <v>4781.1797117908254</v>
      </c>
    </row>
    <row r="249" spans="2:11" thickBot="1" x14ac:dyDescent="0.35">
      <c r="B249" s="3" t="str">
        <f>Data_Input!B249</f>
        <v>Loan-244</v>
      </c>
      <c r="C249" s="3" t="str">
        <f>Data_Input!C249</f>
        <v>Mortgage</v>
      </c>
      <c r="D249" s="3" t="str">
        <f>Data_Input!F249</f>
        <v>Stage 2</v>
      </c>
      <c r="E249" s="3">
        <f>'Est.PD_Scorecard Model'!M249</f>
        <v>1.4999999999999999E-2</v>
      </c>
      <c r="F249" s="16">
        <f>Estimation_Loss_Given_Default!F249</f>
        <v>0.47968685739995587</v>
      </c>
      <c r="G249" s="6">
        <f>Data_Input!D249</f>
        <v>189776.34</v>
      </c>
      <c r="H249" s="17">
        <f t="shared" si="6"/>
        <v>1365.498242151983</v>
      </c>
      <c r="J249" s="16">
        <f>Estimation_Loss_Given_Default!M249</f>
        <v>0.65577863186781116</v>
      </c>
      <c r="K249" s="17">
        <f t="shared" si="7"/>
        <v>1866.7690290912083</v>
      </c>
    </row>
    <row r="250" spans="2:11" thickBot="1" x14ac:dyDescent="0.35">
      <c r="B250" s="3" t="str">
        <f>Data_Input!B250</f>
        <v>Loan-245</v>
      </c>
      <c r="C250" s="3" t="str">
        <f>Data_Input!C250</f>
        <v>Personal</v>
      </c>
      <c r="D250" s="3" t="str">
        <f>Data_Input!F250</f>
        <v>Stage 1</v>
      </c>
      <c r="E250" s="3">
        <f>'Est.PD_Scorecard Model'!M250</f>
        <v>0.05</v>
      </c>
      <c r="F250" s="16">
        <f>Estimation_Loss_Given_Default!F250</f>
        <v>0.2594031064317599</v>
      </c>
      <c r="G250" s="6">
        <f>Data_Input!D250</f>
        <v>146247.76999999999</v>
      </c>
      <c r="H250" s="17">
        <f t="shared" si="6"/>
        <v>1896.8562923358772</v>
      </c>
      <c r="J250" s="16">
        <f>Estimation_Loss_Given_Default!M250</f>
        <v>0.53849163896982921</v>
      </c>
      <c r="K250" s="17">
        <f t="shared" si="7"/>
        <v>3937.6600681491309</v>
      </c>
    </row>
    <row r="251" spans="2:11" thickBot="1" x14ac:dyDescent="0.35">
      <c r="B251" s="3" t="str">
        <f>Data_Input!B251</f>
        <v>Loan-246</v>
      </c>
      <c r="C251" s="3" t="str">
        <f>Data_Input!C251</f>
        <v>Education</v>
      </c>
      <c r="D251" s="3" t="str">
        <f>Data_Input!F251</f>
        <v>Stage 2</v>
      </c>
      <c r="E251" s="3">
        <f>'Est.PD_Scorecard Model'!M251</f>
        <v>0.05</v>
      </c>
      <c r="F251" s="16">
        <f>Estimation_Loss_Given_Default!F251</f>
        <v>0.41999067015727154</v>
      </c>
      <c r="G251" s="6">
        <f>Data_Input!D251</f>
        <v>493809.2</v>
      </c>
      <c r="H251" s="17">
        <f t="shared" si="6"/>
        <v>10369.762841891308</v>
      </c>
      <c r="J251" s="16">
        <f>Estimation_Loss_Given_Default!M251</f>
        <v>0.70668908303125477</v>
      </c>
      <c r="K251" s="17">
        <f t="shared" si="7"/>
        <v>17448.478537019877</v>
      </c>
    </row>
    <row r="252" spans="2:11" thickBot="1" x14ac:dyDescent="0.35">
      <c r="B252" s="3" t="str">
        <f>Data_Input!B252</f>
        <v>Loan-247</v>
      </c>
      <c r="C252" s="3" t="str">
        <f>Data_Input!C252</f>
        <v>Mortgage</v>
      </c>
      <c r="D252" s="3" t="str">
        <f>Data_Input!F252</f>
        <v>Stage 1</v>
      </c>
      <c r="E252" s="3">
        <f>'Est.PD_Scorecard Model'!M252</f>
        <v>0.05</v>
      </c>
      <c r="F252" s="16">
        <f>Estimation_Loss_Given_Default!F252</f>
        <v>0.50454107637744039</v>
      </c>
      <c r="G252" s="6">
        <f>Data_Input!D252</f>
        <v>199449.24</v>
      </c>
      <c r="H252" s="17">
        <f t="shared" si="6"/>
        <v>5031.5167116131224</v>
      </c>
      <c r="J252" s="16">
        <f>Estimation_Loss_Given_Default!M252</f>
        <v>0.84691253547159595</v>
      </c>
      <c r="K252" s="17">
        <f t="shared" si="7"/>
        <v>8445.8030773141418</v>
      </c>
    </row>
    <row r="253" spans="2:11" thickBot="1" x14ac:dyDescent="0.35">
      <c r="B253" s="3" t="str">
        <f>Data_Input!B253</f>
        <v>Loan-248</v>
      </c>
      <c r="C253" s="3" t="str">
        <f>Data_Input!C253</f>
        <v>Education</v>
      </c>
      <c r="D253" s="3" t="str">
        <f>Data_Input!F253</f>
        <v>Stage 2</v>
      </c>
      <c r="E253" s="3">
        <f>'Est.PD_Scorecard Model'!M253</f>
        <v>1.4999999999999999E-2</v>
      </c>
      <c r="F253" s="16">
        <f>Estimation_Loss_Given_Default!F253</f>
        <v>0.2708532592639733</v>
      </c>
      <c r="G253" s="6">
        <f>Data_Input!D253</f>
        <v>273971.23</v>
      </c>
      <c r="H253" s="17">
        <f t="shared" si="6"/>
        <v>1113.0900088508949</v>
      </c>
      <c r="J253" s="16">
        <f>Estimation_Loss_Given_Default!M253</f>
        <v>0.73787154709733149</v>
      </c>
      <c r="K253" s="17">
        <f t="shared" si="7"/>
        <v>3032.3336301038826</v>
      </c>
    </row>
    <row r="254" spans="2:11" thickBot="1" x14ac:dyDescent="0.35">
      <c r="B254" s="3" t="str">
        <f>Data_Input!B254</f>
        <v>Loan-249</v>
      </c>
      <c r="C254" s="3" t="str">
        <f>Data_Input!C254</f>
        <v>Small Business</v>
      </c>
      <c r="D254" s="3" t="str">
        <f>Data_Input!F254</f>
        <v>Stage 2</v>
      </c>
      <c r="E254" s="3">
        <f>'Est.PD_Scorecard Model'!M254</f>
        <v>5.0000000000000001E-3</v>
      </c>
      <c r="F254" s="16">
        <f>Estimation_Loss_Given_Default!F254</f>
        <v>0.83504031558644498</v>
      </c>
      <c r="G254" s="6">
        <f>Data_Input!D254</f>
        <v>52067.27</v>
      </c>
      <c r="H254" s="17">
        <f t="shared" si="6"/>
        <v>217.39134786262318</v>
      </c>
      <c r="J254" s="16">
        <f>Estimation_Loss_Given_Default!M254</f>
        <v>0.88946009626595968</v>
      </c>
      <c r="K254" s="17">
        <f t="shared" si="7"/>
        <v>231.55879493252854</v>
      </c>
    </row>
    <row r="255" spans="2:11" thickBot="1" x14ac:dyDescent="0.35">
      <c r="B255" s="3" t="str">
        <f>Data_Input!B255</f>
        <v>Loan-250</v>
      </c>
      <c r="C255" s="3" t="str">
        <f>Data_Input!C255</f>
        <v>Personal</v>
      </c>
      <c r="D255" s="3" t="str">
        <f>Data_Input!F255</f>
        <v>Stage 2</v>
      </c>
      <c r="E255" s="3">
        <f>'Est.PD_Scorecard Model'!M255</f>
        <v>0.1</v>
      </c>
      <c r="F255" s="16">
        <f>Estimation_Loss_Given_Default!F255</f>
        <v>0.92316029209629613</v>
      </c>
      <c r="G255" s="6">
        <f>Data_Input!D255</f>
        <v>451361.18</v>
      </c>
      <c r="H255" s="17">
        <f t="shared" si="6"/>
        <v>41667.871876972888</v>
      </c>
      <c r="J255" s="16">
        <f>Estimation_Loss_Given_Default!M255</f>
        <v>0.93873133321420121</v>
      </c>
      <c r="K255" s="17">
        <f t="shared" si="7"/>
        <v>42370.688226253507</v>
      </c>
    </row>
    <row r="256" spans="2:11" thickBot="1" x14ac:dyDescent="0.35">
      <c r="B256" s="3" t="str">
        <f>Data_Input!B256</f>
        <v>Loan-251</v>
      </c>
      <c r="C256" s="3" t="str">
        <f>Data_Input!C256</f>
        <v>Auto</v>
      </c>
      <c r="D256" s="3" t="str">
        <f>Data_Input!F256</f>
        <v>Stage 2</v>
      </c>
      <c r="E256" s="3">
        <f>'Est.PD_Scorecard Model'!M256</f>
        <v>0.05</v>
      </c>
      <c r="F256" s="16">
        <f>Estimation_Loss_Given_Default!F256</f>
        <v>0.59222720946429175</v>
      </c>
      <c r="G256" s="6">
        <f>Data_Input!D256</f>
        <v>192439.03</v>
      </c>
      <c r="H256" s="17">
        <f t="shared" si="6"/>
        <v>5698.3814864457563</v>
      </c>
      <c r="J256" s="16">
        <f>Estimation_Loss_Given_Default!M256</f>
        <v>0.90492622298635683</v>
      </c>
      <c r="K256" s="17">
        <f t="shared" si="7"/>
        <v>8707.1562286529115</v>
      </c>
    </row>
    <row r="257" spans="2:11" thickBot="1" x14ac:dyDescent="0.35">
      <c r="B257" s="3" t="str">
        <f>Data_Input!B257</f>
        <v>Loan-252</v>
      </c>
      <c r="C257" s="3" t="str">
        <f>Data_Input!C257</f>
        <v>Auto</v>
      </c>
      <c r="D257" s="3" t="str">
        <f>Data_Input!F257</f>
        <v>Stage 1</v>
      </c>
      <c r="E257" s="3">
        <f>'Est.PD_Scorecard Model'!M257</f>
        <v>0.03</v>
      </c>
      <c r="F257" s="16">
        <f>Estimation_Loss_Given_Default!F257</f>
        <v>0.71453761453582421</v>
      </c>
      <c r="G257" s="6">
        <f>Data_Input!D257</f>
        <v>447052.66</v>
      </c>
      <c r="H257" s="17">
        <f t="shared" si="6"/>
        <v>9583.0782374488444</v>
      </c>
      <c r="J257" s="16">
        <f>Estimation_Loss_Given_Default!M257</f>
        <v>0.81816055026241286</v>
      </c>
      <c r="K257" s="17">
        <f t="shared" si="7"/>
        <v>10972.82550905626</v>
      </c>
    </row>
    <row r="258" spans="2:11" thickBot="1" x14ac:dyDescent="0.35">
      <c r="B258" s="3" t="str">
        <f>Data_Input!B258</f>
        <v>Loan-253</v>
      </c>
      <c r="C258" s="3" t="str">
        <f>Data_Input!C258</f>
        <v>Small Business</v>
      </c>
      <c r="D258" s="3" t="str">
        <f>Data_Input!F258</f>
        <v>Stage 3</v>
      </c>
      <c r="E258" s="3">
        <f>'Est.PD_Scorecard Model'!M258</f>
        <v>0.03</v>
      </c>
      <c r="F258" s="16">
        <f>Estimation_Loss_Given_Default!F258</f>
        <v>0.1048670280356222</v>
      </c>
      <c r="G258" s="6">
        <f>Data_Input!D258</f>
        <v>231789.92</v>
      </c>
      <c r="H258" s="17">
        <f t="shared" si="6"/>
        <v>729.21360117043889</v>
      </c>
      <c r="J258" s="16">
        <f>Estimation_Loss_Given_Default!M258</f>
        <v>0.54239072992670778</v>
      </c>
      <c r="K258" s="17">
        <f t="shared" si="7"/>
        <v>3771.6211169535964</v>
      </c>
    </row>
    <row r="259" spans="2:11" thickBot="1" x14ac:dyDescent="0.35">
      <c r="B259" s="3" t="str">
        <f>Data_Input!B259</f>
        <v>Loan-254</v>
      </c>
      <c r="C259" s="3" t="str">
        <f>Data_Input!C259</f>
        <v>Mortgage</v>
      </c>
      <c r="D259" s="3" t="str">
        <f>Data_Input!F259</f>
        <v>Stage 3</v>
      </c>
      <c r="E259" s="3">
        <f>'Est.PD_Scorecard Model'!M259</f>
        <v>0.05</v>
      </c>
      <c r="F259" s="16">
        <f>Estimation_Loss_Given_Default!F259</f>
        <v>0.19054546525455607</v>
      </c>
      <c r="G259" s="6">
        <f>Data_Input!D259</f>
        <v>281301.92</v>
      </c>
      <c r="H259" s="17">
        <f t="shared" si="6"/>
        <v>2680.0402611699956</v>
      </c>
      <c r="J259" s="16">
        <f>Estimation_Loss_Given_Default!M259</f>
        <v>0.70591426372400301</v>
      </c>
      <c r="K259" s="17">
        <f t="shared" si="7"/>
        <v>9928.7518870474196</v>
      </c>
    </row>
    <row r="260" spans="2:11" thickBot="1" x14ac:dyDescent="0.35">
      <c r="B260" s="3" t="str">
        <f>Data_Input!B260</f>
        <v>Loan-255</v>
      </c>
      <c r="C260" s="3" t="str">
        <f>Data_Input!C260</f>
        <v>Auto</v>
      </c>
      <c r="D260" s="3" t="str">
        <f>Data_Input!F260</f>
        <v>Stage 2</v>
      </c>
      <c r="E260" s="3">
        <f>'Est.PD_Scorecard Model'!M260</f>
        <v>0.05</v>
      </c>
      <c r="F260" s="16">
        <f>Estimation_Loss_Given_Default!F260</f>
        <v>0.39587561352005396</v>
      </c>
      <c r="G260" s="6">
        <f>Data_Input!D260</f>
        <v>75733.759999999995</v>
      </c>
      <c r="H260" s="17">
        <f t="shared" si="6"/>
        <v>1499.0574352090259</v>
      </c>
      <c r="J260" s="16">
        <f>Estimation_Loss_Given_Default!M260</f>
        <v>0.50197164941515482</v>
      </c>
      <c r="K260" s="17">
        <f t="shared" si="7"/>
        <v>1900.8100211805738</v>
      </c>
    </row>
    <row r="261" spans="2:11" thickBot="1" x14ac:dyDescent="0.35">
      <c r="B261" s="3" t="str">
        <f>Data_Input!B261</f>
        <v>Loan-256</v>
      </c>
      <c r="C261" s="3" t="str">
        <f>Data_Input!C261</f>
        <v>Education</v>
      </c>
      <c r="D261" s="3" t="str">
        <f>Data_Input!F261</f>
        <v>Stage 1</v>
      </c>
      <c r="E261" s="3">
        <f>'Est.PD_Scorecard Model'!M261</f>
        <v>0.05</v>
      </c>
      <c r="F261" s="16">
        <f>Estimation_Loss_Given_Default!F261</f>
        <v>0.6532577097025063</v>
      </c>
      <c r="G261" s="6">
        <f>Data_Input!D261</f>
        <v>63160.83</v>
      </c>
      <c r="H261" s="17">
        <f t="shared" si="6"/>
        <v>2063.0149574354677</v>
      </c>
      <c r="J261" s="16">
        <f>Estimation_Loss_Given_Default!M261</f>
        <v>0.80712252463119816</v>
      </c>
      <c r="K261" s="17">
        <f t="shared" si="7"/>
        <v>2548.9264283700963</v>
      </c>
    </row>
    <row r="262" spans="2:11" thickBot="1" x14ac:dyDescent="0.35">
      <c r="B262" s="3" t="str">
        <f>Data_Input!B262</f>
        <v>Loan-257</v>
      </c>
      <c r="C262" s="3" t="str">
        <f>Data_Input!C262</f>
        <v>Small Business</v>
      </c>
      <c r="D262" s="3" t="str">
        <f>Data_Input!F262</f>
        <v>Stage 1</v>
      </c>
      <c r="E262" s="3">
        <f>'Est.PD_Scorecard Model'!M262</f>
        <v>1.4999999999999999E-2</v>
      </c>
      <c r="F262" s="16">
        <f>Estimation_Loss_Given_Default!F262</f>
        <v>0.22207297667915238</v>
      </c>
      <c r="G262" s="6">
        <f>Data_Input!D262</f>
        <v>76651.8</v>
      </c>
      <c r="H262" s="17">
        <f t="shared" si="6"/>
        <v>255.33440090722578</v>
      </c>
      <c r="J262" s="16">
        <f>Estimation_Loss_Given_Default!M262</f>
        <v>0.69748025161769978</v>
      </c>
      <c r="K262" s="17">
        <f t="shared" si="7"/>
        <v>801.94675126424397</v>
      </c>
    </row>
    <row r="263" spans="2:11" thickBot="1" x14ac:dyDescent="0.35">
      <c r="B263" s="3" t="str">
        <f>Data_Input!B263</f>
        <v>Loan-258</v>
      </c>
      <c r="C263" s="3" t="str">
        <f>Data_Input!C263</f>
        <v>Small Business</v>
      </c>
      <c r="D263" s="3" t="str">
        <f>Data_Input!F263</f>
        <v>Stage 1</v>
      </c>
      <c r="E263" s="3">
        <f>'Est.PD_Scorecard Model'!M263</f>
        <v>0.1</v>
      </c>
      <c r="F263" s="16">
        <f>Estimation_Loss_Given_Default!F263</f>
        <v>0.21747789271673368</v>
      </c>
      <c r="G263" s="6">
        <f>Data_Input!D263</f>
        <v>454355.3</v>
      </c>
      <c r="H263" s="17">
        <f t="shared" ref="H263:H305" si="8">E263*F263*G263</f>
        <v>9881.2233188679347</v>
      </c>
      <c r="J263" s="16">
        <f>Estimation_Loss_Given_Default!M263</f>
        <v>0.62620978249275949</v>
      </c>
      <c r="K263" s="17">
        <f t="shared" ref="K263:K305" si="9">E263*G263*J263</f>
        <v>28452.173358743246</v>
      </c>
    </row>
    <row r="264" spans="2:11" thickBot="1" x14ac:dyDescent="0.35">
      <c r="B264" s="3" t="str">
        <f>Data_Input!B264</f>
        <v>Loan-259</v>
      </c>
      <c r="C264" s="3" t="str">
        <f>Data_Input!C264</f>
        <v>Mortgage</v>
      </c>
      <c r="D264" s="3" t="str">
        <f>Data_Input!F264</f>
        <v>Stage 3</v>
      </c>
      <c r="E264" s="3">
        <f>'Est.PD_Scorecard Model'!M264</f>
        <v>7.0000000000000007E-2</v>
      </c>
      <c r="F264" s="16">
        <f>Estimation_Loss_Given_Default!F264</f>
        <v>0.68725180463016122</v>
      </c>
      <c r="G264" s="6">
        <f>Data_Input!D264</f>
        <v>432851.31</v>
      </c>
      <c r="H264" s="17">
        <f t="shared" si="8"/>
        <v>20823.449075382054</v>
      </c>
      <c r="J264" s="16">
        <f>Estimation_Loss_Given_Default!M264</f>
        <v>0.69827316479313195</v>
      </c>
      <c r="K264" s="17">
        <f t="shared" si="9"/>
        <v>21157.391788298715</v>
      </c>
    </row>
    <row r="265" spans="2:11" thickBot="1" x14ac:dyDescent="0.35">
      <c r="B265" s="3" t="str">
        <f>Data_Input!B265</f>
        <v>Loan-260</v>
      </c>
      <c r="C265" s="3" t="str">
        <f>Data_Input!C265</f>
        <v>Personal</v>
      </c>
      <c r="D265" s="3" t="str">
        <f>Data_Input!F265</f>
        <v>Stage 1</v>
      </c>
      <c r="E265" s="3">
        <f>'Est.PD_Scorecard Model'!M265</f>
        <v>0.05</v>
      </c>
      <c r="F265" s="16">
        <f>Estimation_Loss_Given_Default!F265</f>
        <v>0.52299870267718152</v>
      </c>
      <c r="G265" s="6">
        <f>Data_Input!D265</f>
        <v>5858.49</v>
      </c>
      <c r="H265" s="17">
        <f t="shared" si="8"/>
        <v>153.19913348236204</v>
      </c>
      <c r="J265" s="16">
        <f>Estimation_Loss_Given_Default!M265</f>
        <v>0.57322106353810443</v>
      </c>
      <c r="K265" s="17">
        <f t="shared" si="9"/>
        <v>167.91049342636748</v>
      </c>
    </row>
    <row r="266" spans="2:11" thickBot="1" x14ac:dyDescent="0.35">
      <c r="B266" s="3" t="str">
        <f>Data_Input!B266</f>
        <v>Loan-261</v>
      </c>
      <c r="C266" s="3" t="str">
        <f>Data_Input!C266</f>
        <v>Small Business</v>
      </c>
      <c r="D266" s="3" t="str">
        <f>Data_Input!F266</f>
        <v>Stage 1</v>
      </c>
      <c r="E266" s="3">
        <f>'Est.PD_Scorecard Model'!M266</f>
        <v>1.4999999999999999E-2</v>
      </c>
      <c r="F266" s="16">
        <f>Estimation_Loss_Given_Default!F266</f>
        <v>0.87014068355606411</v>
      </c>
      <c r="G266" s="6">
        <f>Data_Input!D266</f>
        <v>193782.51</v>
      </c>
      <c r="H266" s="17">
        <f t="shared" si="8"/>
        <v>2529.2706856891477</v>
      </c>
      <c r="J266" s="16">
        <f>Estimation_Loss_Given_Default!M266</f>
        <v>0.92023248908902666</v>
      </c>
      <c r="K266" s="17">
        <f t="shared" si="9"/>
        <v>2674.874422788288</v>
      </c>
    </row>
    <row r="267" spans="2:11" thickBot="1" x14ac:dyDescent="0.35">
      <c r="B267" s="3" t="str">
        <f>Data_Input!B267</f>
        <v>Loan-262</v>
      </c>
      <c r="C267" s="3" t="str">
        <f>Data_Input!C267</f>
        <v>Education</v>
      </c>
      <c r="D267" s="3" t="str">
        <f>Data_Input!F267</f>
        <v>Stage 1</v>
      </c>
      <c r="E267" s="3">
        <f>'Est.PD_Scorecard Model'!M267</f>
        <v>0.05</v>
      </c>
      <c r="F267" s="16">
        <f>Estimation_Loss_Given_Default!F267</f>
        <v>0.8840842863273759</v>
      </c>
      <c r="G267" s="6">
        <f>Data_Input!D267</f>
        <v>295087.38</v>
      </c>
      <c r="H267" s="17">
        <f t="shared" si="8"/>
        <v>13044.10578757576</v>
      </c>
      <c r="J267" s="16">
        <f>Estimation_Loss_Given_Default!M267</f>
        <v>0.92915418902213309</v>
      </c>
      <c r="K267" s="17">
        <f t="shared" si="9"/>
        <v>13709.083762728302</v>
      </c>
    </row>
    <row r="268" spans="2:11" thickBot="1" x14ac:dyDescent="0.35">
      <c r="B268" s="3" t="str">
        <f>Data_Input!B268</f>
        <v>Loan-263</v>
      </c>
      <c r="C268" s="3" t="str">
        <f>Data_Input!C268</f>
        <v>Education</v>
      </c>
      <c r="D268" s="3" t="str">
        <f>Data_Input!F268</f>
        <v>Stage 1</v>
      </c>
      <c r="E268" s="3">
        <f>'Est.PD_Scorecard Model'!M268</f>
        <v>0.05</v>
      </c>
      <c r="F268" s="16">
        <f>Estimation_Loss_Given_Default!F268</f>
        <v>0.25913209994145203</v>
      </c>
      <c r="G268" s="6">
        <f>Data_Input!D268</f>
        <v>292599.67</v>
      </c>
      <c r="H268" s="17">
        <f t="shared" si="8"/>
        <v>3791.0983464637939</v>
      </c>
      <c r="J268" s="16">
        <f>Estimation_Loss_Given_Default!M268</f>
        <v>0.8632109472281454</v>
      </c>
      <c r="K268" s="17">
        <f t="shared" si="9"/>
        <v>12628.761914967137</v>
      </c>
    </row>
    <row r="269" spans="2:11" thickBot="1" x14ac:dyDescent="0.35">
      <c r="B269" s="3" t="str">
        <f>Data_Input!B269</f>
        <v>Loan-264</v>
      </c>
      <c r="C269" s="3" t="str">
        <f>Data_Input!C269</f>
        <v>Personal</v>
      </c>
      <c r="D269" s="3" t="str">
        <f>Data_Input!F269</f>
        <v>Stage 3</v>
      </c>
      <c r="E269" s="3">
        <f>'Est.PD_Scorecard Model'!M269</f>
        <v>0.05</v>
      </c>
      <c r="F269" s="16">
        <f>Estimation_Loss_Given_Default!F269</f>
        <v>0.84161294016928434</v>
      </c>
      <c r="G269" s="6">
        <f>Data_Input!D269</f>
        <v>402981.69</v>
      </c>
      <c r="H269" s="17">
        <f t="shared" si="8"/>
        <v>16957.730247764357</v>
      </c>
      <c r="J269" s="16">
        <f>Estimation_Loss_Given_Default!M269</f>
        <v>0.84582199958073034</v>
      </c>
      <c r="K269" s="17">
        <f t="shared" si="9"/>
        <v>17042.538941511102</v>
      </c>
    </row>
    <row r="270" spans="2:11" thickBot="1" x14ac:dyDescent="0.35">
      <c r="B270" s="3" t="str">
        <f>Data_Input!B270</f>
        <v>Loan-265</v>
      </c>
      <c r="C270" s="3" t="str">
        <f>Data_Input!C270</f>
        <v>Education</v>
      </c>
      <c r="D270" s="3" t="str">
        <f>Data_Input!F270</f>
        <v>Stage 2</v>
      </c>
      <c r="E270" s="3">
        <f>'Est.PD_Scorecard Model'!M270</f>
        <v>7.0000000000000007E-2</v>
      </c>
      <c r="F270" s="16">
        <f>Estimation_Loss_Given_Default!F270</f>
        <v>0.62124121570185653</v>
      </c>
      <c r="G270" s="6">
        <f>Data_Input!D270</f>
        <v>334747.90000000002</v>
      </c>
      <c r="H270" s="17">
        <f t="shared" si="8"/>
        <v>14557.143464475048</v>
      </c>
      <c r="J270" s="16">
        <f>Estimation_Loss_Given_Default!M270</f>
        <v>0.69999623444439085</v>
      </c>
      <c r="K270" s="17">
        <f t="shared" si="9"/>
        <v>16402.558864171726</v>
      </c>
    </row>
    <row r="271" spans="2:11" thickBot="1" x14ac:dyDescent="0.35">
      <c r="B271" s="3" t="str">
        <f>Data_Input!B271</f>
        <v>Loan-266</v>
      </c>
      <c r="C271" s="3" t="str">
        <f>Data_Input!C271</f>
        <v>Personal</v>
      </c>
      <c r="D271" s="3" t="str">
        <f>Data_Input!F271</f>
        <v>Stage 3</v>
      </c>
      <c r="E271" s="3">
        <f>'Est.PD_Scorecard Model'!M271</f>
        <v>0.03</v>
      </c>
      <c r="F271" s="16">
        <f>Estimation_Loss_Given_Default!F271</f>
        <v>0.35628277910794603</v>
      </c>
      <c r="G271" s="6">
        <f>Data_Input!D271</f>
        <v>232025.28</v>
      </c>
      <c r="H271" s="17">
        <f t="shared" si="8"/>
        <v>2479.9983474509795</v>
      </c>
      <c r="J271" s="16">
        <f>Estimation_Loss_Given_Default!M271</f>
        <v>0.61401151566922063</v>
      </c>
      <c r="K271" s="17">
        <f t="shared" si="9"/>
        <v>4273.9858153912592</v>
      </c>
    </row>
    <row r="272" spans="2:11" thickBot="1" x14ac:dyDescent="0.35">
      <c r="B272" s="3" t="str">
        <f>Data_Input!B272</f>
        <v>Loan-267</v>
      </c>
      <c r="C272" s="3" t="str">
        <f>Data_Input!C272</f>
        <v>Mortgage</v>
      </c>
      <c r="D272" s="3" t="str">
        <f>Data_Input!F272</f>
        <v>Stage 3</v>
      </c>
      <c r="E272" s="3">
        <f>'Est.PD_Scorecard Model'!M272</f>
        <v>0.03</v>
      </c>
      <c r="F272" s="16">
        <f>Estimation_Loss_Given_Default!F272</f>
        <v>7.9537166092296108E-2</v>
      </c>
      <c r="G272" s="6">
        <f>Data_Input!D272</f>
        <v>197683.94</v>
      </c>
      <c r="H272" s="17">
        <f t="shared" si="8"/>
        <v>471.69661108678491</v>
      </c>
      <c r="J272" s="16">
        <f>Estimation_Loss_Given_Default!M272</f>
        <v>0.77882837447110553</v>
      </c>
      <c r="K272" s="17">
        <f t="shared" si="9"/>
        <v>4618.855849477306</v>
      </c>
    </row>
    <row r="273" spans="2:11" thickBot="1" x14ac:dyDescent="0.35">
      <c r="B273" s="3" t="str">
        <f>Data_Input!B273</f>
        <v>Loan-268</v>
      </c>
      <c r="C273" s="3" t="str">
        <f>Data_Input!C273</f>
        <v>Mortgage</v>
      </c>
      <c r="D273" s="3" t="str">
        <f>Data_Input!F273</f>
        <v>Stage 3</v>
      </c>
      <c r="E273" s="3">
        <f>'Est.PD_Scorecard Model'!M273</f>
        <v>0.1</v>
      </c>
      <c r="F273" s="16">
        <f>Estimation_Loss_Given_Default!F273</f>
        <v>0.92614744494719015</v>
      </c>
      <c r="G273" s="6">
        <f>Data_Input!D273</f>
        <v>445587.11</v>
      </c>
      <c r="H273" s="17">
        <f t="shared" si="8"/>
        <v>41267.936342790257</v>
      </c>
      <c r="J273" s="16">
        <f>Estimation_Loss_Given_Default!M273</f>
        <v>0.93875281064714111</v>
      </c>
      <c r="K273" s="17">
        <f t="shared" si="9"/>
        <v>41829.615190063683</v>
      </c>
    </row>
    <row r="274" spans="2:11" thickBot="1" x14ac:dyDescent="0.35">
      <c r="B274" s="3" t="str">
        <f>Data_Input!B274</f>
        <v>Loan-269</v>
      </c>
      <c r="C274" s="3" t="str">
        <f>Data_Input!C274</f>
        <v>Small Business</v>
      </c>
      <c r="D274" s="3" t="str">
        <f>Data_Input!F274</f>
        <v>Stage 2</v>
      </c>
      <c r="E274" s="3">
        <f>'Est.PD_Scorecard Model'!M274</f>
        <v>0.05</v>
      </c>
      <c r="F274" s="16">
        <f>Estimation_Loss_Given_Default!F274</f>
        <v>0.47847071187009782</v>
      </c>
      <c r="G274" s="6">
        <f>Data_Input!D274</f>
        <v>388078.66</v>
      </c>
      <c r="H274" s="17">
        <f t="shared" si="8"/>
        <v>9284.2136355896837</v>
      </c>
      <c r="J274" s="16">
        <f>Estimation_Loss_Given_Default!M274</f>
        <v>0.66654618210833183</v>
      </c>
      <c r="K274" s="17">
        <f t="shared" si="9"/>
        <v>12933.61745903587</v>
      </c>
    </row>
    <row r="275" spans="2:11" thickBot="1" x14ac:dyDescent="0.35">
      <c r="B275" s="3" t="str">
        <f>Data_Input!B275</f>
        <v>Loan-270</v>
      </c>
      <c r="C275" s="3" t="str">
        <f>Data_Input!C275</f>
        <v>Auto</v>
      </c>
      <c r="D275" s="3" t="str">
        <f>Data_Input!F275</f>
        <v>Stage 3</v>
      </c>
      <c r="E275" s="3">
        <f>'Est.PD_Scorecard Model'!M275</f>
        <v>5.0000000000000001E-3</v>
      </c>
      <c r="F275" s="16">
        <f>Estimation_Loss_Given_Default!F275</f>
        <v>0.87792845848417633</v>
      </c>
      <c r="G275" s="6">
        <f>Data_Input!D275</f>
        <v>66925.56</v>
      </c>
      <c r="H275" s="17">
        <f t="shared" si="8"/>
        <v>293.77926861995127</v>
      </c>
      <c r="J275" s="16">
        <f>Estimation_Loss_Given_Default!M275</f>
        <v>0.93681474677880794</v>
      </c>
      <c r="K275" s="17">
        <f t="shared" si="9"/>
        <v>313.48425772214955</v>
      </c>
    </row>
    <row r="276" spans="2:11" thickBot="1" x14ac:dyDescent="0.35">
      <c r="B276" s="3" t="str">
        <f>Data_Input!B276</f>
        <v>Loan-271</v>
      </c>
      <c r="C276" s="3" t="str">
        <f>Data_Input!C276</f>
        <v>Small Business</v>
      </c>
      <c r="D276" s="3" t="str">
        <f>Data_Input!F276</f>
        <v>Stage 3</v>
      </c>
      <c r="E276" s="3">
        <f>'Est.PD_Scorecard Model'!M276</f>
        <v>0.03</v>
      </c>
      <c r="F276" s="16">
        <f>Estimation_Loss_Given_Default!F276</f>
        <v>0.74534198377112515</v>
      </c>
      <c r="G276" s="6">
        <f>Data_Input!D276</f>
        <v>152422.01</v>
      </c>
      <c r="H276" s="17">
        <f t="shared" si="8"/>
        <v>3408.1956991134684</v>
      </c>
      <c r="J276" s="16">
        <f>Estimation_Loss_Given_Default!M276</f>
        <v>0.84089206865015698</v>
      </c>
      <c r="K276" s="17">
        <f t="shared" si="9"/>
        <v>3845.1137789014479</v>
      </c>
    </row>
    <row r="277" spans="2:11" thickBot="1" x14ac:dyDescent="0.35">
      <c r="B277" s="3" t="str">
        <f>Data_Input!B277</f>
        <v>Loan-272</v>
      </c>
      <c r="C277" s="3" t="str">
        <f>Data_Input!C277</f>
        <v>Small Business</v>
      </c>
      <c r="D277" s="3" t="str">
        <f>Data_Input!F277</f>
        <v>Stage 2</v>
      </c>
      <c r="E277" s="3">
        <f>'Est.PD_Scorecard Model'!M277</f>
        <v>1.4999999999999999E-2</v>
      </c>
      <c r="F277" s="16">
        <f>Estimation_Loss_Given_Default!F277</f>
        <v>0.11042922428937774</v>
      </c>
      <c r="G277" s="6">
        <f>Data_Input!D277</f>
        <v>396486.77</v>
      </c>
      <c r="H277" s="17">
        <f t="shared" si="8"/>
        <v>656.75589678151391</v>
      </c>
      <c r="J277" s="16">
        <f>Estimation_Loss_Given_Default!M277</f>
        <v>0.7475690956145451</v>
      </c>
      <c r="K277" s="17">
        <f t="shared" si="9"/>
        <v>4446.0188410804822</v>
      </c>
    </row>
    <row r="278" spans="2:11" thickBot="1" x14ac:dyDescent="0.35">
      <c r="B278" s="3" t="str">
        <f>Data_Input!B278</f>
        <v>Loan-273</v>
      </c>
      <c r="C278" s="3" t="str">
        <f>Data_Input!C278</f>
        <v>Education</v>
      </c>
      <c r="D278" s="3" t="str">
        <f>Data_Input!F278</f>
        <v>Stage 2</v>
      </c>
      <c r="E278" s="3">
        <f>'Est.PD_Scorecard Model'!M278</f>
        <v>0.03</v>
      </c>
      <c r="F278" s="16">
        <f>Estimation_Loss_Given_Default!F278</f>
        <v>0.80859186800205629</v>
      </c>
      <c r="G278" s="6">
        <f>Data_Input!D278</f>
        <v>144485.35</v>
      </c>
      <c r="H278" s="17">
        <f t="shared" si="8"/>
        <v>3504.890371662927</v>
      </c>
      <c r="J278" s="16">
        <f>Estimation_Loss_Given_Default!M278</f>
        <v>0.93210227441835991</v>
      </c>
      <c r="K278" s="17">
        <f t="shared" si="9"/>
        <v>4040.2537006539828</v>
      </c>
    </row>
    <row r="279" spans="2:11" thickBot="1" x14ac:dyDescent="0.35">
      <c r="B279" s="3" t="str">
        <f>Data_Input!B279</f>
        <v>Loan-274</v>
      </c>
      <c r="C279" s="3" t="str">
        <f>Data_Input!C279</f>
        <v>Education</v>
      </c>
      <c r="D279" s="3" t="str">
        <f>Data_Input!F279</f>
        <v>Stage 3</v>
      </c>
      <c r="E279" s="3">
        <f>'Est.PD_Scorecard Model'!M279</f>
        <v>7.0000000000000007E-2</v>
      </c>
      <c r="F279" s="16">
        <f>Estimation_Loss_Given_Default!F279</f>
        <v>0.26844973797215554</v>
      </c>
      <c r="G279" s="6">
        <f>Data_Input!D279</f>
        <v>425911.3</v>
      </c>
      <c r="H279" s="17">
        <f t="shared" si="8"/>
        <v>8003.5043819066095</v>
      </c>
      <c r="J279" s="16">
        <f>Estimation_Loss_Given_Default!M279</f>
        <v>0.8450613087910438</v>
      </c>
      <c r="K279" s="17">
        <f t="shared" si="9"/>
        <v>25194.481242482645</v>
      </c>
    </row>
    <row r="280" spans="2:11" thickBot="1" x14ac:dyDescent="0.35">
      <c r="B280" s="3" t="str">
        <f>Data_Input!B280</f>
        <v>Loan-275</v>
      </c>
      <c r="C280" s="3" t="str">
        <f>Data_Input!C280</f>
        <v>Small Business</v>
      </c>
      <c r="D280" s="3" t="str">
        <f>Data_Input!F280</f>
        <v>Stage 2</v>
      </c>
      <c r="E280" s="3">
        <f>'Est.PD_Scorecard Model'!M280</f>
        <v>0.1</v>
      </c>
      <c r="F280" s="16">
        <f>Estimation_Loss_Given_Default!F280</f>
        <v>0.67823207207132563</v>
      </c>
      <c r="G280" s="6">
        <f>Data_Input!D280</f>
        <v>335453.42</v>
      </c>
      <c r="H280" s="17">
        <f t="shared" si="8"/>
        <v>22751.52681300127</v>
      </c>
      <c r="J280" s="16">
        <f>Estimation_Loss_Given_Default!M280</f>
        <v>0.95007963124102346</v>
      </c>
      <c r="K280" s="17">
        <f t="shared" si="9"/>
        <v>31870.746157214013</v>
      </c>
    </row>
    <row r="281" spans="2:11" thickBot="1" x14ac:dyDescent="0.35">
      <c r="B281" s="3" t="str">
        <f>Data_Input!B281</f>
        <v>Loan-276</v>
      </c>
      <c r="C281" s="3" t="str">
        <f>Data_Input!C281</f>
        <v>Small Business</v>
      </c>
      <c r="D281" s="3" t="str">
        <f>Data_Input!F281</f>
        <v>Stage 3</v>
      </c>
      <c r="E281" s="3">
        <f>'Est.PD_Scorecard Model'!M281</f>
        <v>0.1</v>
      </c>
      <c r="F281" s="16">
        <f>Estimation_Loss_Given_Default!F281</f>
        <v>0.12455114634280195</v>
      </c>
      <c r="G281" s="6">
        <f>Data_Input!D281</f>
        <v>400461.69</v>
      </c>
      <c r="H281" s="17">
        <f t="shared" si="8"/>
        <v>4987.7962555875793</v>
      </c>
      <c r="J281" s="16">
        <f>Estimation_Loss_Given_Default!M281</f>
        <v>0.33966308182507055</v>
      </c>
      <c r="K281" s="17">
        <f t="shared" si="9"/>
        <v>13602.205177827604</v>
      </c>
    </row>
    <row r="282" spans="2:11" thickBot="1" x14ac:dyDescent="0.35">
      <c r="B282" s="3" t="str">
        <f>Data_Input!B282</f>
        <v>Loan-277</v>
      </c>
      <c r="C282" s="3" t="str">
        <f>Data_Input!C282</f>
        <v>Auto</v>
      </c>
      <c r="D282" s="3" t="str">
        <f>Data_Input!F282</f>
        <v>Stage 1</v>
      </c>
      <c r="E282" s="3">
        <f>'Est.PD_Scorecard Model'!M282</f>
        <v>0.05</v>
      </c>
      <c r="F282" s="16">
        <f>Estimation_Loss_Given_Default!F282</f>
        <v>0.83738101146361776</v>
      </c>
      <c r="G282" s="6">
        <f>Data_Input!D282</f>
        <v>317893.44</v>
      </c>
      <c r="H282" s="17">
        <f t="shared" si="8"/>
        <v>13309.896516242445</v>
      </c>
      <c r="J282" s="16">
        <f>Estimation_Loss_Given_Default!M282</f>
        <v>0.92621908183108581</v>
      </c>
      <c r="K282" s="17">
        <f t="shared" si="9"/>
        <v>14721.948505846269</v>
      </c>
    </row>
    <row r="283" spans="2:11" thickBot="1" x14ac:dyDescent="0.35">
      <c r="B283" s="3" t="str">
        <f>Data_Input!B283</f>
        <v>Loan-278</v>
      </c>
      <c r="C283" s="3" t="str">
        <f>Data_Input!C283</f>
        <v>Auto</v>
      </c>
      <c r="D283" s="3" t="str">
        <f>Data_Input!F283</f>
        <v>Stage 1</v>
      </c>
      <c r="E283" s="3">
        <f>'Est.PD_Scorecard Model'!M283</f>
        <v>0.05</v>
      </c>
      <c r="F283" s="16">
        <f>Estimation_Loss_Given_Default!F283</f>
        <v>0.99874700032670316</v>
      </c>
      <c r="G283" s="6">
        <f>Data_Input!D283</f>
        <v>116857.03</v>
      </c>
      <c r="H283" s="17">
        <f t="shared" si="8"/>
        <v>5835.5304089793781</v>
      </c>
      <c r="J283" s="16">
        <f>Estimation_Loss_Given_Default!M283</f>
        <v>0.99965299527822304</v>
      </c>
      <c r="K283" s="17">
        <f t="shared" si="9"/>
        <v>5840.8240029408589</v>
      </c>
    </row>
    <row r="284" spans="2:11" thickBot="1" x14ac:dyDescent="0.35">
      <c r="B284" s="3" t="str">
        <f>Data_Input!B284</f>
        <v>Loan-279</v>
      </c>
      <c r="C284" s="3" t="str">
        <f>Data_Input!C284</f>
        <v>Small Business</v>
      </c>
      <c r="D284" s="3" t="str">
        <f>Data_Input!F284</f>
        <v>Stage 3</v>
      </c>
      <c r="E284" s="3">
        <f>'Est.PD_Scorecard Model'!M284</f>
        <v>7.0000000000000007E-2</v>
      </c>
      <c r="F284" s="16">
        <f>Estimation_Loss_Given_Default!F284</f>
        <v>0.97959762712651277</v>
      </c>
      <c r="G284" s="6">
        <f>Data_Input!D284</f>
        <v>425288.38</v>
      </c>
      <c r="H284" s="17">
        <f t="shared" si="8"/>
        <v>29162.804152473513</v>
      </c>
      <c r="J284" s="16">
        <f>Estimation_Loss_Given_Default!M284</f>
        <v>0.98770266724114641</v>
      </c>
      <c r="K284" s="17">
        <f t="shared" si="9"/>
        <v>29404.092709086639</v>
      </c>
    </row>
    <row r="285" spans="2:11" thickBot="1" x14ac:dyDescent="0.35">
      <c r="B285" s="3" t="str">
        <f>Data_Input!B285</f>
        <v>Loan-280</v>
      </c>
      <c r="C285" s="3" t="str">
        <f>Data_Input!C285</f>
        <v>Auto</v>
      </c>
      <c r="D285" s="3" t="str">
        <f>Data_Input!F285</f>
        <v>Stage 1</v>
      </c>
      <c r="E285" s="3">
        <f>'Est.PD_Scorecard Model'!M285</f>
        <v>7.0000000000000007E-2</v>
      </c>
      <c r="F285" s="16">
        <f>Estimation_Loss_Given_Default!F285</f>
        <v>0.73933706773215846</v>
      </c>
      <c r="G285" s="6">
        <f>Data_Input!D285</f>
        <v>396952.94</v>
      </c>
      <c r="H285" s="17">
        <f t="shared" si="8"/>
        <v>20543.741588108162</v>
      </c>
      <c r="J285" s="16">
        <f>Estimation_Loss_Given_Default!M285</f>
        <v>0.88239228287539806</v>
      </c>
      <c r="K285" s="17">
        <f t="shared" si="9"/>
        <v>24518.774764449066</v>
      </c>
    </row>
    <row r="286" spans="2:11" thickBot="1" x14ac:dyDescent="0.35">
      <c r="B286" s="3" t="str">
        <f>Data_Input!B286</f>
        <v>Loan-281</v>
      </c>
      <c r="C286" s="3" t="str">
        <f>Data_Input!C286</f>
        <v>Education</v>
      </c>
      <c r="D286" s="3" t="str">
        <f>Data_Input!F286</f>
        <v>Stage 2</v>
      </c>
      <c r="E286" s="3">
        <f>'Est.PD_Scorecard Model'!M286</f>
        <v>7.0000000000000007E-2</v>
      </c>
      <c r="F286" s="16">
        <f>Estimation_Loss_Given_Default!F286</f>
        <v>1.8504910274785402E-2</v>
      </c>
      <c r="G286" s="6">
        <f>Data_Input!D286</f>
        <v>383994.53</v>
      </c>
      <c r="H286" s="17">
        <f t="shared" si="8"/>
        <v>497.40490265608747</v>
      </c>
      <c r="J286" s="16">
        <f>Estimation_Loss_Given_Default!M286</f>
        <v>0.66236598919813472</v>
      </c>
      <c r="K286" s="17">
        <f t="shared" si="9"/>
        <v>17804.144169708601</v>
      </c>
    </row>
    <row r="287" spans="2:11" thickBot="1" x14ac:dyDescent="0.35">
      <c r="B287" s="3" t="str">
        <f>Data_Input!B287</f>
        <v>Loan-282</v>
      </c>
      <c r="C287" s="3" t="str">
        <f>Data_Input!C287</f>
        <v>Auto</v>
      </c>
      <c r="D287" s="3" t="str">
        <f>Data_Input!F287</f>
        <v>Stage 2</v>
      </c>
      <c r="E287" s="3">
        <f>'Est.PD_Scorecard Model'!M287</f>
        <v>0.03</v>
      </c>
      <c r="F287" s="16">
        <f>Estimation_Loss_Given_Default!F287</f>
        <v>0.80862466981840797</v>
      </c>
      <c r="G287" s="6">
        <f>Data_Input!D287</f>
        <v>371300.54</v>
      </c>
      <c r="H287" s="17">
        <f t="shared" si="8"/>
        <v>9007.2832968268958</v>
      </c>
      <c r="J287" s="16">
        <f>Estimation_Loss_Given_Default!M287</f>
        <v>0.98466715413457584</v>
      </c>
      <c r="K287" s="17">
        <f t="shared" si="9"/>
        <v>10968.223381512935</v>
      </c>
    </row>
    <row r="288" spans="2:11" thickBot="1" x14ac:dyDescent="0.35">
      <c r="B288" s="3" t="str">
        <f>Data_Input!B288</f>
        <v>Loan-283</v>
      </c>
      <c r="C288" s="3" t="str">
        <f>Data_Input!C288</f>
        <v>Personal</v>
      </c>
      <c r="D288" s="3" t="str">
        <f>Data_Input!F288</f>
        <v>Stage 1</v>
      </c>
      <c r="E288" s="3">
        <f>'Est.PD_Scorecard Model'!M288</f>
        <v>1.4999999999999999E-2</v>
      </c>
      <c r="F288" s="16">
        <f>Estimation_Loss_Given_Default!F288</f>
        <v>5.8253578050408428E-2</v>
      </c>
      <c r="G288" s="6">
        <f>Data_Input!D288</f>
        <v>230524.15</v>
      </c>
      <c r="H288" s="17">
        <f t="shared" si="8"/>
        <v>201.43284846793588</v>
      </c>
      <c r="J288" s="16">
        <f>Estimation_Loss_Given_Default!M288</f>
        <v>0.87346546606033493</v>
      </c>
      <c r="K288" s="17">
        <f t="shared" si="9"/>
        <v>3020.3232617686881</v>
      </c>
    </row>
    <row r="289" spans="2:11" thickBot="1" x14ac:dyDescent="0.35">
      <c r="B289" s="3" t="str">
        <f>Data_Input!B289</f>
        <v>Loan-284</v>
      </c>
      <c r="C289" s="3" t="str">
        <f>Data_Input!C289</f>
        <v>Education</v>
      </c>
      <c r="D289" s="3" t="str">
        <f>Data_Input!F289</f>
        <v>Stage 1</v>
      </c>
      <c r="E289" s="3">
        <f>'Est.PD_Scorecard Model'!M289</f>
        <v>0.05</v>
      </c>
      <c r="F289" s="16">
        <f>Estimation_Loss_Given_Default!F289</f>
        <v>0.93223905781285998</v>
      </c>
      <c r="G289" s="6">
        <f>Data_Input!D289</f>
        <v>310996.65999999997</v>
      </c>
      <c r="H289" s="17">
        <f t="shared" si="8"/>
        <v>14496.161665067317</v>
      </c>
      <c r="J289" s="16">
        <f>Estimation_Loss_Given_Default!M289</f>
        <v>0.9460212157383755</v>
      </c>
      <c r="K289" s="17">
        <f t="shared" si="9"/>
        <v>14710.471919188709</v>
      </c>
    </row>
    <row r="290" spans="2:11" thickBot="1" x14ac:dyDescent="0.35">
      <c r="B290" s="3" t="str">
        <f>Data_Input!B290</f>
        <v>Loan-285</v>
      </c>
      <c r="C290" s="3" t="str">
        <f>Data_Input!C290</f>
        <v>Mortgage</v>
      </c>
      <c r="D290" s="3" t="str">
        <f>Data_Input!F290</f>
        <v>Stage 2</v>
      </c>
      <c r="E290" s="3">
        <f>'Est.PD_Scorecard Model'!M290</f>
        <v>0.05</v>
      </c>
      <c r="F290" s="16">
        <f>Estimation_Loss_Given_Default!F290</f>
        <v>0.52225240272448026</v>
      </c>
      <c r="G290" s="6">
        <f>Data_Input!D290</f>
        <v>129538.44</v>
      </c>
      <c r="H290" s="17">
        <f t="shared" si="8"/>
        <v>3382.5880767590465</v>
      </c>
      <c r="J290" s="16">
        <f>Estimation_Loss_Given_Default!M290</f>
        <v>0.75956719145656049</v>
      </c>
      <c r="K290" s="17">
        <f t="shared" si="9"/>
        <v>4919.6574528232086</v>
      </c>
    </row>
    <row r="291" spans="2:11" thickBot="1" x14ac:dyDescent="0.35">
      <c r="B291" s="3" t="str">
        <f>Data_Input!B291</f>
        <v>Loan-286</v>
      </c>
      <c r="C291" s="3" t="str">
        <f>Data_Input!C291</f>
        <v>Auto</v>
      </c>
      <c r="D291" s="3" t="str">
        <f>Data_Input!F291</f>
        <v>Stage 1</v>
      </c>
      <c r="E291" s="3">
        <f>'Est.PD_Scorecard Model'!M291</f>
        <v>5.0000000000000001E-3</v>
      </c>
      <c r="F291" s="16">
        <f>Estimation_Loss_Given_Default!F291</f>
        <v>0.26022204691605466</v>
      </c>
      <c r="G291" s="6">
        <f>Data_Input!D291</f>
        <v>177151.42</v>
      </c>
      <c r="H291" s="17">
        <f t="shared" si="8"/>
        <v>230.49352563242851</v>
      </c>
      <c r="J291" s="16">
        <f>Estimation_Loss_Given_Default!M291</f>
        <v>0.84108532784523926</v>
      </c>
      <c r="K291" s="17">
        <f t="shared" si="9"/>
        <v>744.99730084474845</v>
      </c>
    </row>
    <row r="292" spans="2:11" thickBot="1" x14ac:dyDescent="0.35">
      <c r="B292" s="3" t="str">
        <f>Data_Input!B292</f>
        <v>Loan-287</v>
      </c>
      <c r="C292" s="3" t="str">
        <f>Data_Input!C292</f>
        <v>Mortgage</v>
      </c>
      <c r="D292" s="3" t="str">
        <f>Data_Input!F292</f>
        <v>Stage 1</v>
      </c>
      <c r="E292" s="3">
        <f>'Est.PD_Scorecard Model'!M292</f>
        <v>0.05</v>
      </c>
      <c r="F292" s="16">
        <f>Estimation_Loss_Given_Default!F292</f>
        <v>0.67005688259247687</v>
      </c>
      <c r="G292" s="6">
        <f>Data_Input!D292</f>
        <v>415878.91</v>
      </c>
      <c r="H292" s="17">
        <f t="shared" si="8"/>
        <v>13933.126298527863</v>
      </c>
      <c r="J292" s="16">
        <f>Estimation_Loss_Given_Default!M292</f>
        <v>0.72043655375772775</v>
      </c>
      <c r="K292" s="17">
        <f t="shared" si="9"/>
        <v>14980.718435046012</v>
      </c>
    </row>
    <row r="293" spans="2:11" thickBot="1" x14ac:dyDescent="0.35">
      <c r="B293" s="3" t="str">
        <f>Data_Input!B293</f>
        <v>Loan-288</v>
      </c>
      <c r="C293" s="3" t="str">
        <f>Data_Input!C293</f>
        <v>Small Business</v>
      </c>
      <c r="D293" s="3" t="str">
        <f>Data_Input!F293</f>
        <v>Stage 3</v>
      </c>
      <c r="E293" s="3">
        <f>'Est.PD_Scorecard Model'!M293</f>
        <v>0.1</v>
      </c>
      <c r="F293" s="16">
        <f>Estimation_Loss_Given_Default!F293</f>
        <v>0.50599969768308684</v>
      </c>
      <c r="G293" s="6">
        <f>Data_Input!D293</f>
        <v>332525.36</v>
      </c>
      <c r="H293" s="17">
        <f t="shared" si="8"/>
        <v>16825.773163195961</v>
      </c>
      <c r="J293" s="16">
        <f>Estimation_Loss_Given_Default!M293</f>
        <v>0.73792900694077468</v>
      </c>
      <c r="K293" s="17">
        <f t="shared" si="9"/>
        <v>24538.01086874236</v>
      </c>
    </row>
    <row r="294" spans="2:11" thickBot="1" x14ac:dyDescent="0.35">
      <c r="B294" s="3" t="str">
        <f>Data_Input!B294</f>
        <v>Loan-289</v>
      </c>
      <c r="C294" s="3" t="str">
        <f>Data_Input!C294</f>
        <v>Auto</v>
      </c>
      <c r="D294" s="3" t="str">
        <f>Data_Input!F294</f>
        <v>Stage 1</v>
      </c>
      <c r="E294" s="3">
        <f>'Est.PD_Scorecard Model'!M294</f>
        <v>0.15</v>
      </c>
      <c r="F294" s="16">
        <f>Estimation_Loss_Given_Default!F294</f>
        <v>0.6557102817555962</v>
      </c>
      <c r="G294" s="6">
        <f>Data_Input!D294</f>
        <v>447855.89</v>
      </c>
      <c r="H294" s="17">
        <f t="shared" si="8"/>
        <v>44049.55677267049</v>
      </c>
      <c r="J294" s="16">
        <f>Estimation_Loss_Given_Default!M294</f>
        <v>0.81792582085003684</v>
      </c>
      <c r="K294" s="17">
        <f t="shared" si="9"/>
        <v>54946.934467616069</v>
      </c>
    </row>
    <row r="295" spans="2:11" thickBot="1" x14ac:dyDescent="0.35">
      <c r="B295" s="3" t="str">
        <f>Data_Input!B295</f>
        <v>Loan-290</v>
      </c>
      <c r="C295" s="3" t="str">
        <f>Data_Input!C295</f>
        <v>Personal</v>
      </c>
      <c r="D295" s="3" t="str">
        <f>Data_Input!F295</f>
        <v>Stage 2</v>
      </c>
      <c r="E295" s="3">
        <f>'Est.PD_Scorecard Model'!M295</f>
        <v>1.4999999999999999E-2</v>
      </c>
      <c r="F295" s="16">
        <f>Estimation_Loss_Given_Default!F295</f>
        <v>0.25564867573621786</v>
      </c>
      <c r="G295" s="6">
        <f>Data_Input!D295</f>
        <v>274419.52</v>
      </c>
      <c r="H295" s="17">
        <f t="shared" si="8"/>
        <v>1052.3248032625283</v>
      </c>
      <c r="J295" s="16">
        <f>Estimation_Loss_Given_Default!M295</f>
        <v>0.84958605024237344</v>
      </c>
      <c r="K295" s="17">
        <f t="shared" si="9"/>
        <v>3497.1449415931202</v>
      </c>
    </row>
    <row r="296" spans="2:11" thickBot="1" x14ac:dyDescent="0.35">
      <c r="B296" s="3" t="str">
        <f>Data_Input!B296</f>
        <v>Loan-291</v>
      </c>
      <c r="C296" s="3" t="str">
        <f>Data_Input!C296</f>
        <v>Education</v>
      </c>
      <c r="D296" s="3" t="str">
        <f>Data_Input!F296</f>
        <v>Stage 2</v>
      </c>
      <c r="E296" s="3">
        <f>'Est.PD_Scorecard Model'!M296</f>
        <v>0.03</v>
      </c>
      <c r="F296" s="16">
        <f>Estimation_Loss_Given_Default!F296</f>
        <v>0.25487864090900048</v>
      </c>
      <c r="G296" s="6">
        <f>Data_Input!D296</f>
        <v>219724.14</v>
      </c>
      <c r="H296" s="17">
        <f t="shared" si="8"/>
        <v>1680.0897053429685</v>
      </c>
      <c r="J296" s="16">
        <f>Estimation_Loss_Given_Default!M296</f>
        <v>0.38228234312313103</v>
      </c>
      <c r="K296" s="17">
        <f t="shared" si="9"/>
        <v>2519.8997723974467</v>
      </c>
    </row>
    <row r="297" spans="2:11" thickBot="1" x14ac:dyDescent="0.35">
      <c r="B297" s="3" t="str">
        <f>Data_Input!B297</f>
        <v>Loan-292</v>
      </c>
      <c r="C297" s="3" t="str">
        <f>Data_Input!C297</f>
        <v>Personal</v>
      </c>
      <c r="D297" s="3" t="str">
        <f>Data_Input!F297</f>
        <v>Stage 2</v>
      </c>
      <c r="E297" s="3">
        <f>'Est.PD_Scorecard Model'!M297</f>
        <v>0.03</v>
      </c>
      <c r="F297" s="16">
        <f>Estimation_Loss_Given_Default!F297</f>
        <v>0.22407807192524609</v>
      </c>
      <c r="G297" s="6">
        <f>Data_Input!D297</f>
        <v>413594.29</v>
      </c>
      <c r="H297" s="17">
        <f t="shared" si="8"/>
        <v>2780.3223318747328</v>
      </c>
      <c r="J297" s="16">
        <f>Estimation_Loss_Given_Default!M297</f>
        <v>0.55850704807323237</v>
      </c>
      <c r="K297" s="17">
        <f t="shared" si="9"/>
        <v>6929.8597802353315</v>
      </c>
    </row>
    <row r="298" spans="2:11" thickBot="1" x14ac:dyDescent="0.35">
      <c r="B298" s="3" t="str">
        <f>Data_Input!B298</f>
        <v>Loan-293</v>
      </c>
      <c r="C298" s="3" t="str">
        <f>Data_Input!C298</f>
        <v>Auto</v>
      </c>
      <c r="D298" s="3" t="str">
        <f>Data_Input!F298</f>
        <v>Stage 3</v>
      </c>
      <c r="E298" s="3">
        <f>'Est.PD_Scorecard Model'!M298</f>
        <v>7.0000000000000007E-2</v>
      </c>
      <c r="F298" s="16">
        <f>Estimation_Loss_Given_Default!F298</f>
        <v>0.3322231897246839</v>
      </c>
      <c r="G298" s="6">
        <f>Data_Input!D298</f>
        <v>287220.47999999998</v>
      </c>
      <c r="H298" s="17">
        <f t="shared" si="8"/>
        <v>6679.4912813898345</v>
      </c>
      <c r="J298" s="16">
        <f>Estimation_Loss_Given_Default!M298</f>
        <v>0.43905207745589975</v>
      </c>
      <c r="K298" s="17">
        <f t="shared" si="9"/>
        <v>8827.3323902316497</v>
      </c>
    </row>
    <row r="299" spans="2:11" thickBot="1" x14ac:dyDescent="0.35">
      <c r="B299" s="3" t="str">
        <f>Data_Input!B299</f>
        <v>Loan-294</v>
      </c>
      <c r="C299" s="3" t="str">
        <f>Data_Input!C299</f>
        <v>Mortgage</v>
      </c>
      <c r="D299" s="3" t="str">
        <f>Data_Input!F299</f>
        <v>Stage 3</v>
      </c>
      <c r="E299" s="3">
        <f>'Est.PD_Scorecard Model'!M299</f>
        <v>1.4999999999999999E-2</v>
      </c>
      <c r="F299" s="16">
        <f>Estimation_Loss_Given_Default!F299</f>
        <v>0.32525785640964022</v>
      </c>
      <c r="G299" s="6">
        <f>Data_Input!D299</f>
        <v>192109.61</v>
      </c>
      <c r="H299" s="17">
        <f t="shared" si="8"/>
        <v>937.27739916437974</v>
      </c>
      <c r="J299" s="16">
        <f>Estimation_Loss_Given_Default!M299</f>
        <v>0.76635443654212632</v>
      </c>
      <c r="K299" s="17">
        <f t="shared" si="9"/>
        <v>2208.3607788881641</v>
      </c>
    </row>
    <row r="300" spans="2:11" thickBot="1" x14ac:dyDescent="0.35">
      <c r="B300" s="3" t="str">
        <f>Data_Input!B300</f>
        <v>Loan-295</v>
      </c>
      <c r="C300" s="3" t="str">
        <f>Data_Input!C300</f>
        <v>Small Business</v>
      </c>
      <c r="D300" s="3" t="str">
        <f>Data_Input!F300</f>
        <v>Stage 2</v>
      </c>
      <c r="E300" s="3">
        <f>'Est.PD_Scorecard Model'!M300</f>
        <v>0.05</v>
      </c>
      <c r="F300" s="16">
        <f>Estimation_Loss_Given_Default!F300</f>
        <v>0.49854280480425639</v>
      </c>
      <c r="G300" s="6">
        <f>Data_Input!D300</f>
        <v>110536.28</v>
      </c>
      <c r="H300" s="17">
        <f t="shared" si="8"/>
        <v>2755.3533531914318</v>
      </c>
      <c r="J300" s="16">
        <f>Estimation_Loss_Given_Default!M300</f>
        <v>0.56471158395201049</v>
      </c>
      <c r="K300" s="17">
        <f t="shared" si="9"/>
        <v>3121.055888148147</v>
      </c>
    </row>
    <row r="301" spans="2:11" thickBot="1" x14ac:dyDescent="0.35">
      <c r="B301" s="3" t="str">
        <f>Data_Input!B301</f>
        <v>Loan-296</v>
      </c>
      <c r="C301" s="3" t="str">
        <f>Data_Input!C301</f>
        <v>Education</v>
      </c>
      <c r="D301" s="3" t="str">
        <f>Data_Input!F301</f>
        <v>Stage 2</v>
      </c>
      <c r="E301" s="3">
        <f>'Est.PD_Scorecard Model'!M301</f>
        <v>0.15</v>
      </c>
      <c r="F301" s="16">
        <f>Estimation_Loss_Given_Default!F301</f>
        <v>1.5585308179946522E-2</v>
      </c>
      <c r="G301" s="6">
        <f>Data_Input!D301</f>
        <v>420267.24</v>
      </c>
      <c r="H301" s="17">
        <f t="shared" si="8"/>
        <v>982.49916800033213</v>
      </c>
      <c r="J301" s="16">
        <f>Estimation_Loss_Given_Default!M301</f>
        <v>0.38293040165597814</v>
      </c>
      <c r="K301" s="17">
        <f t="shared" si="9"/>
        <v>24139.965452407403</v>
      </c>
    </row>
    <row r="302" spans="2:11" thickBot="1" x14ac:dyDescent="0.35">
      <c r="B302" s="3" t="str">
        <f>Data_Input!B302</f>
        <v>Loan-297</v>
      </c>
      <c r="C302" s="3" t="str">
        <f>Data_Input!C302</f>
        <v>Personal</v>
      </c>
      <c r="D302" s="3" t="str">
        <f>Data_Input!F302</f>
        <v>Stage 2</v>
      </c>
      <c r="E302" s="3">
        <f>'Est.PD_Scorecard Model'!M302</f>
        <v>0.05</v>
      </c>
      <c r="F302" s="16">
        <f>Estimation_Loss_Given_Default!F302</f>
        <v>0.76261433271048018</v>
      </c>
      <c r="G302" s="6">
        <f>Data_Input!D302</f>
        <v>104002.97</v>
      </c>
      <c r="H302" s="17">
        <f t="shared" si="8"/>
        <v>3965.7077783229047</v>
      </c>
      <c r="J302" s="16">
        <f>Estimation_Loss_Given_Default!M302</f>
        <v>0.98397231590452638</v>
      </c>
      <c r="K302" s="17">
        <f t="shared" si="9"/>
        <v>5116.8021625924493</v>
      </c>
    </row>
    <row r="303" spans="2:11" thickBot="1" x14ac:dyDescent="0.35">
      <c r="B303" s="3" t="str">
        <f>Data_Input!B303</f>
        <v>Loan-298</v>
      </c>
      <c r="C303" s="3" t="str">
        <f>Data_Input!C303</f>
        <v>Personal</v>
      </c>
      <c r="D303" s="3" t="str">
        <f>Data_Input!F303</f>
        <v>Stage 1</v>
      </c>
      <c r="E303" s="3">
        <f>'Est.PD_Scorecard Model'!M303</f>
        <v>1.4999999999999999E-2</v>
      </c>
      <c r="F303" s="16">
        <f>Estimation_Loss_Given_Default!F303</f>
        <v>0.72526210422883353</v>
      </c>
      <c r="G303" s="6">
        <f>Data_Input!D303</f>
        <v>32881.15</v>
      </c>
      <c r="H303" s="17">
        <f t="shared" si="8"/>
        <v>357.71178057695863</v>
      </c>
      <c r="J303" s="16">
        <f>Estimation_Loss_Given_Default!M303</f>
        <v>0.77042080958734827</v>
      </c>
      <c r="K303" s="17">
        <f t="shared" si="9"/>
        <v>379.98483304744553</v>
      </c>
    </row>
    <row r="304" spans="2:11" thickBot="1" x14ac:dyDescent="0.35">
      <c r="B304" s="3" t="str">
        <f>Data_Input!B304</f>
        <v>Loan-299</v>
      </c>
      <c r="C304" s="3" t="str">
        <f>Data_Input!C304</f>
        <v>Mortgage</v>
      </c>
      <c r="D304" s="3" t="str">
        <f>Data_Input!F304</f>
        <v>Stage 3</v>
      </c>
      <c r="E304" s="3">
        <f>'Est.PD_Scorecard Model'!M304</f>
        <v>0.15</v>
      </c>
      <c r="F304" s="16">
        <f>Estimation_Loss_Given_Default!F304</f>
        <v>0.62492739346920945</v>
      </c>
      <c r="G304" s="6">
        <f>Data_Input!D304</f>
        <v>410307.42</v>
      </c>
      <c r="H304" s="17">
        <f t="shared" si="8"/>
        <v>38461.851975251426</v>
      </c>
      <c r="J304" s="16">
        <f>Estimation_Loss_Given_Default!M304</f>
        <v>0.96039195119583143</v>
      </c>
      <c r="K304" s="17">
        <f t="shared" si="9"/>
        <v>59108.391552589121</v>
      </c>
    </row>
    <row r="305" spans="2:11" thickBot="1" x14ac:dyDescent="0.35">
      <c r="B305" s="3" t="str">
        <f>Data_Input!B305</f>
        <v>Loan-300</v>
      </c>
      <c r="C305" s="3" t="str">
        <f>Data_Input!C305</f>
        <v>Auto</v>
      </c>
      <c r="D305" s="3" t="str">
        <f>Data_Input!F305</f>
        <v>Stage 1</v>
      </c>
      <c r="E305" s="3">
        <f>'Est.PD_Scorecard Model'!M305</f>
        <v>1.4999999999999999E-2</v>
      </c>
      <c r="F305" s="16">
        <f>Estimation_Loss_Given_Default!F305</f>
        <v>0.72155978538432564</v>
      </c>
      <c r="G305" s="6">
        <f>Data_Input!D305</f>
        <v>251874.59</v>
      </c>
      <c r="H305" s="17">
        <f t="shared" si="8"/>
        <v>2726.1386265624751</v>
      </c>
      <c r="J305" s="16">
        <f>Estimation_Loss_Given_Default!M305</f>
        <v>0.88993447053867725</v>
      </c>
      <c r="K305" s="17">
        <f t="shared" si="9"/>
        <v>3362.2781984069461</v>
      </c>
    </row>
  </sheetData>
  <mergeCells count="2">
    <mergeCell ref="J4:K4"/>
    <mergeCell ref="E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A8D6-DF1F-4C70-9565-D7D158B72013}">
  <dimension ref="A1:H11"/>
  <sheetViews>
    <sheetView workbookViewId="0">
      <selection activeCell="L7" sqref="L7"/>
    </sheetView>
  </sheetViews>
  <sheetFormatPr defaultRowHeight="15" thickBottom="1" x14ac:dyDescent="0.35"/>
  <cols>
    <col min="1" max="1" width="4.44140625" customWidth="1"/>
    <col min="2" max="2" width="14.88671875" style="3" bestFit="1" customWidth="1"/>
    <col min="3" max="3" width="16.21875" style="3" bestFit="1" customWidth="1"/>
    <col min="4" max="4" width="28" style="3" bestFit="1" customWidth="1"/>
    <col min="5" max="6" width="13.109375" style="3" bestFit="1" customWidth="1"/>
    <col min="7" max="7" width="12" style="3" bestFit="1" customWidth="1"/>
    <col min="8" max="8" width="13.109375" style="3" bestFit="1" customWidth="1"/>
    <col min="9" max="16384" width="8.88671875" style="3"/>
  </cols>
  <sheetData>
    <row r="1" spans="1:8" s="2" customFormat="1" thickBot="1" x14ac:dyDescent="0.35">
      <c r="A1"/>
      <c r="B1" s="2" t="s">
        <v>0</v>
      </c>
      <c r="C1" s="17" t="str">
        <f>'ECL Calculation'!C1</f>
        <v>Geolumia Financial Services</v>
      </c>
    </row>
    <row r="2" spans="1:8" s="2" customFormat="1" thickBot="1" x14ac:dyDescent="0.35">
      <c r="A2"/>
      <c r="B2" s="2" t="s">
        <v>1</v>
      </c>
    </row>
    <row r="3" spans="1:8" customFormat="1" ht="14.4" x14ac:dyDescent="0.3"/>
    <row r="4" spans="1:8" customFormat="1" ht="14.4" x14ac:dyDescent="0.3"/>
    <row r="5" spans="1:8" s="2" customFormat="1" thickBot="1" x14ac:dyDescent="0.35">
      <c r="A5"/>
      <c r="B5" s="2" t="s">
        <v>9</v>
      </c>
      <c r="C5" s="2" t="s">
        <v>30</v>
      </c>
      <c r="D5" s="2" t="s">
        <v>32</v>
      </c>
      <c r="E5" s="2" t="s">
        <v>33</v>
      </c>
      <c r="F5" s="2" t="s">
        <v>34</v>
      </c>
      <c r="G5" s="2" t="s">
        <v>35</v>
      </c>
      <c r="H5" s="2" t="s">
        <v>442</v>
      </c>
    </row>
    <row r="6" spans="1:8" thickBot="1" x14ac:dyDescent="0.35">
      <c r="B6" s="3" t="s">
        <v>411</v>
      </c>
      <c r="C6" s="6">
        <f>SUMIF('ECL Calculation'!$C$6:$C$305,B6,'ECL Calculation'!$G$6:$G$305)</f>
        <v>15888533.219999997</v>
      </c>
      <c r="D6" s="6">
        <f>SUMIF('ECL Calculation'!$C$6:$C$305,B6,'ECL Calculation'!$H$6:$H$305)</f>
        <v>458498.05027404125</v>
      </c>
      <c r="E6" s="6">
        <f>SUMIFS('ECL Calculation'!$H$6:$H$305,'ECL Calculation'!$C$6:$C$305,'Summary Sheet'!B6,'ECL Calculation'!$D$6:$D$305,'Summary Sheet'!$E$5)</f>
        <v>233670.40044745244</v>
      </c>
      <c r="F6" s="6">
        <f>SUMIFS('ECL Calculation'!$H$6:$H$305,'ECL Calculation'!$C$6:$C$305,'Summary Sheet'!B6,'ECL Calculation'!$D$6:$D$305,'Summary Sheet'!$F$5)</f>
        <v>145442.99490597169</v>
      </c>
      <c r="G6" s="6">
        <f>SUMIFS('ECL Calculation'!$H$6:$H$305,'ECL Calculation'!$C$6:$C$305,'Summary Sheet'!B6,'ECL Calculation'!$D$6:$D$305,'Summary Sheet'!$G$5)</f>
        <v>79384.654920617089</v>
      </c>
      <c r="H6" s="17">
        <f>E6+F6+G6</f>
        <v>458498.05027404125</v>
      </c>
    </row>
    <row r="7" spans="1:8" thickBot="1" x14ac:dyDescent="0.35">
      <c r="B7" s="3" t="s">
        <v>410</v>
      </c>
      <c r="C7" s="6">
        <f>SUMIF('ECL Calculation'!$C$6:$C$305,B7,'ECL Calculation'!$G$6:$G$305)</f>
        <v>14008272.529999999</v>
      </c>
      <c r="D7" s="6">
        <f>SUMIF('ECL Calculation'!$C$6:$C$305,B7,'ECL Calculation'!$H$6:$H$305)</f>
        <v>430343.41462785262</v>
      </c>
      <c r="E7" s="6">
        <f>SUMIFS('ECL Calculation'!$H$6:$H$305,'ECL Calculation'!$C$6:$C$305,'Summary Sheet'!B7,'ECL Calculation'!$D$6:$D$305,'Summary Sheet'!$E$5)</f>
        <v>179540.08051090452</v>
      </c>
      <c r="F7" s="6">
        <f>SUMIFS('ECL Calculation'!$H$6:$H$305,'ECL Calculation'!$C$6:$C$305,'Summary Sheet'!B7,'ECL Calculation'!$D$6:$D$305,'Summary Sheet'!$F$5)</f>
        <v>201746.47648966243</v>
      </c>
      <c r="G7" s="6">
        <f>SUMIFS('ECL Calculation'!$H$6:$H$305,'ECL Calculation'!$C$6:$C$305,'Summary Sheet'!B7,'ECL Calculation'!$D$6:$D$305,'Summary Sheet'!$G$5)</f>
        <v>49056.857627285623</v>
      </c>
      <c r="H7" s="17">
        <f t="shared" ref="H7:H10" si="0">E7+F7+G7</f>
        <v>430343.41462785262</v>
      </c>
    </row>
    <row r="8" spans="1:8" thickBot="1" x14ac:dyDescent="0.35">
      <c r="B8" s="3" t="s">
        <v>414</v>
      </c>
      <c r="C8" s="6">
        <f>SUMIF('ECL Calculation'!$C$6:$C$305,B8,'ECL Calculation'!$G$6:$G$305)</f>
        <v>14688611.609999999</v>
      </c>
      <c r="D8" s="6">
        <f>SUMIF('ECL Calculation'!$C$6:$C$305,B8,'ECL Calculation'!$H$6:$H$305)</f>
        <v>541428.07324581011</v>
      </c>
      <c r="E8" s="6">
        <f>SUMIFS('ECL Calculation'!$H$6:$H$305,'ECL Calculation'!$C$6:$C$305,'Summary Sheet'!B8,'ECL Calculation'!$D$6:$D$305,'Summary Sheet'!$E$5)</f>
        <v>172198.56479005297</v>
      </c>
      <c r="F8" s="6">
        <f>SUMIFS('ECL Calculation'!$H$6:$H$305,'ECL Calculation'!$C$6:$C$305,'Summary Sheet'!B8,'ECL Calculation'!$D$6:$D$305,'Summary Sheet'!$F$5)</f>
        <v>93630.77160680994</v>
      </c>
      <c r="G8" s="6">
        <f>SUMIFS('ECL Calculation'!$H$6:$H$305,'ECL Calculation'!$C$6:$C$305,'Summary Sheet'!B8,'ECL Calculation'!$D$6:$D$305,'Summary Sheet'!$G$5)</f>
        <v>275598.73684894724</v>
      </c>
      <c r="H8" s="17">
        <f t="shared" si="0"/>
        <v>541428.07324581011</v>
      </c>
    </row>
    <row r="9" spans="1:8" thickBot="1" x14ac:dyDescent="0.35">
      <c r="B9" s="3" t="s">
        <v>413</v>
      </c>
      <c r="C9" s="6">
        <f>SUMIF('ECL Calculation'!$C$6:$C$305,B9,'ECL Calculation'!$G$6:$G$305)</f>
        <v>20404470.239999998</v>
      </c>
      <c r="D9" s="6">
        <f>SUMIF('ECL Calculation'!$C$6:$C$305,B9,'ECL Calculation'!$H$6:$H$305)</f>
        <v>529618.19146524207</v>
      </c>
      <c r="E9" s="6">
        <f>SUMIFS('ECL Calculation'!$H$6:$H$305,'ECL Calculation'!$C$6:$C$305,'Summary Sheet'!B9,'ECL Calculation'!$D$6:$D$305,'Summary Sheet'!$E$5)</f>
        <v>155111.14235035254</v>
      </c>
      <c r="F9" s="6">
        <f>SUMIFS('ECL Calculation'!$H$6:$H$305,'ECL Calculation'!$C$6:$C$305,'Summary Sheet'!B9,'ECL Calculation'!$D$6:$D$305,'Summary Sheet'!$F$5)</f>
        <v>227035.86357628476</v>
      </c>
      <c r="G9" s="6">
        <f>SUMIFS('ECL Calculation'!$H$6:$H$305,'ECL Calculation'!$C$6:$C$305,'Summary Sheet'!B9,'ECL Calculation'!$D$6:$D$305,'Summary Sheet'!$G$5)</f>
        <v>147471.18553860474</v>
      </c>
      <c r="H9" s="17">
        <f t="shared" si="0"/>
        <v>529618.19146524207</v>
      </c>
    </row>
    <row r="10" spans="1:8" thickBot="1" x14ac:dyDescent="0.35">
      <c r="B10" s="3" t="s">
        <v>412</v>
      </c>
      <c r="C10" s="22">
        <f>SUMIF('ECL Calculation'!$C$6:$C$305,B10,'ECL Calculation'!$G$6:$G$305)</f>
        <v>15508943.710000003</v>
      </c>
      <c r="D10" s="6">
        <f>SUMIF('ECL Calculation'!$C$6:$C$305,B10,'ECL Calculation'!$H$6:$H$305)</f>
        <v>495265.6743029033</v>
      </c>
      <c r="E10" s="6">
        <f>SUMIFS('ECL Calculation'!$H$6:$H$305,'ECL Calculation'!$C$6:$C$305,'Summary Sheet'!B10,'ECL Calculation'!$D$6:$D$305,'Summary Sheet'!$E$5)</f>
        <v>182414.97885578751</v>
      </c>
      <c r="F10" s="6">
        <f>SUMIFS('ECL Calculation'!$H$6:$H$305,'ECL Calculation'!$C$6:$C$305,'Summary Sheet'!B10,'ECL Calculation'!$D$6:$D$305,'Summary Sheet'!$F$5)</f>
        <v>173756.96850039464</v>
      </c>
      <c r="G10" s="6">
        <f>SUMIFS('ECL Calculation'!$H$6:$H$305,'ECL Calculation'!$C$6:$C$305,'Summary Sheet'!B10,'ECL Calculation'!$D$6:$D$305,'Summary Sheet'!$G$5)</f>
        <v>139093.72694672106</v>
      </c>
      <c r="H10" s="17">
        <f t="shared" si="0"/>
        <v>495265.67430290324</v>
      </c>
    </row>
    <row r="11" spans="1:8" s="2" customFormat="1" thickBot="1" x14ac:dyDescent="0.35">
      <c r="A11" s="1"/>
      <c r="C11" s="23">
        <f>SUM(C6:C10)</f>
        <v>80498831.310000002</v>
      </c>
      <c r="D11" s="23">
        <f t="shared" ref="D11:H11" si="1">SUM(D6:D10)</f>
        <v>2455153.4039158495</v>
      </c>
      <c r="E11" s="23">
        <f t="shared" si="1"/>
        <v>922935.16695454996</v>
      </c>
      <c r="F11" s="23">
        <f t="shared" si="1"/>
        <v>841613.07507912337</v>
      </c>
      <c r="G11" s="23">
        <f t="shared" si="1"/>
        <v>690605.16188217583</v>
      </c>
      <c r="H11" s="23">
        <f t="shared" si="1"/>
        <v>2455153.4039158495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Data_Input</vt:lpstr>
      <vt:lpstr>Assumptions</vt:lpstr>
      <vt:lpstr>Est.PD_Scorecard Model</vt:lpstr>
      <vt:lpstr>Estimation_Loss_Given_Default</vt:lpstr>
      <vt:lpstr>ECL Calculation</vt:lpstr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Augustine Agyemang Osei</dc:creator>
  <cp:lastModifiedBy>Augustine Agyemang Osei</cp:lastModifiedBy>
  <dcterms:created xsi:type="dcterms:W3CDTF">2024-10-21T18:22:08Z</dcterms:created>
  <dcterms:modified xsi:type="dcterms:W3CDTF">2024-10-24T16:11:41Z</dcterms:modified>
</cp:coreProperties>
</file>