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8800" windowHeight="10905"/>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11" l="1"/>
  <c r="F25" i="11"/>
  <c r="F24" i="11"/>
  <c r="F23" i="11"/>
  <c r="F19" i="11"/>
  <c r="F16" i="11"/>
  <c r="F18" i="11"/>
  <c r="F14" i="11"/>
  <c r="F13" i="11"/>
  <c r="E25" i="11" l="1"/>
  <c r="E17" i="11"/>
  <c r="H7" i="11" l="1"/>
  <c r="H23" i="11" l="1"/>
  <c r="I5" i="11"/>
  <c r="H36" i="11"/>
  <c r="H35" i="11"/>
  <c r="H33" i="11"/>
  <c r="H32" i="11"/>
  <c r="H30" i="11"/>
  <c r="H28" i="11"/>
  <c r="H22" i="11"/>
  <c r="H21" i="11"/>
  <c r="H15" i="11"/>
  <c r="H8" i="11"/>
  <c r="I6" i="11" l="1"/>
  <c r="H9" i="11" l="1"/>
  <c r="H29" i="11"/>
  <c r="H27" i="11"/>
  <c r="H10" i="11"/>
  <c r="H24" i="11"/>
  <c r="H16" i="11"/>
  <c r="H14" i="11"/>
  <c r="E12" i="11"/>
  <c r="J5" i="11"/>
  <c r="K5" i="11" s="1"/>
  <c r="L5" i="11" s="1"/>
  <c r="M5" i="11" s="1"/>
  <c r="N5" i="11" s="1"/>
  <c r="O5" i="11" s="1"/>
  <c r="P5" i="11" s="1"/>
  <c r="I4" i="11"/>
  <c r="H25" i="11" l="1"/>
  <c r="H17" i="11"/>
  <c r="H11" i="11"/>
  <c r="H12" i="11"/>
  <c r="P4" i="11"/>
  <c r="Q5" i="11"/>
  <c r="R5" i="11" s="1"/>
  <c r="S5" i="11" s="1"/>
  <c r="T5" i="11" s="1"/>
  <c r="U5" i="11" s="1"/>
  <c r="V5" i="11" s="1"/>
  <c r="W5" i="11" s="1"/>
  <c r="J6" i="11"/>
  <c r="H19" i="11" l="1"/>
  <c r="H18"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Z5" i="11" l="1"/>
  <c r="AY4" i="11"/>
  <c r="AX6" i="11"/>
  <c r="T6" i="11"/>
  <c r="S6" i="11" l="1"/>
  <c r="AW6" i="11"/>
  <c r="AY6" i="11"/>
  <c r="BA5" i="11"/>
  <c r="AZ6" i="11"/>
  <c r="U6" i="11"/>
  <c r="BA6" i="11" l="1"/>
  <c r="BB5" i="11"/>
  <c r="V6" i="11"/>
  <c r="BB6" i="11" l="1"/>
  <c r="BC5" i="11"/>
  <c r="W6" i="11"/>
  <c r="BC6" i="11" l="1"/>
  <c r="BD5" i="11"/>
  <c r="X6" i="11"/>
  <c r="BE5" i="11" l="1"/>
  <c r="BD6" i="11"/>
  <c r="Y6" i="11"/>
  <c r="BE6" i="11" l="1"/>
  <c r="BF5" i="11"/>
  <c r="Z6" i="11"/>
  <c r="BG5" i="11" l="1"/>
  <c r="BF4" i="11"/>
  <c r="BF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<sst xmlns="http://schemas.openxmlformats.org/spreadsheetml/2006/main" count="92" uniqueCount="68">
  <si>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</si>
  <si>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</si>
  <si>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</si>
  <si>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</si>
  <si>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</si>
  <si>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</si>
  <si>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</si>
  <si>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</si>
  <si>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Continúa escribiendo tareas en las celdas de la A10 a la A13 o ve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</si>
  <si>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</si>
  <si>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</si>
  <si>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fila indica el final de la programación del proyecto. NO escriba nada en esta fila. 
Inserte nuevas filas encima de ésta para continuar creando la programación del proyecto.</t>
  </si>
  <si>
    <t>TAREA</t>
  </si>
  <si>
    <t>Inicio del proyecto:</t>
  </si>
  <si>
    <t>Semana para mostrar:</t>
  </si>
  <si>
    <t>ASIGNADO
A</t>
  </si>
  <si>
    <t>PROGRESO</t>
  </si>
  <si>
    <t>INICIO</t>
  </si>
  <si>
    <t>fecha</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</si>
  <si>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</si>
  <si>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</si>
  <si>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</si>
  <si>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</si>
  <si>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</si>
  <si>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</si>
  <si>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</si>
  <si>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</si>
  <si>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</si>
  <si>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</si>
  <si>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</si>
  <si>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</si>
  <si>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</si>
  <si>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</si>
  <si>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</si>
  <si>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</si>
  <si>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</si>
  <si>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Situaciones Ganadoras de México S.A de C.V</t>
  </si>
  <si>
    <t>Lic. Judith Rivero García</t>
  </si>
  <si>
    <t>Análisis</t>
  </si>
  <si>
    <t>Diseño</t>
  </si>
  <si>
    <t>Primera reunión con el cliente</t>
  </si>
  <si>
    <t>Cronograma</t>
  </si>
  <si>
    <t>Kemish</t>
  </si>
  <si>
    <t>Segunda reunión con el cliente</t>
  </si>
  <si>
    <t>Prototipo de interfaces</t>
  </si>
  <si>
    <t>Tercera reunión con el cliente</t>
  </si>
  <si>
    <t>Modificaciones de los prototipos</t>
  </si>
  <si>
    <t>Cuarta reunión con el cliente</t>
  </si>
  <si>
    <t>Programación</t>
  </si>
  <si>
    <t>Pruebas</t>
  </si>
  <si>
    <t>Liberación</t>
  </si>
  <si>
    <t>Presentación de la página web</t>
  </si>
  <si>
    <t>Pruebas de integración</t>
  </si>
  <si>
    <t>Análisis de requerimientos</t>
  </si>
  <si>
    <t>Documento Formal de Requerimientos</t>
  </si>
  <si>
    <t>Investigación necesaria del tema</t>
  </si>
  <si>
    <t>Modelado de base de datos</t>
  </si>
  <si>
    <t>Base de datos</t>
  </si>
  <si>
    <t>Gestión de empresas</t>
  </si>
  <si>
    <t>Gestión de tablas isr</t>
  </si>
  <si>
    <t>Gestión de nóminas</t>
  </si>
  <si>
    <t>Gestión de cargas patronales/obreras</t>
  </si>
  <si>
    <t>Gestión de impresión</t>
  </si>
  <si>
    <t>Pruebas unitarias de la gestión isr</t>
  </si>
  <si>
    <t>Pruebas unitarias de nóminas</t>
  </si>
  <si>
    <t>Pruebas unitarias de cargas pratronales</t>
  </si>
  <si>
    <t>Entrega de documentos</t>
  </si>
  <si>
    <t>SIMULADOR SIGAMEX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</si>
</sst>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quot;de&quot;\ mmmm\ &quot;de&quot;\ yyyy"/>
    <numFmt numFmtId="171" formatCode="d"/>
    <numFmt numFmtId="172" formatCode="dd\-mm\-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2"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2" fontId="0" fillId="8" borderId="2" xfId="0" applyNumberFormat="1" applyFill="1" applyBorder="1" applyAlignment="1">
      <alignment horizontal="center" vertical="center"/>
    </xf>
    <xf numFmtId="172" fontId="5" fillId="8" borderId="2" xfId="0" applyNumberFormat="1" applyFont="1" applyFill="1" applyBorder="1" applyAlignment="1">
      <alignment horizontal="center" vertical="center"/>
    </xf>
    <xf numFmtId="172" fontId="9" fillId="3" borderId="2" xfId="10" applyNumberFormat="1" applyFill="1">
      <alignment horizontal="center" vertical="center"/>
    </xf>
    <xf numFmtId="172" fontId="0" fillId="9" borderId="2" xfId="0" applyNumberFormat="1" applyFill="1" applyBorder="1" applyAlignment="1">
      <alignment horizontal="center" vertical="center"/>
    </xf>
    <xf numFmtId="172" fontId="5" fillId="9" borderId="2" xfId="0" applyNumberFormat="1" applyFont="1" applyFill="1" applyBorder="1" applyAlignment="1">
      <alignment horizontal="center" vertical="center"/>
    </xf>
    <xf numFmtId="172" fontId="9" fillId="4" borderId="2" xfId="10" applyNumberFormat="1" applyFill="1">
      <alignment horizontal="center" vertical="center"/>
    </xf>
    <xf numFmtId="172" fontId="0" fillId="6" borderId="2" xfId="0" applyNumberFormat="1" applyFill="1" applyBorder="1" applyAlignment="1">
      <alignment horizontal="center" vertical="center"/>
    </xf>
    <xf numFmtId="172" fontId="5" fillId="6" borderId="2" xfId="0" applyNumberFormat="1" applyFont="1" applyFill="1" applyBorder="1" applyAlignment="1">
      <alignment horizontal="center" vertical="center"/>
    </xf>
    <xf numFmtId="172" fontId="9" fillId="11" borderId="2" xfId="10" applyNumberFormat="1" applyFill="1">
      <alignment horizontal="center" vertical="center"/>
    </xf>
    <xf numFmtId="172" fontId="0" fillId="5" borderId="2" xfId="0" applyNumberFormat="1" applyFill="1" applyBorder="1" applyAlignment="1">
      <alignment horizontal="center" vertical="center"/>
    </xf>
    <xf numFmtId="172" fontId="5" fillId="5" borderId="2" xfId="0" applyNumberFormat="1" applyFont="1" applyFill="1" applyBorder="1" applyAlignment="1">
      <alignment horizontal="center" vertical="center"/>
    </xf>
    <xf numFmtId="172" fontId="9" fillId="10" borderId="2" xfId="10" applyNumberFormat="1" applyFill="1">
      <alignment horizontal="center" vertical="center"/>
    </xf>
    <xf numFmtId="0" fontId="9" fillId="0" borderId="0" xfId="8">
      <alignment horizontal="right" indent="1"/>
    </xf>
    <xf numFmtId="0" fontId="9" fillId="0" borderId="7" xfId="8" applyBorder="1">
      <alignment horizontal="right" indent="1"/>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9" fillId="0" borderId="3" xfId="9">
      <alignment horizontal="center" vertical="center"/>
    </xf>
    <xf numFmtId="0" fontId="0" fillId="3" borderId="2" xfId="12" applyFont="1" applyFill="1">
      <alignment horizontal="left" vertical="center" indent="2"/>
    </xf>
    <xf numFmtId="0" fontId="0" fillId="3" borderId="2" xfId="11" applyFont="1" applyFill="1">
      <alignment horizontal="center" vertical="center"/>
    </xf>
    <xf numFmtId="172" fontId="0" fillId="3" borderId="2" xfId="10" applyNumberFormat="1" applyFont="1" applyFill="1">
      <alignment horizontal="center" vertical="center"/>
    </xf>
    <xf numFmtId="0" fontId="0" fillId="4" borderId="2" xfId="12" applyFont="1" applyFill="1">
      <alignment horizontal="left" vertical="center" indent="2"/>
    </xf>
    <xf numFmtId="0" fontId="0" fillId="11" borderId="2" xfId="12" applyFont="1" applyFill="1">
      <alignment horizontal="left" vertical="center" indent="2"/>
    </xf>
    <xf numFmtId="0" fontId="0" fillId="4" borderId="2" xfId="11" applyFont="1" applyFill="1">
      <alignment horizontal="center" vertical="center"/>
    </xf>
    <xf numFmtId="0" fontId="0" fillId="11" borderId="2" xfId="11" applyFont="1" applyFill="1">
      <alignment horizontal="center" vertical="center"/>
    </xf>
    <xf numFmtId="0" fontId="9" fillId="45" borderId="2" xfId="11" applyFill="1">
      <alignment horizontal="center" vertical="center"/>
    </xf>
    <xf numFmtId="9" fontId="5" fillId="45" borderId="2" xfId="2" applyFont="1" applyFill="1" applyBorder="1" applyAlignment="1">
      <alignment horizontal="center" vertical="center"/>
    </xf>
    <xf numFmtId="172" fontId="9" fillId="45" borderId="2" xfId="10" applyNumberFormat="1" applyFill="1">
      <alignment horizontal="center" vertical="center"/>
    </xf>
    <xf numFmtId="0" fontId="6" fillId="45" borderId="2" xfId="0" applyFont="1" applyFill="1" applyBorder="1" applyAlignment="1">
      <alignment horizontal="left" vertical="center" indent="1"/>
    </xf>
    <xf numFmtId="9" fontId="5" fillId="46" borderId="2" xfId="2" applyFont="1" applyFill="1" applyBorder="1" applyAlignment="1">
      <alignment horizontal="center" vertical="center"/>
    </xf>
    <xf numFmtId="172" fontId="9" fillId="46" borderId="2" xfId="10" applyNumberFormat="1" applyFill="1">
      <alignment horizontal="center" vertical="center"/>
    </xf>
    <xf numFmtId="0" fontId="0" fillId="46" borderId="2" xfId="12" applyFont="1" applyFill="1">
      <alignment horizontal="left" vertical="center" indent="2"/>
    </xf>
    <xf numFmtId="0" fontId="0" fillId="10" borderId="2" xfId="12" applyFont="1" applyFill="1">
      <alignment horizontal="left" vertical="center" indent="2"/>
    </xf>
    <xf numFmtId="0" fontId="0" fillId="10" borderId="2" xfId="11" applyFont="1" applyFill="1">
      <alignment horizontal="center" vertical="center"/>
    </xf>
    <xf numFmtId="0" fontId="0" fillId="46" borderId="2" xfId="11" applyFont="1" applyFill="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cellStyle name="Hipervínculo" xfId="1" builtinId="8" customBuiltin="1"/>
    <cellStyle name="Hipervínculo visitado" xfId="13" builtinId="9" customBuiltin="1"/>
    <cellStyle name="Incorrecto" xfId="19" builtinId="27" customBuiltin="1"/>
    <cellStyle name="Inicio del proyecto" xfId="9"/>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cellStyle name="Normal" xfId="0" builtinId="0" customBuiltin="1"/>
    <cellStyle name="Notas" xfId="27" builtinId="10" customBuiltin="1"/>
    <cellStyle name="Porcentaje" xfId="2" builtinId="5" customBuiltin="1"/>
    <cellStyle name="Salida" xfId="22" builtinId="21" customBuiltin="1"/>
    <cellStyle name="Tarea" xfId="12"/>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9"/>
  <sheetViews>
    <sheetView showGridLines="0" tabSelected="1" showRuler="0" topLeftCell="B1" zoomScale="85" zoomScaleNormal="85" zoomScalePageLayoutView="70" workbookViewId="0">
      <pane ySplit="6" topLeftCell="A31" activePane="bottomLeft" state="frozen"/>
      <selection pane="bottomLeft" activeCell="I9" sqref="I9"/>
    </sheetView>
  </sheetViews>
  <sheetFormatPr baseColWidth="10" defaultColWidth="9.140625" defaultRowHeight="30" customHeight="1" x14ac:dyDescent="0.25"/>
  <cols>
    <col min="1" max="1" width="2.7109375" style="44" customWidth="1"/>
    <col min="2" max="2" width="39.5703125" customWidth="1"/>
    <col min="3" max="3" width="30.7109375" customWidth="1"/>
    <col min="4" max="4" width="12.5703125" customWidth="1"/>
    <col min="5" max="5" width="10.42578125" style="5" customWidth="1"/>
    <col min="6" max="6" width="10.42578125" customWidth="1"/>
    <col min="7" max="7" width="2.7109375" customWidth="1"/>
    <col min="8" max="8" width="6.140625" hidden="1" customWidth="1"/>
    <col min="9" max="64" width="3.28515625" customWidth="1"/>
    <col min="69" max="70" width="10.28515625"/>
  </cols>
  <sheetData>
    <row r="1" spans="1:64" ht="30" customHeight="1" x14ac:dyDescent="0.45">
      <c r="A1" s="45"/>
      <c r="B1" s="48" t="s">
        <v>67</v>
      </c>
      <c r="C1" s="1"/>
      <c r="D1" s="2"/>
      <c r="E1" s="4"/>
      <c r="F1" s="33"/>
      <c r="H1" s="2"/>
      <c r="I1" s="56"/>
    </row>
    <row r="2" spans="1:64" ht="30" customHeight="1" x14ac:dyDescent="0.3">
      <c r="A2" s="44" t="s">
        <v>0</v>
      </c>
      <c r="B2" s="49" t="s">
        <v>36</v>
      </c>
      <c r="I2" s="57"/>
    </row>
    <row r="3" spans="1:64" ht="30" customHeight="1" x14ac:dyDescent="0.25">
      <c r="A3" s="44" t="s">
        <v>1</v>
      </c>
      <c r="B3" s="50" t="s">
        <v>37</v>
      </c>
      <c r="C3" s="76" t="s">
        <v>13</v>
      </c>
      <c r="D3" s="77"/>
      <c r="E3" s="81">
        <v>44740</v>
      </c>
      <c r="F3" s="81"/>
    </row>
    <row r="4" spans="1:64" ht="30" customHeight="1" x14ac:dyDescent="0.25">
      <c r="A4" s="45" t="s">
        <v>2</v>
      </c>
      <c r="C4" s="76" t="s">
        <v>14</v>
      </c>
      <c r="D4" s="77"/>
      <c r="E4" s="7">
        <v>1</v>
      </c>
      <c r="I4" s="78">
        <f>I5</f>
        <v>44739</v>
      </c>
      <c r="J4" s="79"/>
      <c r="K4" s="79"/>
      <c r="L4" s="79"/>
      <c r="M4" s="79"/>
      <c r="N4" s="79"/>
      <c r="O4" s="80"/>
      <c r="P4" s="78">
        <f>P5</f>
        <v>44746</v>
      </c>
      <c r="Q4" s="79"/>
      <c r="R4" s="79"/>
      <c r="S4" s="79"/>
      <c r="T4" s="79"/>
      <c r="U4" s="79"/>
      <c r="V4" s="80"/>
      <c r="W4" s="78">
        <f>W5</f>
        <v>44753</v>
      </c>
      <c r="X4" s="79"/>
      <c r="Y4" s="79"/>
      <c r="Z4" s="79"/>
      <c r="AA4" s="79"/>
      <c r="AB4" s="79"/>
      <c r="AC4" s="80"/>
      <c r="AD4" s="78">
        <f>AD5</f>
        <v>44760</v>
      </c>
      <c r="AE4" s="79"/>
      <c r="AF4" s="79"/>
      <c r="AG4" s="79"/>
      <c r="AH4" s="79"/>
      <c r="AI4" s="79"/>
      <c r="AJ4" s="80"/>
      <c r="AK4" s="78">
        <f>AK5</f>
        <v>44767</v>
      </c>
      <c r="AL4" s="79"/>
      <c r="AM4" s="79"/>
      <c r="AN4" s="79"/>
      <c r="AO4" s="79"/>
      <c r="AP4" s="79"/>
      <c r="AQ4" s="80"/>
      <c r="AR4" s="78">
        <f>AR5</f>
        <v>44774</v>
      </c>
      <c r="AS4" s="79"/>
      <c r="AT4" s="79"/>
      <c r="AU4" s="79"/>
      <c r="AV4" s="79"/>
      <c r="AW4" s="79"/>
      <c r="AX4" s="80"/>
      <c r="AY4" s="78">
        <f>AY5</f>
        <v>44781</v>
      </c>
      <c r="AZ4" s="79"/>
      <c r="BA4" s="79"/>
      <c r="BB4" s="79"/>
      <c r="BC4" s="79"/>
      <c r="BD4" s="79"/>
      <c r="BE4" s="80"/>
      <c r="BF4" s="78">
        <f>BF5</f>
        <v>44788</v>
      </c>
      <c r="BG4" s="79"/>
      <c r="BH4" s="79"/>
      <c r="BI4" s="79"/>
      <c r="BJ4" s="79"/>
      <c r="BK4" s="79"/>
      <c r="BL4" s="80"/>
    </row>
    <row r="5" spans="1:64" ht="15" customHeight="1" x14ac:dyDescent="0.25">
      <c r="A5" s="45" t="s">
        <v>3</v>
      </c>
      <c r="B5" s="55"/>
      <c r="C5" s="55"/>
      <c r="D5" s="55"/>
      <c r="E5" s="55"/>
      <c r="F5" s="55"/>
      <c r="G5" s="55"/>
      <c r="I5" s="61">
        <f>Inicio_del_proyecto-WEEKDAY(Inicio_del_proyecto,1)+2+7*(Semana_para_mostrar-1)</f>
        <v>44739</v>
      </c>
      <c r="J5" s="62">
        <f>I5+1</f>
        <v>44740</v>
      </c>
      <c r="K5" s="62">
        <f t="shared" ref="K5:AX5" si="0">J5+1</f>
        <v>44741</v>
      </c>
      <c r="L5" s="62">
        <f t="shared" si="0"/>
        <v>44742</v>
      </c>
      <c r="M5" s="62">
        <f t="shared" si="0"/>
        <v>44743</v>
      </c>
      <c r="N5" s="62">
        <f t="shared" si="0"/>
        <v>44744</v>
      </c>
      <c r="O5" s="63">
        <f t="shared" si="0"/>
        <v>44745</v>
      </c>
      <c r="P5" s="61">
        <f>O5+1</f>
        <v>44746</v>
      </c>
      <c r="Q5" s="62">
        <f>P5+1</f>
        <v>44747</v>
      </c>
      <c r="R5" s="62">
        <f t="shared" si="0"/>
        <v>44748</v>
      </c>
      <c r="S5" s="62">
        <f t="shared" si="0"/>
        <v>44749</v>
      </c>
      <c r="T5" s="62">
        <f t="shared" si="0"/>
        <v>44750</v>
      </c>
      <c r="U5" s="62">
        <f t="shared" si="0"/>
        <v>44751</v>
      </c>
      <c r="V5" s="63">
        <f t="shared" si="0"/>
        <v>44752</v>
      </c>
      <c r="W5" s="61">
        <f>V5+1</f>
        <v>44753</v>
      </c>
      <c r="X5" s="62">
        <f>W5+1</f>
        <v>44754</v>
      </c>
      <c r="Y5" s="62">
        <f t="shared" si="0"/>
        <v>44755</v>
      </c>
      <c r="Z5" s="62">
        <f t="shared" si="0"/>
        <v>44756</v>
      </c>
      <c r="AA5" s="62">
        <f t="shared" si="0"/>
        <v>44757</v>
      </c>
      <c r="AB5" s="62">
        <f t="shared" si="0"/>
        <v>44758</v>
      </c>
      <c r="AC5" s="63">
        <f t="shared" si="0"/>
        <v>44759</v>
      </c>
      <c r="AD5" s="61">
        <f>AC5+1</f>
        <v>44760</v>
      </c>
      <c r="AE5" s="62">
        <f>AD5+1</f>
        <v>44761</v>
      </c>
      <c r="AF5" s="62">
        <f t="shared" si="0"/>
        <v>44762</v>
      </c>
      <c r="AG5" s="62">
        <f t="shared" si="0"/>
        <v>44763</v>
      </c>
      <c r="AH5" s="62">
        <f t="shared" si="0"/>
        <v>44764</v>
      </c>
      <c r="AI5" s="62">
        <f t="shared" si="0"/>
        <v>44765</v>
      </c>
      <c r="AJ5" s="63">
        <f t="shared" si="0"/>
        <v>44766</v>
      </c>
      <c r="AK5" s="61">
        <f>AJ5+1</f>
        <v>44767</v>
      </c>
      <c r="AL5" s="62">
        <f>AK5+1</f>
        <v>44768</v>
      </c>
      <c r="AM5" s="62">
        <f t="shared" si="0"/>
        <v>44769</v>
      </c>
      <c r="AN5" s="62">
        <f t="shared" si="0"/>
        <v>44770</v>
      </c>
      <c r="AO5" s="62">
        <f t="shared" si="0"/>
        <v>44771</v>
      </c>
      <c r="AP5" s="62">
        <f t="shared" si="0"/>
        <v>44772</v>
      </c>
      <c r="AQ5" s="63">
        <f t="shared" si="0"/>
        <v>44773</v>
      </c>
      <c r="AR5" s="61">
        <f>AQ5+1</f>
        <v>44774</v>
      </c>
      <c r="AS5" s="62">
        <f>AR5+1</f>
        <v>44775</v>
      </c>
      <c r="AT5" s="62">
        <f t="shared" si="0"/>
        <v>44776</v>
      </c>
      <c r="AU5" s="62">
        <f t="shared" si="0"/>
        <v>44777</v>
      </c>
      <c r="AV5" s="62">
        <f t="shared" si="0"/>
        <v>44778</v>
      </c>
      <c r="AW5" s="62">
        <f t="shared" si="0"/>
        <v>44779</v>
      </c>
      <c r="AX5" s="63">
        <f t="shared" si="0"/>
        <v>44780</v>
      </c>
      <c r="AY5" s="61">
        <f>AX5+1</f>
        <v>44781</v>
      </c>
      <c r="AZ5" s="62">
        <f>AY5+1</f>
        <v>44782</v>
      </c>
      <c r="BA5" s="62">
        <f t="shared" ref="BA5:BE5" si="1">AZ5+1</f>
        <v>44783</v>
      </c>
      <c r="BB5" s="62">
        <f t="shared" si="1"/>
        <v>44784</v>
      </c>
      <c r="BC5" s="62">
        <f t="shared" si="1"/>
        <v>44785</v>
      </c>
      <c r="BD5" s="62">
        <f t="shared" si="1"/>
        <v>44786</v>
      </c>
      <c r="BE5" s="63">
        <f t="shared" si="1"/>
        <v>44787</v>
      </c>
      <c r="BF5" s="61">
        <f>BE5+1</f>
        <v>44788</v>
      </c>
      <c r="BG5" s="62">
        <f>BF5+1</f>
        <v>44789</v>
      </c>
      <c r="BH5" s="62">
        <f t="shared" ref="BH5:BL5" si="2">BG5+1</f>
        <v>44790</v>
      </c>
      <c r="BI5" s="62">
        <f t="shared" si="2"/>
        <v>44791</v>
      </c>
      <c r="BJ5" s="62">
        <f t="shared" si="2"/>
        <v>44792</v>
      </c>
      <c r="BK5" s="62">
        <f t="shared" si="2"/>
        <v>44793</v>
      </c>
      <c r="BL5" s="63">
        <f t="shared" si="2"/>
        <v>44794</v>
      </c>
    </row>
    <row r="6" spans="1:64" ht="30" customHeight="1" thickBot="1" x14ac:dyDescent="0.3">
      <c r="A6" s="45" t="s">
        <v>4</v>
      </c>
      <c r="B6" s="8" t="s">
        <v>12</v>
      </c>
      <c r="C6" s="9" t="s">
        <v>15</v>
      </c>
      <c r="D6" s="9" t="s">
        <v>16</v>
      </c>
      <c r="E6" s="9" t="s">
        <v>17</v>
      </c>
      <c r="F6" s="9" t="s">
        <v>19</v>
      </c>
      <c r="G6" s="9"/>
      <c r="H6" s="9" t="s">
        <v>20</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15" hidden="1" customHeight="1" thickBot="1" x14ac:dyDescent="0.3">
      <c r="A7" s="44" t="s">
        <v>5</v>
      </c>
      <c r="C7" s="47"/>
      <c r="E7"/>
      <c r="H7"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spans="1:64" s="3" customFormat="1" ht="30" customHeight="1" thickBot="1" x14ac:dyDescent="0.3">
      <c r="A8" s="45" t="s">
        <v>6</v>
      </c>
      <c r="B8" s="14" t="s">
        <v>38</v>
      </c>
      <c r="C8" s="51"/>
      <c r="D8" s="15"/>
      <c r="E8" s="64"/>
      <c r="F8" s="65"/>
      <c r="G8" s="13"/>
      <c r="H8" s="13" t="str">
        <f t="shared" ref="H8:H36" si="6">IF(OR(ISBLANK(task_start),ISBLANK(task_end)),"",task_end-task_start+1)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row>
    <row r="9" spans="1:64" s="3" customFormat="1" ht="30" customHeight="1" thickBot="1" x14ac:dyDescent="0.3">
      <c r="A9" s="45" t="s">
        <v>7</v>
      </c>
      <c r="B9" s="82" t="s">
        <v>40</v>
      </c>
      <c r="C9" s="83" t="s">
        <v>42</v>
      </c>
      <c r="D9" s="16">
        <v>1</v>
      </c>
      <c r="E9" s="66">
        <v>44740</v>
      </c>
      <c r="F9" s="66">
        <v>44740</v>
      </c>
      <c r="G9" s="13"/>
      <c r="H9" s="13">
        <f t="shared" si="6"/>
        <v>1</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row>
    <row r="10" spans="1:64" s="3" customFormat="1" ht="30" customHeight="1" thickBot="1" x14ac:dyDescent="0.3">
      <c r="A10" s="45" t="s">
        <v>8</v>
      </c>
      <c r="B10" s="82" t="s">
        <v>41</v>
      </c>
      <c r="C10" s="83" t="s">
        <v>42</v>
      </c>
      <c r="D10" s="16">
        <v>1</v>
      </c>
      <c r="E10" s="66">
        <v>44740</v>
      </c>
      <c r="F10" s="66">
        <v>44740</v>
      </c>
      <c r="G10" s="13"/>
      <c r="H10" s="13">
        <f t="shared" si="6"/>
        <v>1</v>
      </c>
      <c r="I10" s="30"/>
      <c r="J10" s="30"/>
      <c r="K10" s="30"/>
      <c r="L10" s="30"/>
      <c r="M10" s="30"/>
      <c r="N10" s="30"/>
      <c r="O10" s="30"/>
      <c r="P10" s="30"/>
      <c r="Q10" s="30"/>
      <c r="R10" s="30"/>
      <c r="S10" s="30"/>
      <c r="T10" s="30"/>
      <c r="U10" s="31"/>
      <c r="V10" s="31"/>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row>
    <row r="11" spans="1:64" s="3" customFormat="1" ht="30" customHeight="1" thickBot="1" x14ac:dyDescent="0.3">
      <c r="A11" s="44"/>
      <c r="B11" s="82" t="s">
        <v>53</v>
      </c>
      <c r="C11" s="83" t="s">
        <v>42</v>
      </c>
      <c r="D11" s="16">
        <v>0.6</v>
      </c>
      <c r="E11" s="66">
        <v>44740</v>
      </c>
      <c r="F11" s="66">
        <v>44741</v>
      </c>
      <c r="G11" s="13"/>
      <c r="H11" s="13">
        <f t="shared" si="6"/>
        <v>2</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row>
    <row r="12" spans="1:64" s="3" customFormat="1" ht="30" customHeight="1" thickBot="1" x14ac:dyDescent="0.3">
      <c r="A12" s="44"/>
      <c r="B12" s="82" t="s">
        <v>55</v>
      </c>
      <c r="C12" s="83" t="s">
        <v>42</v>
      </c>
      <c r="D12" s="16">
        <v>0.1</v>
      </c>
      <c r="E12" s="66">
        <f>F11</f>
        <v>44741</v>
      </c>
      <c r="F12" s="84">
        <v>44745</v>
      </c>
      <c r="G12" s="13"/>
      <c r="H12" s="13">
        <f t="shared" si="6"/>
        <v>5</v>
      </c>
      <c r="I12" s="30"/>
      <c r="J12" s="30"/>
      <c r="K12" s="30"/>
      <c r="L12" s="30"/>
      <c r="M12" s="30"/>
      <c r="N12" s="30"/>
      <c r="O12" s="30"/>
      <c r="P12" s="30"/>
      <c r="Q12" s="30"/>
      <c r="R12" s="30"/>
      <c r="S12" s="30"/>
      <c r="T12" s="30"/>
      <c r="U12" s="30"/>
      <c r="V12" s="30"/>
      <c r="W12" s="30"/>
      <c r="X12" s="30"/>
      <c r="Y12" s="31"/>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row>
    <row r="13" spans="1:64" s="3" customFormat="1" ht="30" customHeight="1" thickBot="1" x14ac:dyDescent="0.3">
      <c r="A13" s="44"/>
      <c r="B13" s="82" t="s">
        <v>54</v>
      </c>
      <c r="C13" s="83" t="s">
        <v>42</v>
      </c>
      <c r="D13" s="16">
        <v>0</v>
      </c>
      <c r="E13" s="66">
        <v>44746</v>
      </c>
      <c r="F13" s="66">
        <f>E13+3</f>
        <v>44749</v>
      </c>
      <c r="G13" s="13"/>
      <c r="H13" s="13"/>
      <c r="I13" s="30"/>
      <c r="J13" s="30"/>
      <c r="K13" s="30"/>
      <c r="L13" s="30"/>
      <c r="M13" s="30"/>
      <c r="N13" s="30"/>
      <c r="O13" s="30"/>
      <c r="P13" s="30"/>
      <c r="Q13" s="30"/>
      <c r="R13" s="30"/>
      <c r="S13" s="30"/>
      <c r="T13" s="30"/>
      <c r="U13" s="30"/>
      <c r="V13" s="30"/>
      <c r="W13" s="30"/>
      <c r="X13" s="30"/>
      <c r="Y13" s="31"/>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row>
    <row r="14" spans="1:64" s="3" customFormat="1" ht="30" customHeight="1" thickBot="1" x14ac:dyDescent="0.3">
      <c r="A14" s="44"/>
      <c r="B14" s="82" t="s">
        <v>43</v>
      </c>
      <c r="C14" s="83" t="s">
        <v>42</v>
      </c>
      <c r="D14" s="16">
        <v>0</v>
      </c>
      <c r="E14" s="66">
        <v>44749</v>
      </c>
      <c r="F14" s="66">
        <f>E14+0</f>
        <v>44749</v>
      </c>
      <c r="G14" s="13"/>
      <c r="H14" s="13">
        <f t="shared" si="6"/>
        <v>1</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row>
    <row r="15" spans="1:64" s="3" customFormat="1" ht="30" customHeight="1" thickBot="1" x14ac:dyDescent="0.3">
      <c r="A15" s="45" t="s">
        <v>9</v>
      </c>
      <c r="B15" s="17" t="s">
        <v>39</v>
      </c>
      <c r="C15" s="52"/>
      <c r="D15" s="18"/>
      <c r="E15" s="67"/>
      <c r="F15" s="68"/>
      <c r="G15" s="13"/>
      <c r="H15" s="13" t="str">
        <f t="shared" si="6"/>
        <v/>
      </c>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row>
    <row r="16" spans="1:64" s="3" customFormat="1" ht="30" customHeight="1" thickBot="1" x14ac:dyDescent="0.3">
      <c r="A16" s="45"/>
      <c r="B16" s="85" t="s">
        <v>44</v>
      </c>
      <c r="C16" s="87" t="s">
        <v>42</v>
      </c>
      <c r="D16" s="19">
        <v>0</v>
      </c>
      <c r="E16" s="69">
        <v>44749</v>
      </c>
      <c r="F16" s="69">
        <f>E16+5</f>
        <v>44754</v>
      </c>
      <c r="G16" s="13"/>
      <c r="H16" s="13">
        <f t="shared" si="6"/>
        <v>6</v>
      </c>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row>
    <row r="17" spans="1:64" s="3" customFormat="1" ht="30" customHeight="1" thickBot="1" x14ac:dyDescent="0.3">
      <c r="A17" s="44"/>
      <c r="B17" s="85" t="s">
        <v>45</v>
      </c>
      <c r="C17" s="87" t="s">
        <v>42</v>
      </c>
      <c r="D17" s="19">
        <v>0</v>
      </c>
      <c r="E17" s="69">
        <f>F16+0</f>
        <v>44754</v>
      </c>
      <c r="F17" s="69">
        <v>44754</v>
      </c>
      <c r="G17" s="13"/>
      <c r="H17" s="13">
        <f t="shared" si="6"/>
        <v>1</v>
      </c>
      <c r="I17" s="30"/>
      <c r="J17" s="30"/>
      <c r="K17" s="30"/>
      <c r="L17" s="30"/>
      <c r="M17" s="30"/>
      <c r="N17" s="30"/>
      <c r="O17" s="30"/>
      <c r="P17" s="30"/>
      <c r="Q17" s="30"/>
      <c r="R17" s="30"/>
      <c r="S17" s="30"/>
      <c r="T17" s="30"/>
      <c r="U17" s="31"/>
      <c r="V17" s="31"/>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row>
    <row r="18" spans="1:64" s="3" customFormat="1" ht="30" customHeight="1" thickBot="1" x14ac:dyDescent="0.3">
      <c r="A18" s="44"/>
      <c r="B18" s="85" t="s">
        <v>46</v>
      </c>
      <c r="C18" s="87" t="s">
        <v>42</v>
      </c>
      <c r="D18" s="19">
        <v>0</v>
      </c>
      <c r="E18" s="69">
        <v>44754</v>
      </c>
      <c r="F18" s="69">
        <f>E18+1</f>
        <v>44755</v>
      </c>
      <c r="G18" s="13"/>
      <c r="H18" s="13">
        <f t="shared" si="6"/>
        <v>2</v>
      </c>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row>
    <row r="19" spans="1:64" s="3" customFormat="1" ht="30" customHeight="1" thickBot="1" x14ac:dyDescent="0.3">
      <c r="A19" s="44"/>
      <c r="B19" s="85" t="s">
        <v>56</v>
      </c>
      <c r="C19" s="87" t="s">
        <v>42</v>
      </c>
      <c r="D19" s="19">
        <v>0</v>
      </c>
      <c r="E19" s="69">
        <v>44755</v>
      </c>
      <c r="F19" s="69">
        <f>E19+1</f>
        <v>44756</v>
      </c>
      <c r="G19" s="13"/>
      <c r="H19" s="13">
        <f t="shared" si="6"/>
        <v>2</v>
      </c>
      <c r="I19" s="30"/>
      <c r="J19" s="30"/>
      <c r="K19" s="30"/>
      <c r="L19" s="30"/>
      <c r="M19" s="30"/>
      <c r="N19" s="30"/>
      <c r="O19" s="30"/>
      <c r="P19" s="30"/>
      <c r="Q19" s="30"/>
      <c r="R19" s="30"/>
      <c r="S19" s="30"/>
      <c r="T19" s="30"/>
      <c r="U19" s="30"/>
      <c r="V19" s="30"/>
      <c r="W19" s="30"/>
      <c r="X19" s="30"/>
      <c r="Y19" s="31"/>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row>
    <row r="20" spans="1:64" s="3" customFormat="1" ht="30" customHeight="1" thickBot="1" x14ac:dyDescent="0.3">
      <c r="A20" s="44"/>
      <c r="B20" s="85" t="s">
        <v>47</v>
      </c>
      <c r="C20" s="87" t="s">
        <v>42</v>
      </c>
      <c r="D20" s="19">
        <v>0</v>
      </c>
      <c r="E20" s="69">
        <v>44756</v>
      </c>
      <c r="F20" s="69">
        <v>44756</v>
      </c>
      <c r="G20" s="13"/>
      <c r="H20" s="13"/>
      <c r="I20" s="30"/>
      <c r="J20" s="30"/>
      <c r="K20" s="30"/>
      <c r="L20" s="30"/>
      <c r="M20" s="30"/>
      <c r="N20" s="30"/>
      <c r="O20" s="30"/>
      <c r="P20" s="30"/>
      <c r="Q20" s="30"/>
      <c r="R20" s="30"/>
      <c r="S20" s="30"/>
      <c r="T20" s="30"/>
      <c r="U20" s="30"/>
      <c r="V20" s="30"/>
      <c r="W20" s="30"/>
      <c r="X20" s="30"/>
      <c r="Y20" s="31"/>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row>
    <row r="21" spans="1:64" s="3" customFormat="1" ht="30" customHeight="1" thickBot="1" x14ac:dyDescent="0.3">
      <c r="A21" s="44" t="s">
        <v>10</v>
      </c>
      <c r="B21" s="20" t="s">
        <v>48</v>
      </c>
      <c r="C21" s="53"/>
      <c r="D21" s="21"/>
      <c r="E21" s="70"/>
      <c r="F21" s="71"/>
      <c r="G21" s="13"/>
      <c r="H21" s="13" t="str">
        <f t="shared" si="6"/>
        <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row>
    <row r="22" spans="1:64" s="3" customFormat="1" ht="30" customHeight="1" thickBot="1" x14ac:dyDescent="0.3">
      <c r="A22" s="44"/>
      <c r="B22" s="86" t="s">
        <v>57</v>
      </c>
      <c r="C22" s="88" t="s">
        <v>42</v>
      </c>
      <c r="D22" s="22">
        <v>0</v>
      </c>
      <c r="E22" s="72">
        <v>44756</v>
      </c>
      <c r="F22" s="72">
        <v>44760</v>
      </c>
      <c r="G22" s="13"/>
      <c r="H22" s="13">
        <f t="shared" si="6"/>
        <v>5</v>
      </c>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row>
    <row r="23" spans="1:64" s="3" customFormat="1" ht="30" customHeight="1" thickBot="1" x14ac:dyDescent="0.3">
      <c r="A23" s="44"/>
      <c r="B23" s="86" t="s">
        <v>58</v>
      </c>
      <c r="C23" s="88" t="s">
        <v>42</v>
      </c>
      <c r="D23" s="22">
        <v>0</v>
      </c>
      <c r="E23" s="72">
        <v>44760</v>
      </c>
      <c r="F23" s="72">
        <f>E23+2</f>
        <v>44762</v>
      </c>
      <c r="G23" s="13"/>
      <c r="H23" s="13">
        <f t="shared" si="6"/>
        <v>3</v>
      </c>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row>
    <row r="24" spans="1:64" s="3" customFormat="1" ht="30" customHeight="1" thickBot="1" x14ac:dyDescent="0.3">
      <c r="A24" s="44"/>
      <c r="B24" s="86" t="s">
        <v>59</v>
      </c>
      <c r="C24" s="88" t="s">
        <v>42</v>
      </c>
      <c r="D24" s="22">
        <v>0</v>
      </c>
      <c r="E24" s="72">
        <v>44762</v>
      </c>
      <c r="F24" s="72">
        <f>E24+2</f>
        <v>44764</v>
      </c>
      <c r="G24" s="13"/>
      <c r="H24" s="13">
        <f t="shared" si="6"/>
        <v>3</v>
      </c>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row>
    <row r="25" spans="1:64" s="3" customFormat="1" ht="30" customHeight="1" thickBot="1" x14ac:dyDescent="0.3">
      <c r="A25" s="44"/>
      <c r="B25" s="86" t="s">
        <v>60</v>
      </c>
      <c r="C25" s="88" t="s">
        <v>42</v>
      </c>
      <c r="D25" s="22">
        <v>0</v>
      </c>
      <c r="E25" s="72">
        <f>F24+0</f>
        <v>44764</v>
      </c>
      <c r="F25" s="72">
        <f>E25+10</f>
        <v>44774</v>
      </c>
      <c r="G25" s="13"/>
      <c r="H25" s="13">
        <f t="shared" si="6"/>
        <v>11</v>
      </c>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row>
    <row r="26" spans="1:64" s="3" customFormat="1" ht="30" customHeight="1" thickBot="1" x14ac:dyDescent="0.3">
      <c r="A26" s="44"/>
      <c r="B26" s="86" t="s">
        <v>61</v>
      </c>
      <c r="C26" s="88" t="s">
        <v>42</v>
      </c>
      <c r="D26" s="22">
        <v>0</v>
      </c>
      <c r="E26" s="72">
        <v>44774</v>
      </c>
      <c r="F26" s="72">
        <v>44778</v>
      </c>
      <c r="G26" s="13"/>
      <c r="H26" s="13"/>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row>
    <row r="27" spans="1:64" s="3" customFormat="1" ht="30" customHeight="1" thickBot="1" x14ac:dyDescent="0.3">
      <c r="A27" s="44"/>
      <c r="B27" s="86" t="s">
        <v>62</v>
      </c>
      <c r="C27" s="88" t="s">
        <v>42</v>
      </c>
      <c r="D27" s="22">
        <v>0</v>
      </c>
      <c r="E27" s="72">
        <v>44778</v>
      </c>
      <c r="F27" s="72">
        <f>E27+3</f>
        <v>44781</v>
      </c>
      <c r="G27" s="13"/>
      <c r="H27" s="13">
        <f t="shared" si="6"/>
        <v>4</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row>
    <row r="28" spans="1:64" s="3" customFormat="1" ht="30" customHeight="1" thickBot="1" x14ac:dyDescent="0.3">
      <c r="A28" s="44" t="s">
        <v>10</v>
      </c>
      <c r="B28" s="23" t="s">
        <v>49</v>
      </c>
      <c r="C28" s="54"/>
      <c r="D28" s="24"/>
      <c r="E28" s="73"/>
      <c r="F28" s="74"/>
      <c r="G28" s="13"/>
      <c r="H28" s="13" t="str">
        <f t="shared" si="6"/>
        <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row>
    <row r="29" spans="1:64" s="3" customFormat="1" ht="30" customHeight="1" thickBot="1" x14ac:dyDescent="0.3">
      <c r="A29" s="44"/>
      <c r="B29" s="96" t="s">
        <v>63</v>
      </c>
      <c r="C29" s="97" t="s">
        <v>42</v>
      </c>
      <c r="D29" s="25">
        <v>0</v>
      </c>
      <c r="E29" s="75">
        <v>44781</v>
      </c>
      <c r="F29" s="75">
        <v>44782</v>
      </c>
      <c r="G29" s="13"/>
      <c r="H29" s="13">
        <f t="shared" si="6"/>
        <v>2</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row>
    <row r="30" spans="1:64" s="3" customFormat="1" ht="30" customHeight="1" thickBot="1" x14ac:dyDescent="0.3">
      <c r="A30" s="44"/>
      <c r="B30" s="96" t="s">
        <v>64</v>
      </c>
      <c r="C30" s="97" t="s">
        <v>42</v>
      </c>
      <c r="D30" s="25">
        <v>0</v>
      </c>
      <c r="E30" s="75">
        <v>44782</v>
      </c>
      <c r="F30" s="75">
        <v>44783</v>
      </c>
      <c r="G30" s="13"/>
      <c r="H30" s="13">
        <f t="shared" si="6"/>
        <v>2</v>
      </c>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row>
    <row r="31" spans="1:64" s="3" customFormat="1" ht="30" customHeight="1" thickBot="1" x14ac:dyDescent="0.3">
      <c r="A31" s="44"/>
      <c r="B31" s="96" t="s">
        <v>65</v>
      </c>
      <c r="C31" s="97" t="s">
        <v>42</v>
      </c>
      <c r="D31" s="25">
        <v>0</v>
      </c>
      <c r="E31" s="75">
        <v>44783</v>
      </c>
      <c r="F31" s="75">
        <v>44784</v>
      </c>
      <c r="G31" s="13"/>
      <c r="H31" s="13"/>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row>
    <row r="32" spans="1:64" s="3" customFormat="1" ht="30" customHeight="1" thickBot="1" x14ac:dyDescent="0.3">
      <c r="A32" s="44"/>
      <c r="B32" s="96" t="s">
        <v>52</v>
      </c>
      <c r="C32" s="97" t="s">
        <v>42</v>
      </c>
      <c r="D32" s="25">
        <v>0</v>
      </c>
      <c r="E32" s="75">
        <v>44784</v>
      </c>
      <c r="F32" s="75">
        <v>44788</v>
      </c>
      <c r="G32" s="13"/>
      <c r="H32" s="13">
        <f t="shared" si="6"/>
        <v>5</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row>
    <row r="33" spans="1:64" s="3" customFormat="1" ht="30" customHeight="1" thickBot="1" x14ac:dyDescent="0.3">
      <c r="A33" s="44"/>
      <c r="B33" s="92" t="s">
        <v>50</v>
      </c>
      <c r="C33" s="89"/>
      <c r="D33" s="90"/>
      <c r="E33" s="91" t="s">
        <v>18</v>
      </c>
      <c r="F33" s="91" t="s">
        <v>18</v>
      </c>
      <c r="G33" s="13"/>
      <c r="H33" s="13" t="e">
        <f t="shared" si="6"/>
        <v>#VALUE!</v>
      </c>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row>
    <row r="34" spans="1:64" s="3" customFormat="1" ht="30" customHeight="1" thickBot="1" x14ac:dyDescent="0.3">
      <c r="A34" s="44"/>
      <c r="B34" s="95" t="s">
        <v>51</v>
      </c>
      <c r="C34" s="98" t="s">
        <v>42</v>
      </c>
      <c r="D34" s="93">
        <v>0</v>
      </c>
      <c r="E34" s="94">
        <v>44788</v>
      </c>
      <c r="F34" s="94">
        <v>44788</v>
      </c>
      <c r="G34" s="13"/>
      <c r="H34" s="13"/>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row>
    <row r="35" spans="1:64" s="3" customFormat="1" ht="30" customHeight="1" thickBot="1" x14ac:dyDescent="0.3">
      <c r="A35" s="44"/>
      <c r="B35" s="95" t="s">
        <v>66</v>
      </c>
      <c r="C35" s="98" t="s">
        <v>42</v>
      </c>
      <c r="D35" s="93">
        <v>0</v>
      </c>
      <c r="E35" s="94">
        <v>44788</v>
      </c>
      <c r="F35" s="94">
        <v>44788</v>
      </c>
      <c r="G35" s="13"/>
      <c r="H35" s="13">
        <f t="shared" si="6"/>
        <v>1</v>
      </c>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row>
    <row r="36" spans="1:64" s="3" customFormat="1" ht="30" customHeight="1" thickBot="1" x14ac:dyDescent="0.3">
      <c r="A36" s="45" t="s">
        <v>11</v>
      </c>
      <c r="B36" s="26"/>
      <c r="C36" s="27"/>
      <c r="D36" s="28"/>
      <c r="E36" s="59"/>
      <c r="F36" s="60"/>
      <c r="G36" s="29"/>
      <c r="H36" s="29" t="str">
        <f t="shared" si="6"/>
        <v/>
      </c>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row>
    <row r="37" spans="1:64" ht="30" customHeight="1" x14ac:dyDescent="0.25">
      <c r="G37" s="6"/>
    </row>
    <row r="38" spans="1:64" ht="30" customHeight="1" x14ac:dyDescent="0.25">
      <c r="C38" s="11"/>
      <c r="F38" s="46"/>
    </row>
    <row r="39" spans="1:64" ht="30" customHeight="1" x14ac:dyDescent="0.25">
      <c r="C39"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4 D36">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2" priority="34">
      <formula>AND(TODAY()&gt;=I$5,TODAY()&lt;J$5)</formula>
    </cfRule>
  </conditionalFormatting>
  <conditionalFormatting sqref="I7:BL36">
    <cfRule type="expression" dxfId="1" priority="28">
      <formula>AND(task_start&lt;=I$5,ROUNDDOWN((task_end-task_start+1)*task_progress,0)+task_start-1&gt;=I$5)</formula>
    </cfRule>
    <cfRule type="expression" dxfId="0" priority="29" stopIfTrue="1">
      <formula>AND(task_end&gt;=I$5,task_start&lt;J$5)</formula>
    </cfRule>
  </conditionalFormatting>
  <conditionalFormatting sqref="D35">
    <cfRule type="dataBar" priority="1">
      <dataBar>
        <cfvo type="num" val="0"/>
        <cfvo type="num" val="1"/>
        <color theme="0" tint="-0.249977111117893"/>
      </dataBar>
      <extLst>
        <ext xmlns:x14="http://schemas.microsoft.com/office/spreadsheetml/2009/9/main" uri="{B025F937-C7B1-47D3-B67F-A62EFF666E3E}">
          <x14:id>{F5266951-9919-4B55-AFAB-1546ABE09ED1}</x14:id>
        </ext>
      </extLst>
    </cfRule>
  </conditionalFormatting>
  <dataValidations count="1">
    <dataValidation type="whole" operator="greaterThanOrEqual" allowBlank="1" showInputMessage="1" promptTitle="Mostrar semana" prompt="Al cambiar este número, se desplazará la vista del diagrama de Gantt." sqref="E4">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 D36</xm:sqref>
        </x14:conditionalFormatting>
        <x14:conditionalFormatting xmlns:xm="http://schemas.microsoft.com/office/excel/2006/main">
          <x14:cfRule type="dataBar" id="{F5266951-9919-4B55-AFAB-1546ABE09ED1}">
            <x14:dataBar minLength="0" maxLength="100" gradient="0">
              <x14:cfvo type="num">
                <xm:f>0</xm:f>
              </x14:cfvo>
              <x14:cfvo type="num">
                <xm:f>1</xm:f>
              </x14:cfvo>
              <x14:negativeFillColor rgb="FFFF0000"/>
              <x14:axisColor rgb="FF000000"/>
            </x14:dataBar>
          </x14:cfRule>
          <xm:sqref>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baseColWidth="10" defaultColWidth="9.140625" defaultRowHeight="12.75" x14ac:dyDescent="0.2"/>
  <cols>
    <col min="1" max="1" width="87.140625" style="34" customWidth="1"/>
    <col min="2" max="16384" width="9.140625" style="2"/>
  </cols>
  <sheetData>
    <row r="1" spans="1:2" ht="46.5" customHeight="1" x14ac:dyDescent="0.2"/>
    <row r="2" spans="1:2" s="36" customFormat="1" ht="15.75" x14ac:dyDescent="0.25">
      <c r="A2" s="35" t="s">
        <v>21</v>
      </c>
      <c r="B2" s="35"/>
    </row>
    <row r="3" spans="1:2" s="40" customFormat="1" ht="27" customHeight="1" x14ac:dyDescent="0.25">
      <c r="A3" s="58" t="s">
        <v>22</v>
      </c>
      <c r="B3" s="41"/>
    </row>
    <row r="4" spans="1:2" s="37" customFormat="1" ht="26.25" x14ac:dyDescent="0.4">
      <c r="A4" s="38" t="s">
        <v>23</v>
      </c>
    </row>
    <row r="5" spans="1:2" ht="75.75" customHeight="1" x14ac:dyDescent="0.2">
      <c r="A5" s="39" t="s">
        <v>24</v>
      </c>
    </row>
    <row r="6" spans="1:2" ht="26.25" customHeight="1" x14ac:dyDescent="0.2">
      <c r="A6" s="38" t="s">
        <v>25</v>
      </c>
    </row>
    <row r="7" spans="1:2" s="34" customFormat="1" ht="216" customHeight="1" x14ac:dyDescent="0.25">
      <c r="A7" s="43" t="s">
        <v>26</v>
      </c>
    </row>
    <row r="8" spans="1:2" s="37" customFormat="1" ht="26.25" x14ac:dyDescent="0.4">
      <c r="A8" s="38" t="s">
        <v>27</v>
      </c>
    </row>
    <row r="9" spans="1:2" ht="82.5" customHeight="1" x14ac:dyDescent="0.2">
      <c r="A9" s="39" t="s">
        <v>28</v>
      </c>
    </row>
    <row r="10" spans="1:2" s="34" customFormat="1" ht="27.95" customHeight="1" x14ac:dyDescent="0.25">
      <c r="A10" s="42" t="s">
        <v>29</v>
      </c>
    </row>
    <row r="11" spans="1:2" s="37" customFormat="1" ht="26.25" x14ac:dyDescent="0.4">
      <c r="A11" s="38" t="s">
        <v>30</v>
      </c>
    </row>
    <row r="12" spans="1:2" ht="30" x14ac:dyDescent="0.2">
      <c r="A12" s="39" t="s">
        <v>31</v>
      </c>
    </row>
    <row r="13" spans="1:2" s="34" customFormat="1" ht="27.95" customHeight="1" x14ac:dyDescent="0.25">
      <c r="A13" s="42" t="s">
        <v>32</v>
      </c>
    </row>
    <row r="14" spans="1:2" s="37" customFormat="1" ht="26.25" x14ac:dyDescent="0.4">
      <c r="A14" s="38" t="s">
        <v>33</v>
      </c>
    </row>
    <row r="15" spans="1:2" ht="86.25" customHeight="1" x14ac:dyDescent="0.2">
      <c r="A15" s="39" t="s">
        <v>34</v>
      </c>
    </row>
    <row r="16" spans="1:2" ht="95.25" customHeight="1" x14ac:dyDescent="0.2">
      <c r="A16" s="39" t="s">
        <v>35</v>
      </c>
    </row>
  </sheetData>
  <hyperlinks>
    <hyperlink ref="A13" r:id="rId1"/>
    <hyperlink ref="A10" r:id="rId2"/>
    <hyperlink ref="A3" r:id="rId3"/>
    <hyperlink ref="A2" r:id="rId4"/>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sharepoint/v3"/>
    <ds:schemaRef ds:uri="http://schemas.microsoft.com/office/2006/metadata/properties"/>
    <ds:schemaRef ds:uri="http://schemas.microsoft.com/office/infopath/2007/PartnerControls"/>
    <ds:schemaRef ds:uri="http://purl.org/dc/terms/"/>
    <ds:schemaRef ds:uri="http://www.w3.org/XML/1998/namespace"/>
    <ds:schemaRef ds:uri="http://purl.org/dc/elements/1.1/"/>
    <ds:schemaRef ds:uri="http://schemas.openxmlformats.org/package/2006/metadata/core-properties"/>
    <ds:schemaRef ds:uri="http://schemas.microsoft.com/office/2006/documentManagement/types"/>
    <ds:schemaRef ds:uri="http://purl.org/dc/dcmitype/"/>
    <ds:schemaRef ds:uri="230e9df3-be65-4c73-a93b-d1236ebd677e"/>
    <ds:schemaRef ds:uri="16c05727-aa75-4e4a-9b5f-8a80a1165891"/>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2022-06-29T16:56:40Z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