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filterPrivacy="1" codeName="ThisWorkbook"/>
  <xr:revisionPtr revIDLastSave="0" documentId="13_ncr:1_{2BA30A9F-53B9-4EB9-9AB9-734E76679E3E}" xr6:coauthVersionLast="47" xr6:coauthVersionMax="47" xr10:uidLastSave="{00000000-0000-0000-0000-000000000000}"/>
  <bookViews>
    <workbookView xWindow="-120" yWindow="-120" windowWidth="20730" windowHeight="11760" xr2:uid="{00000000-000D-0000-FFFF-FFFF00000000}"/>
  </bookViews>
  <sheets>
    <sheet name="ProjectSchedule" sheetId="11" r:id="rId1"/>
    <sheet name="Acerca de" sheetId="12" r:id="rId2"/>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4" i="11" l="1"/>
  <c r="E36" i="11" s="1"/>
  <c r="F36" i="11" s="1"/>
  <c r="F39" i="11"/>
  <c r="F32" i="11"/>
  <c r="F27" i="11"/>
  <c r="F26" i="11"/>
  <c r="F23" i="11"/>
  <c r="F21" i="11"/>
  <c r="F19" i="11"/>
  <c r="E15" i="11"/>
  <c r="E16" i="11"/>
  <c r="H16" i="11" s="1"/>
  <c r="F33" i="11"/>
  <c r="F31" i="11"/>
  <c r="F18" i="11"/>
  <c r="H18" i="11" s="1"/>
  <c r="F22" i="11"/>
  <c r="F20" i="11"/>
  <c r="H20" i="11" s="1"/>
  <c r="F40" i="11"/>
  <c r="E35" i="11" l="1"/>
  <c r="F35" i="11" s="1"/>
  <c r="H7" i="11" l="1"/>
  <c r="H31" i="11" l="1"/>
  <c r="I5" i="11"/>
  <c r="H53" i="11"/>
  <c r="H52" i="11"/>
  <c r="H50" i="11"/>
  <c r="H48" i="11"/>
  <c r="H44" i="11"/>
  <c r="H41" i="11"/>
  <c r="H29" i="11"/>
  <c r="H28" i="11"/>
  <c r="H17" i="11"/>
  <c r="H8" i="11"/>
  <c r="I6" i="11" l="1"/>
  <c r="H9" i="11" l="1"/>
  <c r="H42" i="11"/>
  <c r="H40" i="11"/>
  <c r="H11" i="11"/>
  <c r="H33" i="11"/>
  <c r="J5" i="11"/>
  <c r="K5" i="11" s="1"/>
  <c r="L5" i="11" s="1"/>
  <c r="M5" i="11" s="1"/>
  <c r="N5" i="11" s="1"/>
  <c r="O5" i="11" s="1"/>
  <c r="P5" i="11" s="1"/>
  <c r="I4" i="11"/>
  <c r="H35" i="11" l="1"/>
  <c r="H24" i="11"/>
  <c r="H14" i="11"/>
  <c r="P4" i="11"/>
  <c r="Q5" i="11"/>
  <c r="R5" i="11" s="1"/>
  <c r="S5" i="11" s="1"/>
  <c r="T5" i="11" s="1"/>
  <c r="U5" i="11" s="1"/>
  <c r="V5" i="11" s="1"/>
  <c r="W5" i="11" s="1"/>
  <c r="J6" i="11"/>
  <c r="H26" i="11" l="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Z5" i="11" l="1"/>
  <c r="AY4" i="11"/>
  <c r="AX6" i="11"/>
  <c r="T6" i="11"/>
  <c r="S6" i="11" l="1"/>
  <c r="AW6" i="11"/>
  <c r="AY6" i="11"/>
  <c r="BA5" i="11"/>
  <c r="AZ6" i="11"/>
  <c r="U6" i="11"/>
  <c r="BA6" i="11" l="1"/>
  <c r="BB5" i="11"/>
  <c r="V6" i="11"/>
  <c r="BB6" i="11" l="1"/>
  <c r="BC5" i="11"/>
  <c r="W6" i="11"/>
  <c r="BC6" i="11" l="1"/>
  <c r="BD5" i="11"/>
  <c r="X6" i="11"/>
  <c r="BE5" i="11" l="1"/>
  <c r="BD6" i="11"/>
  <c r="Y6" i="11"/>
  <c r="BE6" i="11" l="1"/>
  <c r="BF5" i="11"/>
  <c r="Z6" i="11"/>
  <c r="BG5" i="11" l="1"/>
  <c r="BF4" i="11"/>
  <c r="BF6" i="11" s="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<sst xmlns="http://schemas.openxmlformats.org/spreadsheetml/2006/main" count="134" uniqueCount="80">
  <si>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</si>
  <si>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</si>
  <si>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</si>
  <si>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</si>
  <si>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</si>
  <si>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</si>
  <si>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</si>
  <si>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</si>
  <si>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Continúa escribiendo tareas en las celdas de la A10 a la A13 o ve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</si>
  <si>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agregaste nuevas filas en esta hoja de cálculo, verás que se crearon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</si>
  <si>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</si>
  <si>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fila indica el final de la programación del proyecto. NO escriba nada en esta fila. 
Inserte nuevas filas encima de ésta para continuar creando la programación del proyecto.</t>
  </si>
  <si>
    <t>TAREA</t>
  </si>
  <si>
    <t>Inicio del proyecto:</t>
  </si>
  <si>
    <t>Semana para mostrar:</t>
  </si>
  <si>
    <t>PROGRESO</t>
  </si>
  <si>
    <t>INICIO</t>
  </si>
  <si>
    <t>fecha</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</si>
  <si>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</si>
  <si>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</si>
  <si>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</si>
  <si>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</si>
  <si>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</si>
  <si>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</si>
  <si>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</si>
  <si>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“Ve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</si>
  <si>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</si>
  <si>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</si>
  <si>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</si>
  <si>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</si>
  <si>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</si>
  <si>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</si>
  <si>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</si>
  <si>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</si>
  <si>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</si>
  <si>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Situaciones Ganadoras de México S.A de C.V</t>
  </si>
  <si>
    <t>Lic. Judith Rivero García</t>
  </si>
  <si>
    <t>Análisis</t>
  </si>
  <si>
    <t>Diseño</t>
  </si>
  <si>
    <t>Primera reunión con el cliente</t>
  </si>
  <si>
    <t>Cronograma</t>
  </si>
  <si>
    <t>Kemish</t>
  </si>
  <si>
    <t>Segunda reunión con el cliente</t>
  </si>
  <si>
    <t>Tercera reunión con el cliente</t>
  </si>
  <si>
    <t>Programación</t>
  </si>
  <si>
    <t>Pruebas</t>
  </si>
  <si>
    <t>Liberación</t>
  </si>
  <si>
    <t>Presentación de la página web</t>
  </si>
  <si>
    <t>Pruebas de integración</t>
  </si>
  <si>
    <t>Análisis de requerimientos</t>
  </si>
  <si>
    <t>Investigación necesaria del tema</t>
  </si>
  <si>
    <t>Modelado de base de datos</t>
  </si>
  <si>
    <t>Gestión de empresas</t>
  </si>
  <si>
    <t>Gestión de tablas isr</t>
  </si>
  <si>
    <t>Gestión de nóminas</t>
  </si>
  <si>
    <t>Gestión de cargas patronales/obreras</t>
  </si>
  <si>
    <t>Gestión de impresión</t>
  </si>
  <si>
    <t>Pruebas unitarias de la gestión isr</t>
  </si>
  <si>
    <t>Pruebas unitarias de nóminas</t>
  </si>
  <si>
    <t>Pruebas unitarias de cargas pratronales</t>
  </si>
  <si>
    <t>Entrega de documentos</t>
  </si>
  <si>
    <t>SIMULADOR SIGAMEX</t>
  </si>
  <si>
    <t>Documento Formal de Requisitos</t>
  </si>
  <si>
    <t>Creación de base de datos</t>
  </si>
  <si>
    <t>P</t>
  </si>
  <si>
    <t>R</t>
  </si>
  <si>
    <t>Creación de interfaces</t>
  </si>
  <si>
    <t>HRS</t>
  </si>
  <si>
    <t>1HR</t>
  </si>
  <si>
    <t>1:30HR</t>
  </si>
  <si>
    <t>24HR</t>
  </si>
  <si>
    <t>90HR</t>
  </si>
  <si>
    <t>5HR</t>
  </si>
  <si>
    <t>16HR</t>
  </si>
  <si>
    <t>18HR</t>
  </si>
  <si>
    <t>80HR</t>
  </si>
  <si>
    <t>60HR</t>
  </si>
  <si>
    <t>4HR</t>
  </si>
  <si>
    <t>6HR</t>
  </si>
  <si>
    <t>10HR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</si>
</sst>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m\-yy;@"/>
    <numFmt numFmtId="170" formatCode="d\ &quot;de&quot;\ mmmm\ &quot;de&quot;\ yyyy"/>
    <numFmt numFmtId="171" formatCode="d"/>
    <numFmt numFmtId="172" formatCode="dd\-mm\-yy;@"/>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s>
  <borders count="1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0" tint="-0.14996795556505021"/>
      </top>
      <bottom/>
      <diagonal/>
    </border>
    <border>
      <left/>
      <right/>
      <top/>
      <bottom style="medium">
        <color theme="0" tint="-0.14996795556505021"/>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72"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0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5" borderId="2" xfId="11" applyFill="1">
      <alignment horizontal="center" vertical="center"/>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9" fontId="4" fillId="2" borderId="2" xfId="0" applyNumberFormat="1" applyFont="1" applyFill="1" applyBorder="1" applyAlignment="1">
      <alignment horizontal="left" vertical="center"/>
    </xf>
    <xf numFmtId="169" fontId="5" fillId="2" borderId="2" xfId="0" applyNumberFormat="1" applyFont="1" applyFill="1" applyBorder="1" applyAlignment="1">
      <alignment horizontal="center" vertical="center"/>
    </xf>
    <xf numFmtId="171" fontId="11" fillId="7" borderId="6" xfId="0" applyNumberFormat="1" applyFont="1" applyFill="1" applyBorder="1" applyAlignment="1">
      <alignment horizontal="center" vertical="center"/>
    </xf>
    <xf numFmtId="171" fontId="11" fillId="7" borderId="0" xfId="0" applyNumberFormat="1" applyFont="1" applyFill="1" applyAlignment="1">
      <alignment horizontal="center" vertical="center"/>
    </xf>
    <xf numFmtId="171" fontId="11" fillId="7" borderId="7" xfId="0" applyNumberFormat="1" applyFont="1" applyFill="1" applyBorder="1" applyAlignment="1">
      <alignment horizontal="center" vertical="center"/>
    </xf>
    <xf numFmtId="172" fontId="0" fillId="8" borderId="2" xfId="0" applyNumberFormat="1" applyFill="1" applyBorder="1" applyAlignment="1">
      <alignment horizontal="center" vertical="center"/>
    </xf>
    <xf numFmtId="172" fontId="5" fillId="8" borderId="2" xfId="0" applyNumberFormat="1" applyFont="1" applyFill="1" applyBorder="1" applyAlignment="1">
      <alignment horizontal="center" vertical="center"/>
    </xf>
    <xf numFmtId="172" fontId="9" fillId="3" borderId="2" xfId="10" applyNumberFormat="1" applyFill="1">
      <alignment horizontal="center" vertical="center"/>
    </xf>
    <xf numFmtId="172" fontId="0" fillId="9" borderId="2" xfId="0" applyNumberFormat="1" applyFill="1" applyBorder="1" applyAlignment="1">
      <alignment horizontal="center" vertical="center"/>
    </xf>
    <xf numFmtId="172" fontId="5" fillId="9" borderId="2" xfId="0" applyNumberFormat="1" applyFont="1" applyFill="1" applyBorder="1" applyAlignment="1">
      <alignment horizontal="center" vertical="center"/>
    </xf>
    <xf numFmtId="172" fontId="9" fillId="4" borderId="2" xfId="10" applyNumberFormat="1" applyFill="1">
      <alignment horizontal="center" vertical="center"/>
    </xf>
    <xf numFmtId="172" fontId="0" fillId="6" borderId="2" xfId="0" applyNumberFormat="1" applyFill="1" applyBorder="1" applyAlignment="1">
      <alignment horizontal="center" vertical="center"/>
    </xf>
    <xf numFmtId="172" fontId="5" fillId="6" borderId="2" xfId="0" applyNumberFormat="1" applyFont="1" applyFill="1" applyBorder="1" applyAlignment="1">
      <alignment horizontal="center" vertical="center"/>
    </xf>
    <xf numFmtId="172" fontId="9" fillId="11" borderId="2" xfId="10" applyNumberFormat="1" applyFill="1">
      <alignment horizontal="center" vertical="center"/>
    </xf>
    <xf numFmtId="172" fontId="0" fillId="5" borderId="2" xfId="0" applyNumberFormat="1" applyFill="1" applyBorder="1" applyAlignment="1">
      <alignment horizontal="center" vertical="center"/>
    </xf>
    <xf numFmtId="172" fontId="5" fillId="5" borderId="2" xfId="0" applyNumberFormat="1" applyFont="1" applyFill="1" applyBorder="1" applyAlignment="1">
      <alignment horizontal="center" vertical="center"/>
    </xf>
    <xf numFmtId="172" fontId="9" fillId="10" borderId="2" xfId="10" applyNumberFormat="1" applyFill="1">
      <alignment horizontal="center" vertical="center"/>
    </xf>
    <xf numFmtId="0" fontId="0" fillId="3" borderId="2" xfId="11" applyFont="1" applyFill="1">
      <alignment horizontal="center" vertical="center"/>
    </xf>
    <xf numFmtId="172" fontId="0" fillId="3" borderId="2" xfId="10" applyNumberFormat="1" applyFont="1" applyFill="1">
      <alignment horizontal="center" vertical="center"/>
    </xf>
    <xf numFmtId="0" fontId="0" fillId="4" borderId="2" xfId="11" applyFont="1" applyFill="1">
      <alignment horizontal="center" vertical="center"/>
    </xf>
    <xf numFmtId="0" fontId="0" fillId="11" borderId="2" xfId="11" applyFont="1" applyFill="1">
      <alignment horizontal="center" vertical="center"/>
    </xf>
    <xf numFmtId="0" fontId="9" fillId="45" borderId="2" xfId="11" applyFill="1">
      <alignment horizontal="center" vertical="center"/>
    </xf>
    <xf numFmtId="9" fontId="5" fillId="45" borderId="2" xfId="2" applyFont="1" applyFill="1" applyBorder="1" applyAlignment="1">
      <alignment horizontal="center" vertical="center"/>
    </xf>
    <xf numFmtId="172" fontId="9" fillId="45" borderId="2" xfId="10" applyNumberFormat="1" applyFill="1">
      <alignment horizontal="center" vertical="center"/>
    </xf>
    <xf numFmtId="0" fontId="6" fillId="45" borderId="2" xfId="0" applyFont="1" applyFill="1" applyBorder="1" applyAlignment="1">
      <alignment horizontal="left" vertical="center" indent="1"/>
    </xf>
    <xf numFmtId="9" fontId="5" fillId="46" borderId="2" xfId="2" applyFont="1" applyFill="1" applyBorder="1" applyAlignment="1">
      <alignment horizontal="center" vertical="center"/>
    </xf>
    <xf numFmtId="172" fontId="9" fillId="46" borderId="2" xfId="10" applyNumberFormat="1" applyFill="1">
      <alignment horizontal="center" vertical="center"/>
    </xf>
    <xf numFmtId="0" fontId="0" fillId="46" borderId="2" xfId="12" applyFont="1" applyFill="1">
      <alignment horizontal="left" vertical="center" indent="2"/>
    </xf>
    <xf numFmtId="0" fontId="0" fillId="10" borderId="2" xfId="11" applyFont="1" applyFill="1">
      <alignment horizontal="center" vertical="center"/>
    </xf>
    <xf numFmtId="0" fontId="0" fillId="46" borderId="2" xfId="11" applyFont="1" applyFill="1">
      <alignment horizontal="center" vertical="center"/>
    </xf>
    <xf numFmtId="0" fontId="9" fillId="0" borderId="0" xfId="8">
      <alignment horizontal="right" indent="1"/>
    </xf>
    <xf numFmtId="0" fontId="9" fillId="0" borderId="7" xfId="8" applyBorder="1">
      <alignment horizontal="right" indent="1"/>
    </xf>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0" fontId="0" fillId="7" borderId="5" xfId="0" applyNumberFormat="1" applyFill="1" applyBorder="1" applyAlignment="1">
      <alignment horizontal="left" vertical="center" wrapText="1" indent="1"/>
    </xf>
    <xf numFmtId="168" fontId="9" fillId="0" borderId="3" xfId="9">
      <alignment horizontal="center" vertical="center"/>
    </xf>
    <xf numFmtId="0" fontId="0" fillId="3" borderId="17" xfId="12" applyFont="1" applyFill="1" applyBorder="1" applyAlignment="1">
      <alignment horizontal="center" vertical="center"/>
    </xf>
    <xf numFmtId="0" fontId="0" fillId="3" borderId="18" xfId="12" applyFont="1" applyFill="1" applyBorder="1" applyAlignment="1">
      <alignment horizontal="center" vertical="center"/>
    </xf>
    <xf numFmtId="0" fontId="0" fillId="4" borderId="17" xfId="12" applyFont="1" applyFill="1" applyBorder="1" applyAlignment="1">
      <alignment horizontal="center" vertical="center"/>
    </xf>
    <xf numFmtId="0" fontId="0" fillId="4" borderId="18" xfId="12" applyFont="1" applyFill="1" applyBorder="1" applyAlignment="1">
      <alignment horizontal="center" vertical="center"/>
    </xf>
    <xf numFmtId="0" fontId="0" fillId="11" borderId="17" xfId="12" applyFont="1" applyFill="1" applyBorder="1" applyAlignment="1">
      <alignment horizontal="center" vertical="center"/>
    </xf>
    <xf numFmtId="0" fontId="0" fillId="11" borderId="18" xfId="12" applyFont="1" applyFill="1" applyBorder="1" applyAlignment="1">
      <alignment horizontal="center" vertical="center"/>
    </xf>
    <xf numFmtId="0" fontId="0" fillId="10" borderId="17" xfId="12" applyFont="1" applyFill="1" applyBorder="1" applyAlignment="1">
      <alignment horizontal="center" vertical="center"/>
    </xf>
    <xf numFmtId="0" fontId="0" fillId="10" borderId="18" xfId="12" applyFont="1" applyFill="1" applyBorder="1" applyAlignment="1">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00000000-0005-0000-0000-00001F000000}"/>
    <cellStyle name="Hipervínculo" xfId="1" builtinId="8" customBuiltin="1"/>
    <cellStyle name="Hipervínculo visitado" xfId="13" builtinId="9" customBuiltin="1"/>
    <cellStyle name="Incorrecto" xfId="19" builtinId="27" customBuiltin="1"/>
    <cellStyle name="Inicio del proyecto" xfId="9" xr:uid="{00000000-0005-0000-0000-000023000000}"/>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00000000-0005-0000-0000-000029000000}"/>
    <cellStyle name="Normal" xfId="0" builtinId="0" customBuiltin="1"/>
    <cellStyle name="Notas" xfId="27" builtinId="10" customBuiltin="1"/>
    <cellStyle name="Porcentaje" xfId="2" builtinId="5" customBuiltin="1"/>
    <cellStyle name="Salida" xfId="22" builtinId="21" customBuiltin="1"/>
    <cellStyle name="Tarea" xfId="12" xr:uid="{00000000-0005-0000-0000-00002E000000}"/>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00000000-0005-0000-0000-000035000000}"/>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6"/>
  <sheetViews>
    <sheetView showGridLines="0" tabSelected="1" showRuler="0" zoomScale="70" zoomScaleNormal="70" zoomScalePageLayoutView="70" workbookViewId="0">
      <pane ySplit="6" topLeftCell="A17" activePane="bottomLeft" state="frozen"/>
      <selection pane="bottomLeft" activeCell="G51" sqref="G51"/>
    </sheetView>
  </sheetViews>
  <sheetFormatPr baseColWidth="10" defaultColWidth="9.140625" defaultRowHeight="30" customHeight="1" x14ac:dyDescent="0.25"/>
  <cols>
    <col min="1" max="1" width="2.7109375" style="44" customWidth="1"/>
    <col min="2" max="2" width="39.5703125" customWidth="1"/>
    <col min="3" max="3" width="30.7109375" customWidth="1"/>
    <col min="4" max="4" width="12.5703125" customWidth="1"/>
    <col min="5" max="5" width="10.42578125" style="5" customWidth="1"/>
    <col min="6" max="6" width="10.42578125" customWidth="1"/>
    <col min="7" max="7" width="2.7109375" customWidth="1"/>
    <col min="8" max="8" width="6.140625" hidden="1" customWidth="1"/>
    <col min="9" max="64" width="3.28515625" customWidth="1"/>
    <col min="69" max="70" width="10.28515625"/>
  </cols>
  <sheetData>
    <row r="1" spans="1:64" ht="30" customHeight="1" x14ac:dyDescent="0.45">
      <c r="A1" s="45"/>
      <c r="B1" s="48" t="s">
        <v>61</v>
      </c>
      <c r="C1" s="1"/>
      <c r="D1" s="2"/>
      <c r="E1" s="4"/>
      <c r="F1" s="33"/>
      <c r="H1" s="2"/>
      <c r="I1" s="56"/>
    </row>
    <row r="2" spans="1:64" ht="30" customHeight="1" x14ac:dyDescent="0.3">
      <c r="A2" s="44" t="s">
        <v>0</v>
      </c>
      <c r="B2" s="49" t="s">
        <v>35</v>
      </c>
      <c r="I2" s="57"/>
    </row>
    <row r="3" spans="1:64" ht="30" customHeight="1" x14ac:dyDescent="0.25">
      <c r="A3" s="44" t="s">
        <v>1</v>
      </c>
      <c r="B3" s="50" t="s">
        <v>36</v>
      </c>
      <c r="C3" s="89" t="s">
        <v>13</v>
      </c>
      <c r="D3" s="90"/>
      <c r="E3" s="94">
        <v>44740</v>
      </c>
      <c r="F3" s="94"/>
    </row>
    <row r="4" spans="1:64" ht="30" customHeight="1" x14ac:dyDescent="0.25">
      <c r="A4" s="45" t="s">
        <v>2</v>
      </c>
      <c r="C4" s="89" t="s">
        <v>14</v>
      </c>
      <c r="D4" s="90"/>
      <c r="E4" s="7">
        <v>5</v>
      </c>
      <c r="I4" s="91">
        <f>I5</f>
        <v>44767</v>
      </c>
      <c r="J4" s="92"/>
      <c r="K4" s="92"/>
      <c r="L4" s="92"/>
      <c r="M4" s="92"/>
      <c r="N4" s="92"/>
      <c r="O4" s="93"/>
      <c r="P4" s="91">
        <f>P5</f>
        <v>44774</v>
      </c>
      <c r="Q4" s="92"/>
      <c r="R4" s="92"/>
      <c r="S4" s="92"/>
      <c r="T4" s="92"/>
      <c r="U4" s="92"/>
      <c r="V4" s="93"/>
      <c r="W4" s="91">
        <f>W5</f>
        <v>44781</v>
      </c>
      <c r="X4" s="92"/>
      <c r="Y4" s="92"/>
      <c r="Z4" s="92"/>
      <c r="AA4" s="92"/>
      <c r="AB4" s="92"/>
      <c r="AC4" s="93"/>
      <c r="AD4" s="91">
        <f>AD5</f>
        <v>44788</v>
      </c>
      <c r="AE4" s="92"/>
      <c r="AF4" s="92"/>
      <c r="AG4" s="92"/>
      <c r="AH4" s="92"/>
      <c r="AI4" s="92"/>
      <c r="AJ4" s="93"/>
      <c r="AK4" s="91">
        <f>AK5</f>
        <v>44795</v>
      </c>
      <c r="AL4" s="92"/>
      <c r="AM4" s="92"/>
      <c r="AN4" s="92"/>
      <c r="AO4" s="92"/>
      <c r="AP4" s="92"/>
      <c r="AQ4" s="93"/>
      <c r="AR4" s="91">
        <f>AR5</f>
        <v>44802</v>
      </c>
      <c r="AS4" s="92"/>
      <c r="AT4" s="92"/>
      <c r="AU4" s="92"/>
      <c r="AV4" s="92"/>
      <c r="AW4" s="92"/>
      <c r="AX4" s="93"/>
      <c r="AY4" s="91">
        <f>AY5</f>
        <v>44809</v>
      </c>
      <c r="AZ4" s="92"/>
      <c r="BA4" s="92"/>
      <c r="BB4" s="92"/>
      <c r="BC4" s="92"/>
      <c r="BD4" s="92"/>
      <c r="BE4" s="93"/>
      <c r="BF4" s="91">
        <f>BF5</f>
        <v>44816</v>
      </c>
      <c r="BG4" s="92"/>
      <c r="BH4" s="92"/>
      <c r="BI4" s="92"/>
      <c r="BJ4" s="92"/>
      <c r="BK4" s="92"/>
      <c r="BL4" s="93"/>
    </row>
    <row r="5" spans="1:64" ht="15" customHeight="1" x14ac:dyDescent="0.25">
      <c r="A5" s="45" t="s">
        <v>3</v>
      </c>
      <c r="B5" s="55"/>
      <c r="C5" s="55"/>
      <c r="D5" s="55"/>
      <c r="E5" s="55"/>
      <c r="F5" s="55"/>
      <c r="G5" s="55"/>
      <c r="I5" s="61">
        <f>Inicio_del_proyecto-WEEKDAY(Inicio_del_proyecto,1)+2+7*(Semana_para_mostrar-1)</f>
        <v>44767</v>
      </c>
      <c r="J5" s="62">
        <f>I5+1</f>
        <v>44768</v>
      </c>
      <c r="K5" s="62">
        <f t="shared" ref="K5:AX5" si="0">J5+1</f>
        <v>44769</v>
      </c>
      <c r="L5" s="62">
        <f t="shared" si="0"/>
        <v>44770</v>
      </c>
      <c r="M5" s="62">
        <f t="shared" si="0"/>
        <v>44771</v>
      </c>
      <c r="N5" s="62">
        <f t="shared" si="0"/>
        <v>44772</v>
      </c>
      <c r="O5" s="63">
        <f t="shared" si="0"/>
        <v>44773</v>
      </c>
      <c r="P5" s="61">
        <f>O5+1</f>
        <v>44774</v>
      </c>
      <c r="Q5" s="62">
        <f>P5+1</f>
        <v>44775</v>
      </c>
      <c r="R5" s="62">
        <f t="shared" si="0"/>
        <v>44776</v>
      </c>
      <c r="S5" s="62">
        <f t="shared" si="0"/>
        <v>44777</v>
      </c>
      <c r="T5" s="62">
        <f t="shared" si="0"/>
        <v>44778</v>
      </c>
      <c r="U5" s="62">
        <f t="shared" si="0"/>
        <v>44779</v>
      </c>
      <c r="V5" s="63">
        <f t="shared" si="0"/>
        <v>44780</v>
      </c>
      <c r="W5" s="61">
        <f>V5+1</f>
        <v>44781</v>
      </c>
      <c r="X5" s="62">
        <f>W5+1</f>
        <v>44782</v>
      </c>
      <c r="Y5" s="62">
        <f t="shared" si="0"/>
        <v>44783</v>
      </c>
      <c r="Z5" s="62">
        <f t="shared" si="0"/>
        <v>44784</v>
      </c>
      <c r="AA5" s="62">
        <f t="shared" si="0"/>
        <v>44785</v>
      </c>
      <c r="AB5" s="62">
        <f t="shared" si="0"/>
        <v>44786</v>
      </c>
      <c r="AC5" s="63">
        <f t="shared" si="0"/>
        <v>44787</v>
      </c>
      <c r="AD5" s="61">
        <f>AC5+1</f>
        <v>44788</v>
      </c>
      <c r="AE5" s="62">
        <f>AD5+1</f>
        <v>44789</v>
      </c>
      <c r="AF5" s="62">
        <f t="shared" si="0"/>
        <v>44790</v>
      </c>
      <c r="AG5" s="62">
        <f t="shared" si="0"/>
        <v>44791</v>
      </c>
      <c r="AH5" s="62">
        <f t="shared" si="0"/>
        <v>44792</v>
      </c>
      <c r="AI5" s="62">
        <f t="shared" si="0"/>
        <v>44793</v>
      </c>
      <c r="AJ5" s="63">
        <f t="shared" si="0"/>
        <v>44794</v>
      </c>
      <c r="AK5" s="61">
        <f>AJ5+1</f>
        <v>44795</v>
      </c>
      <c r="AL5" s="62">
        <f>AK5+1</f>
        <v>44796</v>
      </c>
      <c r="AM5" s="62">
        <f t="shared" si="0"/>
        <v>44797</v>
      </c>
      <c r="AN5" s="62">
        <f t="shared" si="0"/>
        <v>44798</v>
      </c>
      <c r="AO5" s="62">
        <f t="shared" si="0"/>
        <v>44799</v>
      </c>
      <c r="AP5" s="62">
        <f t="shared" si="0"/>
        <v>44800</v>
      </c>
      <c r="AQ5" s="63">
        <f t="shared" si="0"/>
        <v>44801</v>
      </c>
      <c r="AR5" s="61">
        <f>AQ5+1</f>
        <v>44802</v>
      </c>
      <c r="AS5" s="62">
        <f>AR5+1</f>
        <v>44803</v>
      </c>
      <c r="AT5" s="62">
        <f t="shared" si="0"/>
        <v>44804</v>
      </c>
      <c r="AU5" s="62">
        <f t="shared" si="0"/>
        <v>44805</v>
      </c>
      <c r="AV5" s="62">
        <f t="shared" si="0"/>
        <v>44806</v>
      </c>
      <c r="AW5" s="62">
        <f t="shared" si="0"/>
        <v>44807</v>
      </c>
      <c r="AX5" s="63">
        <f t="shared" si="0"/>
        <v>44808</v>
      </c>
      <c r="AY5" s="61">
        <f>AX5+1</f>
        <v>44809</v>
      </c>
      <c r="AZ5" s="62">
        <f>AY5+1</f>
        <v>44810</v>
      </c>
      <c r="BA5" s="62">
        <f t="shared" ref="BA5:BE5" si="1">AZ5+1</f>
        <v>44811</v>
      </c>
      <c r="BB5" s="62">
        <f t="shared" si="1"/>
        <v>44812</v>
      </c>
      <c r="BC5" s="62">
        <f t="shared" si="1"/>
        <v>44813</v>
      </c>
      <c r="BD5" s="62">
        <f t="shared" si="1"/>
        <v>44814</v>
      </c>
      <c r="BE5" s="63">
        <f t="shared" si="1"/>
        <v>44815</v>
      </c>
      <c r="BF5" s="61">
        <f>BE5+1</f>
        <v>44816</v>
      </c>
      <c r="BG5" s="62">
        <f>BF5+1</f>
        <v>44817</v>
      </c>
      <c r="BH5" s="62">
        <f t="shared" ref="BH5:BL5" si="2">BG5+1</f>
        <v>44818</v>
      </c>
      <c r="BI5" s="62">
        <f t="shared" si="2"/>
        <v>44819</v>
      </c>
      <c r="BJ5" s="62">
        <f t="shared" si="2"/>
        <v>44820</v>
      </c>
      <c r="BK5" s="62">
        <f t="shared" si="2"/>
        <v>44821</v>
      </c>
      <c r="BL5" s="63">
        <f t="shared" si="2"/>
        <v>44822</v>
      </c>
    </row>
    <row r="6" spans="1:64" ht="30" customHeight="1" thickBot="1" x14ac:dyDescent="0.3">
      <c r="A6" s="45" t="s">
        <v>4</v>
      </c>
      <c r="B6" s="8" t="s">
        <v>12</v>
      </c>
      <c r="C6" s="9" t="s">
        <v>67</v>
      </c>
      <c r="D6" s="9" t="s">
        <v>15</v>
      </c>
      <c r="E6" s="9" t="s">
        <v>16</v>
      </c>
      <c r="F6" s="9" t="s">
        <v>18</v>
      </c>
      <c r="G6" s="9"/>
      <c r="H6" s="9" t="s">
        <v>19</v>
      </c>
      <c r="I6" s="10" t="str">
        <f t="shared" ref="I6" si="3">LEFT(TEXT(I5,"ddd"),1)</f>
        <v>l</v>
      </c>
      <c r="J6" s="10" t="str">
        <f t="shared" ref="J6:AR6" si="4">LEFT(TEXT(J5,"ddd"),1)</f>
        <v>m</v>
      </c>
      <c r="K6" s="10" t="str">
        <f t="shared" si="4"/>
        <v>m</v>
      </c>
      <c r="L6" s="10" t="str">
        <f t="shared" si="4"/>
        <v>j</v>
      </c>
      <c r="M6" s="10" t="str">
        <f t="shared" si="4"/>
        <v>v</v>
      </c>
      <c r="N6" s="10" t="str">
        <f t="shared" si="4"/>
        <v>s</v>
      </c>
      <c r="O6" s="10" t="str">
        <f t="shared" si="4"/>
        <v>d</v>
      </c>
      <c r="P6" s="10" t="str">
        <f t="shared" si="4"/>
        <v>l</v>
      </c>
      <c r="Q6" s="10" t="str">
        <f t="shared" si="4"/>
        <v>m</v>
      </c>
      <c r="R6" s="10" t="str">
        <f t="shared" si="4"/>
        <v>m</v>
      </c>
      <c r="S6" s="10" t="str">
        <f t="shared" si="4"/>
        <v>j</v>
      </c>
      <c r="T6" s="10" t="str">
        <f t="shared" si="4"/>
        <v>v</v>
      </c>
      <c r="U6" s="10" t="str">
        <f t="shared" si="4"/>
        <v>s</v>
      </c>
      <c r="V6" s="10" t="str">
        <f t="shared" si="4"/>
        <v>d</v>
      </c>
      <c r="W6" s="10" t="str">
        <f t="shared" si="4"/>
        <v>l</v>
      </c>
      <c r="X6" s="10" t="str">
        <f t="shared" si="4"/>
        <v>m</v>
      </c>
      <c r="Y6" s="10" t="str">
        <f t="shared" si="4"/>
        <v>m</v>
      </c>
      <c r="Z6" s="10" t="str">
        <f t="shared" si="4"/>
        <v>j</v>
      </c>
      <c r="AA6" s="10" t="str">
        <f t="shared" si="4"/>
        <v>v</v>
      </c>
      <c r="AB6" s="10" t="str">
        <f t="shared" si="4"/>
        <v>s</v>
      </c>
      <c r="AC6" s="10" t="str">
        <f t="shared" si="4"/>
        <v>d</v>
      </c>
      <c r="AD6" s="10" t="str">
        <f t="shared" si="4"/>
        <v>l</v>
      </c>
      <c r="AE6" s="10" t="str">
        <f t="shared" si="4"/>
        <v>m</v>
      </c>
      <c r="AF6" s="10" t="str">
        <f t="shared" si="4"/>
        <v>m</v>
      </c>
      <c r="AG6" s="10" t="str">
        <f t="shared" si="4"/>
        <v>j</v>
      </c>
      <c r="AH6" s="10" t="str">
        <f t="shared" si="4"/>
        <v>v</v>
      </c>
      <c r="AI6" s="10" t="str">
        <f t="shared" si="4"/>
        <v>s</v>
      </c>
      <c r="AJ6" s="10" t="str">
        <f t="shared" si="4"/>
        <v>d</v>
      </c>
      <c r="AK6" s="10" t="str">
        <f t="shared" si="4"/>
        <v>l</v>
      </c>
      <c r="AL6" s="10" t="str">
        <f t="shared" si="4"/>
        <v>m</v>
      </c>
      <c r="AM6" s="10" t="str">
        <f t="shared" si="4"/>
        <v>m</v>
      </c>
      <c r="AN6" s="10" t="str">
        <f t="shared" si="4"/>
        <v>j</v>
      </c>
      <c r="AO6" s="10" t="str">
        <f t="shared" si="4"/>
        <v>v</v>
      </c>
      <c r="AP6" s="10" t="str">
        <f t="shared" si="4"/>
        <v>s</v>
      </c>
      <c r="AQ6" s="10" t="str">
        <f t="shared" si="4"/>
        <v>d</v>
      </c>
      <c r="AR6" s="10" t="str">
        <f t="shared" si="4"/>
        <v>l</v>
      </c>
      <c r="AS6" s="10" t="str">
        <f t="shared" ref="AS6:BL6" si="5">LEFT(TEXT(AS5,"ddd"),1)</f>
        <v>m</v>
      </c>
      <c r="AT6" s="10" t="str">
        <f t="shared" si="5"/>
        <v>m</v>
      </c>
      <c r="AU6" s="10" t="str">
        <f t="shared" si="5"/>
        <v>j</v>
      </c>
      <c r="AV6" s="10" t="str">
        <f t="shared" si="5"/>
        <v>v</v>
      </c>
      <c r="AW6" s="10" t="str">
        <f t="shared" si="5"/>
        <v>s</v>
      </c>
      <c r="AX6" s="10" t="str">
        <f t="shared" si="5"/>
        <v>d</v>
      </c>
      <c r="AY6" s="10" t="str">
        <f t="shared" si="5"/>
        <v>l</v>
      </c>
      <c r="AZ6" s="10" t="str">
        <f t="shared" si="5"/>
        <v>m</v>
      </c>
      <c r="BA6" s="10" t="str">
        <f t="shared" si="5"/>
        <v>m</v>
      </c>
      <c r="BB6" s="10" t="str">
        <f t="shared" si="5"/>
        <v>j</v>
      </c>
      <c r="BC6" s="10" t="str">
        <f t="shared" si="5"/>
        <v>v</v>
      </c>
      <c r="BD6" s="10" t="str">
        <f t="shared" si="5"/>
        <v>s</v>
      </c>
      <c r="BE6" s="10" t="str">
        <f t="shared" si="5"/>
        <v>d</v>
      </c>
      <c r="BF6" s="10" t="str">
        <f t="shared" si="5"/>
        <v>l</v>
      </c>
      <c r="BG6" s="10" t="str">
        <f t="shared" si="5"/>
        <v>m</v>
      </c>
      <c r="BH6" s="10" t="str">
        <f t="shared" si="5"/>
        <v>m</v>
      </c>
      <c r="BI6" s="10" t="str">
        <f t="shared" si="5"/>
        <v>j</v>
      </c>
      <c r="BJ6" s="10" t="str">
        <f t="shared" si="5"/>
        <v>v</v>
      </c>
      <c r="BK6" s="10" t="str">
        <f t="shared" si="5"/>
        <v>s</v>
      </c>
      <c r="BL6" s="10" t="str">
        <f t="shared" si="5"/>
        <v>d</v>
      </c>
    </row>
    <row r="7" spans="1:64" ht="15" hidden="1" customHeight="1" thickBot="1" x14ac:dyDescent="0.3">
      <c r="A7" s="44" t="s">
        <v>5</v>
      </c>
      <c r="C7" s="47"/>
      <c r="E7"/>
      <c r="H7" t="str">
        <f>IF(OR(ISBLANK(task_start),ISBLANK(task_end)),"",task_end-task_start+1)</f>
        <v/>
      </c>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row>
    <row r="8" spans="1:64" s="3" customFormat="1" ht="30" customHeight="1" thickBot="1" x14ac:dyDescent="0.3">
      <c r="A8" s="45" t="s">
        <v>6</v>
      </c>
      <c r="B8" s="14" t="s">
        <v>37</v>
      </c>
      <c r="C8" s="51"/>
      <c r="D8" s="15"/>
      <c r="E8" s="64"/>
      <c r="F8" s="65"/>
      <c r="G8" s="13"/>
      <c r="H8" s="13" t="str">
        <f t="shared" ref="H8:H53" si="6">IF(OR(ISBLANK(task_start),ISBLANK(task_end)),"",task_end-task_start+1)</f>
        <v/>
      </c>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row>
    <row r="9" spans="1:64" s="3" customFormat="1" ht="30" customHeight="1" thickBot="1" x14ac:dyDescent="0.3">
      <c r="A9" s="45" t="s">
        <v>7</v>
      </c>
      <c r="B9" s="95" t="s">
        <v>39</v>
      </c>
      <c r="C9" s="76" t="s">
        <v>41</v>
      </c>
      <c r="D9" s="16">
        <v>1</v>
      </c>
      <c r="E9" s="66">
        <v>44740</v>
      </c>
      <c r="F9" s="66">
        <v>44740</v>
      </c>
      <c r="G9" s="13" t="s">
        <v>64</v>
      </c>
      <c r="H9" s="13">
        <f t="shared" si="6"/>
        <v>1</v>
      </c>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row>
    <row r="10" spans="1:64" s="3" customFormat="1" ht="30" customHeight="1" thickBot="1" x14ac:dyDescent="0.3">
      <c r="A10" s="45"/>
      <c r="B10" s="96"/>
      <c r="C10" s="76" t="s">
        <v>41</v>
      </c>
      <c r="D10" s="16">
        <v>1</v>
      </c>
      <c r="E10" s="66">
        <v>44740</v>
      </c>
      <c r="F10" s="66">
        <v>44740</v>
      </c>
      <c r="G10" s="13" t="s">
        <v>65</v>
      </c>
      <c r="H10" s="13"/>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row>
    <row r="11" spans="1:64" s="3" customFormat="1" ht="30" customHeight="1" thickBot="1" x14ac:dyDescent="0.3">
      <c r="A11" s="45" t="s">
        <v>8</v>
      </c>
      <c r="B11" s="95" t="s">
        <v>40</v>
      </c>
      <c r="C11" s="76" t="s">
        <v>41</v>
      </c>
      <c r="D11" s="16">
        <v>1</v>
      </c>
      <c r="E11" s="66">
        <v>44740</v>
      </c>
      <c r="F11" s="66">
        <v>44740</v>
      </c>
      <c r="G11" s="13" t="s">
        <v>64</v>
      </c>
      <c r="H11" s="13">
        <f t="shared" si="6"/>
        <v>1</v>
      </c>
      <c r="I11" s="30"/>
      <c r="J11" s="30"/>
      <c r="K11" s="30"/>
      <c r="L11" s="30"/>
      <c r="M11" s="30"/>
      <c r="N11" s="30"/>
      <c r="O11" s="30"/>
      <c r="P11" s="30"/>
      <c r="Q11" s="30"/>
      <c r="R11" s="30"/>
      <c r="S11" s="30"/>
      <c r="T11" s="30"/>
      <c r="U11" s="31"/>
      <c r="V11" s="31"/>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row>
    <row r="12" spans="1:64" s="3" customFormat="1" ht="30" customHeight="1" thickBot="1" x14ac:dyDescent="0.3">
      <c r="A12" s="45"/>
      <c r="B12" s="96"/>
      <c r="C12" s="76" t="s">
        <v>41</v>
      </c>
      <c r="D12" s="16">
        <v>1</v>
      </c>
      <c r="E12" s="66">
        <v>44740</v>
      </c>
      <c r="F12" s="66">
        <v>44740</v>
      </c>
      <c r="G12" s="13" t="s">
        <v>65</v>
      </c>
      <c r="H12" s="13"/>
      <c r="I12" s="30"/>
      <c r="J12" s="30"/>
      <c r="K12" s="30"/>
      <c r="L12" s="30"/>
      <c r="M12" s="30"/>
      <c r="N12" s="30"/>
      <c r="O12" s="30"/>
      <c r="P12" s="30"/>
      <c r="Q12" s="30"/>
      <c r="R12" s="30"/>
      <c r="S12" s="30"/>
      <c r="T12" s="30"/>
      <c r="U12" s="31"/>
      <c r="V12" s="31"/>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row>
    <row r="13" spans="1:64" s="3" customFormat="1" ht="30" customHeight="1" thickBot="1" x14ac:dyDescent="0.3">
      <c r="A13" s="45"/>
      <c r="B13" s="95" t="s">
        <v>49</v>
      </c>
      <c r="C13" s="76" t="s">
        <v>41</v>
      </c>
      <c r="D13" s="16">
        <v>1</v>
      </c>
      <c r="E13" s="66">
        <v>44740</v>
      </c>
      <c r="F13" s="66">
        <v>44741</v>
      </c>
      <c r="G13" s="13" t="s">
        <v>64</v>
      </c>
      <c r="H13" s="13"/>
      <c r="I13" s="30"/>
      <c r="J13" s="30"/>
      <c r="K13" s="30"/>
      <c r="L13" s="30"/>
      <c r="M13" s="30"/>
      <c r="N13" s="30"/>
      <c r="O13" s="30"/>
      <c r="P13" s="30"/>
      <c r="Q13" s="30"/>
      <c r="R13" s="30"/>
      <c r="S13" s="30"/>
      <c r="T13" s="30"/>
      <c r="U13" s="31"/>
      <c r="V13" s="31"/>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row>
    <row r="14" spans="1:64" s="3" customFormat="1" ht="30" customHeight="1" thickBot="1" x14ac:dyDescent="0.3">
      <c r="A14" s="44"/>
      <c r="B14" s="96"/>
      <c r="C14" s="76" t="s">
        <v>41</v>
      </c>
      <c r="D14" s="16">
        <v>1</v>
      </c>
      <c r="E14" s="66">
        <v>44740</v>
      </c>
      <c r="F14" s="66">
        <v>44741</v>
      </c>
      <c r="G14" s="13" t="s">
        <v>65</v>
      </c>
      <c r="H14" s="13">
        <f t="shared" si="6"/>
        <v>2</v>
      </c>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row>
    <row r="15" spans="1:64" s="3" customFormat="1" ht="30" customHeight="1" thickBot="1" x14ac:dyDescent="0.3">
      <c r="A15" s="44"/>
      <c r="B15" s="95" t="s">
        <v>50</v>
      </c>
      <c r="C15" s="76" t="s">
        <v>41</v>
      </c>
      <c r="D15" s="16">
        <v>1</v>
      </c>
      <c r="E15" s="66">
        <f>F13</f>
        <v>44741</v>
      </c>
      <c r="F15" s="77">
        <v>44746</v>
      </c>
      <c r="G15" s="13" t="s">
        <v>64</v>
      </c>
      <c r="H15" s="13"/>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c r="BL15" s="30"/>
    </row>
    <row r="16" spans="1:64" s="3" customFormat="1" ht="30" customHeight="1" thickBot="1" x14ac:dyDescent="0.3">
      <c r="A16" s="44"/>
      <c r="B16" s="96"/>
      <c r="C16" s="76" t="s">
        <v>41</v>
      </c>
      <c r="D16" s="16">
        <v>1</v>
      </c>
      <c r="E16" s="66">
        <f>F14</f>
        <v>44741</v>
      </c>
      <c r="F16" s="77">
        <v>44746</v>
      </c>
      <c r="G16" s="13" t="s">
        <v>65</v>
      </c>
      <c r="H16" s="13">
        <f t="shared" si="6"/>
        <v>6</v>
      </c>
      <c r="I16" s="30"/>
      <c r="J16" s="30"/>
      <c r="K16" s="30"/>
      <c r="L16" s="30"/>
      <c r="M16" s="30"/>
      <c r="N16" s="30"/>
      <c r="O16" s="30"/>
      <c r="P16" s="30"/>
      <c r="Q16" s="30"/>
      <c r="R16" s="30"/>
      <c r="S16" s="30"/>
      <c r="T16" s="30"/>
      <c r="U16" s="30"/>
      <c r="V16" s="30"/>
      <c r="W16" s="30"/>
      <c r="X16" s="30"/>
      <c r="Y16" s="31"/>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row>
    <row r="17" spans="1:64" s="3" customFormat="1" ht="30" customHeight="1" thickBot="1" x14ac:dyDescent="0.3">
      <c r="A17" s="45" t="s">
        <v>9</v>
      </c>
      <c r="B17" s="17" t="s">
        <v>38</v>
      </c>
      <c r="C17" s="52"/>
      <c r="D17" s="18"/>
      <c r="E17" s="67"/>
      <c r="F17" s="68"/>
      <c r="G17" s="13"/>
      <c r="H17" s="13" t="str">
        <f t="shared" si="6"/>
        <v/>
      </c>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row>
    <row r="18" spans="1:64" s="3" customFormat="1" ht="30" customHeight="1" thickBot="1" x14ac:dyDescent="0.3">
      <c r="A18" s="45"/>
      <c r="B18" s="97" t="s">
        <v>51</v>
      </c>
      <c r="C18" s="78" t="s">
        <v>41</v>
      </c>
      <c r="D18" s="19">
        <v>1</v>
      </c>
      <c r="E18" s="69">
        <v>44761</v>
      </c>
      <c r="F18" s="69">
        <f>E18+3</f>
        <v>44764</v>
      </c>
      <c r="G18" s="13" t="s">
        <v>64</v>
      </c>
      <c r="H18" s="13">
        <f t="shared" si="6"/>
        <v>4</v>
      </c>
      <c r="I18" s="3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row>
    <row r="19" spans="1:64" s="3" customFormat="1" ht="30" customHeight="1" thickBot="1" x14ac:dyDescent="0.3">
      <c r="A19" s="45"/>
      <c r="B19" s="98"/>
      <c r="C19" s="78" t="s">
        <v>41</v>
      </c>
      <c r="D19" s="19">
        <v>1</v>
      </c>
      <c r="E19" s="69">
        <v>44761</v>
      </c>
      <c r="F19" s="69">
        <f>E19+3</f>
        <v>44764</v>
      </c>
      <c r="G19" s="13" t="s">
        <v>65</v>
      </c>
      <c r="H19" s="13"/>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row>
    <row r="20" spans="1:64" s="3" customFormat="1" ht="30" customHeight="1" thickBot="1" x14ac:dyDescent="0.3">
      <c r="A20" s="44"/>
      <c r="B20" s="97" t="s">
        <v>42</v>
      </c>
      <c r="C20" s="78" t="s">
        <v>41</v>
      </c>
      <c r="D20" s="19">
        <v>1</v>
      </c>
      <c r="E20" s="69">
        <v>44764</v>
      </c>
      <c r="F20" s="69">
        <f>E20+0</f>
        <v>44764</v>
      </c>
      <c r="G20" s="13" t="s">
        <v>64</v>
      </c>
      <c r="H20" s="13">
        <f t="shared" si="6"/>
        <v>1</v>
      </c>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c r="BL20" s="30"/>
    </row>
    <row r="21" spans="1:64" s="3" customFormat="1" ht="30" customHeight="1" thickBot="1" x14ac:dyDescent="0.3">
      <c r="A21" s="44"/>
      <c r="B21" s="98"/>
      <c r="C21" s="78" t="s">
        <v>41</v>
      </c>
      <c r="D21" s="19">
        <v>1</v>
      </c>
      <c r="E21" s="69">
        <v>44764</v>
      </c>
      <c r="F21" s="69">
        <f>E21+0</f>
        <v>44764</v>
      </c>
      <c r="G21" s="13" t="s">
        <v>65</v>
      </c>
      <c r="H21" s="13"/>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row>
    <row r="22" spans="1:64" s="3" customFormat="1" ht="30" customHeight="1" thickBot="1" x14ac:dyDescent="0.3">
      <c r="A22" s="44"/>
      <c r="B22" s="97" t="s">
        <v>43</v>
      </c>
      <c r="C22" s="78" t="s">
        <v>68</v>
      </c>
      <c r="D22" s="19">
        <v>1</v>
      </c>
      <c r="E22" s="69">
        <v>44767</v>
      </c>
      <c r="F22" s="69">
        <f>E22+0</f>
        <v>44767</v>
      </c>
      <c r="G22" s="13" t="s">
        <v>64</v>
      </c>
      <c r="H22" s="13"/>
      <c r="I22" s="30"/>
      <c r="J22" s="30"/>
      <c r="K22" s="30"/>
      <c r="L22" s="30"/>
      <c r="M22" s="30"/>
      <c r="N22" s="30"/>
      <c r="O22" s="30"/>
      <c r="P22" s="30"/>
      <c r="Q22" s="30"/>
      <c r="R22" s="30"/>
      <c r="S22" s="30"/>
      <c r="T22" s="30"/>
      <c r="U22" s="30"/>
      <c r="V22" s="30"/>
      <c r="W22" s="30"/>
      <c r="X22" s="30"/>
      <c r="Y22" s="31"/>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row>
    <row r="23" spans="1:64" s="3" customFormat="1" ht="30" customHeight="1" thickBot="1" x14ac:dyDescent="0.3">
      <c r="A23" s="44"/>
      <c r="B23" s="98"/>
      <c r="C23" s="78" t="s">
        <v>69</v>
      </c>
      <c r="D23" s="19">
        <v>1</v>
      </c>
      <c r="E23" s="69">
        <v>44767</v>
      </c>
      <c r="F23" s="69">
        <f>E23+0</f>
        <v>44767</v>
      </c>
      <c r="G23" s="13" t="s">
        <v>65</v>
      </c>
      <c r="H23" s="13"/>
      <c r="I23" s="30"/>
      <c r="J23" s="30"/>
      <c r="K23" s="30"/>
      <c r="L23" s="30"/>
      <c r="M23" s="30"/>
      <c r="N23" s="30"/>
      <c r="O23" s="30"/>
      <c r="P23" s="30"/>
      <c r="Q23" s="30"/>
      <c r="R23" s="30"/>
      <c r="S23" s="30"/>
      <c r="T23" s="30"/>
      <c r="U23" s="30"/>
      <c r="V23" s="30"/>
      <c r="W23" s="30"/>
      <c r="X23" s="30"/>
      <c r="Y23" s="31"/>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row>
    <row r="24" spans="1:64" s="3" customFormat="1" ht="30" customHeight="1" thickBot="1" x14ac:dyDescent="0.3">
      <c r="A24" s="44"/>
      <c r="B24" s="97" t="s">
        <v>62</v>
      </c>
      <c r="C24" s="78" t="s">
        <v>70</v>
      </c>
      <c r="D24" s="19">
        <v>1</v>
      </c>
      <c r="E24" s="69">
        <v>44767</v>
      </c>
      <c r="F24" s="69">
        <v>44768</v>
      </c>
      <c r="G24" s="13" t="s">
        <v>64</v>
      </c>
      <c r="H24" s="13">
        <f t="shared" si="6"/>
        <v>2</v>
      </c>
      <c r="I24" s="30"/>
      <c r="J24" s="30"/>
      <c r="K24" s="30"/>
      <c r="L24" s="30"/>
      <c r="M24" s="30"/>
      <c r="N24" s="30"/>
      <c r="O24" s="30"/>
      <c r="P24" s="30"/>
      <c r="Q24" s="30"/>
      <c r="R24" s="30"/>
      <c r="S24" s="30"/>
      <c r="T24" s="30"/>
      <c r="U24" s="31"/>
      <c r="V24" s="31"/>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0"/>
      <c r="BK24" s="30"/>
      <c r="BL24" s="30"/>
    </row>
    <row r="25" spans="1:64" s="3" customFormat="1" ht="30" customHeight="1" thickBot="1" x14ac:dyDescent="0.3">
      <c r="A25" s="44"/>
      <c r="B25" s="98"/>
      <c r="C25" s="78" t="s">
        <v>70</v>
      </c>
      <c r="D25" s="19">
        <v>1</v>
      </c>
      <c r="E25" s="69">
        <v>44767</v>
      </c>
      <c r="F25" s="69">
        <v>44768</v>
      </c>
      <c r="G25" s="13" t="s">
        <v>65</v>
      </c>
      <c r="H25" s="13"/>
      <c r="I25" s="30"/>
      <c r="J25" s="30"/>
      <c r="K25" s="30"/>
      <c r="L25" s="30"/>
      <c r="M25" s="30"/>
      <c r="N25" s="30"/>
      <c r="O25" s="30"/>
      <c r="P25" s="30"/>
      <c r="Q25" s="30"/>
      <c r="R25" s="30"/>
      <c r="S25" s="30"/>
      <c r="T25" s="30"/>
      <c r="U25" s="31"/>
      <c r="V25" s="31"/>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0"/>
    </row>
    <row r="26" spans="1:64" s="3" customFormat="1" ht="30" customHeight="1" thickBot="1" x14ac:dyDescent="0.3">
      <c r="A26" s="44"/>
      <c r="B26" s="97" t="s">
        <v>66</v>
      </c>
      <c r="C26" s="78" t="s">
        <v>71</v>
      </c>
      <c r="D26" s="19">
        <v>0.15</v>
      </c>
      <c r="E26" s="69">
        <v>44768</v>
      </c>
      <c r="F26" s="69">
        <f>E26+6</f>
        <v>44774</v>
      </c>
      <c r="G26" s="13" t="s">
        <v>64</v>
      </c>
      <c r="H26" s="13">
        <f t="shared" si="6"/>
        <v>7</v>
      </c>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0"/>
    </row>
    <row r="27" spans="1:64" s="3" customFormat="1" ht="30" customHeight="1" thickBot="1" x14ac:dyDescent="0.3">
      <c r="A27" s="44"/>
      <c r="B27" s="98"/>
      <c r="C27" s="78"/>
      <c r="D27" s="19">
        <v>0.15</v>
      </c>
      <c r="E27" s="69">
        <v>44768</v>
      </c>
      <c r="F27" s="69">
        <f>E27+6</f>
        <v>44774</v>
      </c>
      <c r="G27" s="13" t="s">
        <v>65</v>
      </c>
      <c r="H27" s="13"/>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row>
    <row r="28" spans="1:64" s="3" customFormat="1" ht="30" customHeight="1" thickBot="1" x14ac:dyDescent="0.3">
      <c r="A28" s="44" t="s">
        <v>10</v>
      </c>
      <c r="B28" s="20" t="s">
        <v>44</v>
      </c>
      <c r="C28" s="53"/>
      <c r="D28" s="21"/>
      <c r="E28" s="70"/>
      <c r="F28" s="71"/>
      <c r="G28" s="13"/>
      <c r="H28" s="13" t="str">
        <f t="shared" si="6"/>
        <v/>
      </c>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row>
    <row r="29" spans="1:64" s="3" customFormat="1" ht="30" customHeight="1" thickBot="1" x14ac:dyDescent="0.3">
      <c r="A29" s="44"/>
      <c r="B29" s="99" t="s">
        <v>63</v>
      </c>
      <c r="C29" s="79" t="s">
        <v>72</v>
      </c>
      <c r="D29" s="22">
        <v>0</v>
      </c>
      <c r="E29" s="72">
        <v>44774</v>
      </c>
      <c r="F29" s="72">
        <v>44775</v>
      </c>
      <c r="G29" s="13" t="s">
        <v>64</v>
      </c>
      <c r="H29" s="13">
        <f t="shared" si="6"/>
        <v>2</v>
      </c>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row>
    <row r="30" spans="1:64" s="3" customFormat="1" ht="30" customHeight="1" thickBot="1" x14ac:dyDescent="0.3">
      <c r="A30" s="44"/>
      <c r="B30" s="100"/>
      <c r="C30" s="79"/>
      <c r="D30" s="22">
        <v>0</v>
      </c>
      <c r="E30" s="72">
        <v>44774</v>
      </c>
      <c r="F30" s="72">
        <v>44775</v>
      </c>
      <c r="G30" s="13" t="s">
        <v>65</v>
      </c>
      <c r="H30" s="13"/>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0"/>
      <c r="BH30" s="30"/>
      <c r="BI30" s="30"/>
      <c r="BJ30" s="30"/>
      <c r="BK30" s="30"/>
      <c r="BL30" s="30"/>
    </row>
    <row r="31" spans="1:64" s="3" customFormat="1" ht="30" customHeight="1" thickBot="1" x14ac:dyDescent="0.3">
      <c r="A31" s="44"/>
      <c r="B31" s="99" t="s">
        <v>52</v>
      </c>
      <c r="C31" s="79" t="s">
        <v>73</v>
      </c>
      <c r="D31" s="22">
        <v>0</v>
      </c>
      <c r="E31" s="72">
        <v>44775</v>
      </c>
      <c r="F31" s="72">
        <f>E31+1</f>
        <v>44776</v>
      </c>
      <c r="G31" s="13" t="s">
        <v>64</v>
      </c>
      <c r="H31" s="13">
        <f t="shared" si="6"/>
        <v>2</v>
      </c>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row>
    <row r="32" spans="1:64" s="3" customFormat="1" ht="30" customHeight="1" thickBot="1" x14ac:dyDescent="0.3">
      <c r="A32" s="44"/>
      <c r="B32" s="100"/>
      <c r="C32" s="79"/>
      <c r="D32" s="22">
        <v>0</v>
      </c>
      <c r="E32" s="72">
        <v>44775</v>
      </c>
      <c r="F32" s="72">
        <f>E32+1</f>
        <v>44776</v>
      </c>
      <c r="G32" s="13" t="s">
        <v>65</v>
      </c>
      <c r="H32" s="13"/>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row>
    <row r="33" spans="1:64" s="3" customFormat="1" ht="30" customHeight="1" thickBot="1" x14ac:dyDescent="0.3">
      <c r="A33" s="44"/>
      <c r="B33" s="99" t="s">
        <v>53</v>
      </c>
      <c r="C33" s="79" t="s">
        <v>74</v>
      </c>
      <c r="D33" s="22">
        <v>0</v>
      </c>
      <c r="E33" s="72">
        <v>44776</v>
      </c>
      <c r="F33" s="72">
        <f>E33+1</f>
        <v>44777</v>
      </c>
      <c r="G33" s="13" t="s">
        <v>64</v>
      </c>
      <c r="H33" s="13">
        <f t="shared" si="6"/>
        <v>2</v>
      </c>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0"/>
      <c r="BH33" s="30"/>
      <c r="BI33" s="30"/>
      <c r="BJ33" s="30"/>
      <c r="BK33" s="30"/>
      <c r="BL33" s="30"/>
    </row>
    <row r="34" spans="1:64" s="3" customFormat="1" ht="30" customHeight="1" thickBot="1" x14ac:dyDescent="0.3">
      <c r="A34" s="44"/>
      <c r="B34" s="100"/>
      <c r="C34" s="79"/>
      <c r="D34" s="22">
        <v>0</v>
      </c>
      <c r="E34" s="72">
        <v>44776</v>
      </c>
      <c r="F34" s="72">
        <f>E34+1</f>
        <v>44777</v>
      </c>
      <c r="G34" s="13" t="s">
        <v>65</v>
      </c>
      <c r="H34" s="13"/>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c r="BL34" s="30"/>
    </row>
    <row r="35" spans="1:64" s="3" customFormat="1" ht="30" customHeight="1" thickBot="1" x14ac:dyDescent="0.3">
      <c r="A35" s="44"/>
      <c r="B35" s="99" t="s">
        <v>54</v>
      </c>
      <c r="C35" s="79" t="s">
        <v>75</v>
      </c>
      <c r="D35" s="22">
        <v>0</v>
      </c>
      <c r="E35" s="72">
        <f>F33+0</f>
        <v>44777</v>
      </c>
      <c r="F35" s="72">
        <f>E35+4</f>
        <v>44781</v>
      </c>
      <c r="G35" s="13" t="s">
        <v>64</v>
      </c>
      <c r="H35" s="13">
        <f t="shared" si="6"/>
        <v>5</v>
      </c>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0"/>
      <c r="BD35" s="30"/>
      <c r="BE35" s="30"/>
      <c r="BF35" s="30"/>
      <c r="BG35" s="30"/>
      <c r="BH35" s="30"/>
      <c r="BI35" s="30"/>
      <c r="BJ35" s="30"/>
      <c r="BK35" s="30"/>
      <c r="BL35" s="30"/>
    </row>
    <row r="36" spans="1:64" s="3" customFormat="1" ht="30" customHeight="1" thickBot="1" x14ac:dyDescent="0.3">
      <c r="A36" s="44"/>
      <c r="B36" s="100"/>
      <c r="C36" s="79"/>
      <c r="D36" s="22">
        <v>0</v>
      </c>
      <c r="E36" s="72">
        <f>F34+0</f>
        <v>44777</v>
      </c>
      <c r="F36" s="72">
        <f>E36+4</f>
        <v>44781</v>
      </c>
      <c r="G36" s="13" t="s">
        <v>65</v>
      </c>
      <c r="H36" s="13"/>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30"/>
      <c r="BG36" s="30"/>
      <c r="BH36" s="30"/>
      <c r="BI36" s="30"/>
      <c r="BJ36" s="30"/>
      <c r="BK36" s="30"/>
      <c r="BL36" s="30"/>
    </row>
    <row r="37" spans="1:64" s="3" customFormat="1" ht="30" customHeight="1" thickBot="1" x14ac:dyDescent="0.3">
      <c r="A37" s="44"/>
      <c r="B37" s="99" t="s">
        <v>55</v>
      </c>
      <c r="C37" s="79" t="s">
        <v>76</v>
      </c>
      <c r="D37" s="22">
        <v>0</v>
      </c>
      <c r="E37" s="72">
        <v>44781</v>
      </c>
      <c r="F37" s="72">
        <v>44784</v>
      </c>
      <c r="G37" s="13" t="s">
        <v>64</v>
      </c>
      <c r="H37" s="13"/>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30"/>
      <c r="BA37" s="30"/>
      <c r="BB37" s="30"/>
      <c r="BC37" s="30"/>
      <c r="BD37" s="30"/>
      <c r="BE37" s="30"/>
      <c r="BF37" s="30"/>
      <c r="BG37" s="30"/>
      <c r="BH37" s="30"/>
      <c r="BI37" s="30"/>
      <c r="BJ37" s="30"/>
      <c r="BK37" s="30"/>
      <c r="BL37" s="30"/>
    </row>
    <row r="38" spans="1:64" s="3" customFormat="1" ht="30" customHeight="1" thickBot="1" x14ac:dyDescent="0.3">
      <c r="A38" s="44"/>
      <c r="B38" s="100"/>
      <c r="C38" s="79"/>
      <c r="D38" s="22">
        <v>0</v>
      </c>
      <c r="E38" s="72">
        <v>44781</v>
      </c>
      <c r="F38" s="72">
        <v>44784</v>
      </c>
      <c r="G38" s="13" t="s">
        <v>65</v>
      </c>
      <c r="H38" s="13"/>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0"/>
      <c r="AY38" s="30"/>
      <c r="AZ38" s="30"/>
      <c r="BA38" s="30"/>
      <c r="BB38" s="30"/>
      <c r="BC38" s="30"/>
      <c r="BD38" s="30"/>
      <c r="BE38" s="30"/>
      <c r="BF38" s="30"/>
      <c r="BG38" s="30"/>
      <c r="BH38" s="30"/>
      <c r="BI38" s="30"/>
      <c r="BJ38" s="30"/>
      <c r="BK38" s="30"/>
      <c r="BL38" s="30"/>
    </row>
    <row r="39" spans="1:64" s="3" customFormat="1" ht="30" customHeight="1" thickBot="1" x14ac:dyDescent="0.3">
      <c r="A39" s="44"/>
      <c r="B39" s="99" t="s">
        <v>56</v>
      </c>
      <c r="C39" s="79" t="s">
        <v>76</v>
      </c>
      <c r="D39" s="22">
        <v>0</v>
      </c>
      <c r="E39" s="72">
        <v>44784</v>
      </c>
      <c r="F39" s="72">
        <f>E39+3</f>
        <v>44787</v>
      </c>
      <c r="G39" s="13" t="s">
        <v>64</v>
      </c>
      <c r="H39" s="13"/>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c r="BB39" s="30"/>
      <c r="BC39" s="30"/>
      <c r="BD39" s="30"/>
      <c r="BE39" s="30"/>
      <c r="BF39" s="30"/>
      <c r="BG39" s="30"/>
      <c r="BH39" s="30"/>
      <c r="BI39" s="30"/>
      <c r="BJ39" s="30"/>
      <c r="BK39" s="30"/>
      <c r="BL39" s="30"/>
    </row>
    <row r="40" spans="1:64" s="3" customFormat="1" ht="30" customHeight="1" thickBot="1" x14ac:dyDescent="0.3">
      <c r="A40" s="44"/>
      <c r="B40" s="100"/>
      <c r="C40" s="79"/>
      <c r="D40" s="22">
        <v>0</v>
      </c>
      <c r="E40" s="72">
        <v>44784</v>
      </c>
      <c r="F40" s="72">
        <f>E40+3</f>
        <v>44787</v>
      </c>
      <c r="G40" s="13" t="s">
        <v>65</v>
      </c>
      <c r="H40" s="13">
        <f t="shared" si="6"/>
        <v>4</v>
      </c>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c r="BE40" s="30"/>
      <c r="BF40" s="30"/>
      <c r="BG40" s="30"/>
      <c r="BH40" s="30"/>
      <c r="BI40" s="30"/>
      <c r="BJ40" s="30"/>
      <c r="BK40" s="30"/>
      <c r="BL40" s="30"/>
    </row>
    <row r="41" spans="1:64" s="3" customFormat="1" ht="30" customHeight="1" thickBot="1" x14ac:dyDescent="0.3">
      <c r="A41" s="44" t="s">
        <v>10</v>
      </c>
      <c r="B41" s="23" t="s">
        <v>45</v>
      </c>
      <c r="C41" s="54"/>
      <c r="D41" s="24"/>
      <c r="E41" s="73"/>
      <c r="F41" s="74"/>
      <c r="G41" s="13"/>
      <c r="H41" s="13" t="str">
        <f t="shared" si="6"/>
        <v/>
      </c>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row>
    <row r="42" spans="1:64" s="3" customFormat="1" ht="30" customHeight="1" thickBot="1" x14ac:dyDescent="0.3">
      <c r="A42" s="44"/>
      <c r="B42" s="101" t="s">
        <v>57</v>
      </c>
      <c r="C42" s="87" t="s">
        <v>77</v>
      </c>
      <c r="D42" s="25">
        <v>0</v>
      </c>
      <c r="E42" s="75">
        <v>44787</v>
      </c>
      <c r="F42" s="75">
        <v>44787</v>
      </c>
      <c r="G42" s="13" t="s">
        <v>64</v>
      </c>
      <c r="H42" s="13">
        <f t="shared" si="6"/>
        <v>1</v>
      </c>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30"/>
      <c r="BF42" s="30"/>
      <c r="BG42" s="30"/>
      <c r="BH42" s="30"/>
      <c r="BI42" s="30"/>
      <c r="BJ42" s="30"/>
      <c r="BK42" s="30"/>
      <c r="BL42" s="30"/>
    </row>
    <row r="43" spans="1:64" s="3" customFormat="1" ht="30" customHeight="1" thickBot="1" x14ac:dyDescent="0.3">
      <c r="A43" s="44"/>
      <c r="B43" s="102"/>
      <c r="C43" s="87"/>
      <c r="D43" s="25">
        <v>0</v>
      </c>
      <c r="E43" s="75">
        <v>44787</v>
      </c>
      <c r="F43" s="75">
        <v>44787</v>
      </c>
      <c r="G43" s="13" t="s">
        <v>65</v>
      </c>
      <c r="H43" s="13"/>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c r="AO43" s="30"/>
      <c r="AP43" s="30"/>
      <c r="AQ43" s="30"/>
      <c r="AR43" s="30"/>
      <c r="AS43" s="30"/>
      <c r="AT43" s="30"/>
      <c r="AU43" s="30"/>
      <c r="AV43" s="30"/>
      <c r="AW43" s="30"/>
      <c r="AX43" s="30"/>
      <c r="AY43" s="30"/>
      <c r="AZ43" s="30"/>
      <c r="BA43" s="30"/>
      <c r="BB43" s="30"/>
      <c r="BC43" s="30"/>
      <c r="BD43" s="30"/>
      <c r="BE43" s="30"/>
      <c r="BF43" s="30"/>
      <c r="BG43" s="30"/>
      <c r="BH43" s="30"/>
      <c r="BI43" s="30"/>
      <c r="BJ43" s="30"/>
      <c r="BK43" s="30"/>
      <c r="BL43" s="30"/>
    </row>
    <row r="44" spans="1:64" s="3" customFormat="1" ht="30" customHeight="1" thickBot="1" x14ac:dyDescent="0.3">
      <c r="A44" s="44"/>
      <c r="B44" s="101" t="s">
        <v>58</v>
      </c>
      <c r="C44" s="87" t="s">
        <v>78</v>
      </c>
      <c r="D44" s="25">
        <v>0</v>
      </c>
      <c r="E44" s="75">
        <v>44788</v>
      </c>
      <c r="F44" s="75">
        <v>44788</v>
      </c>
      <c r="G44" s="13" t="s">
        <v>64</v>
      </c>
      <c r="H44" s="13">
        <f t="shared" si="6"/>
        <v>1</v>
      </c>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row>
    <row r="45" spans="1:64" s="3" customFormat="1" ht="30" customHeight="1" thickBot="1" x14ac:dyDescent="0.3">
      <c r="A45" s="44"/>
      <c r="B45" s="102"/>
      <c r="C45" s="87"/>
      <c r="D45" s="25">
        <v>0</v>
      </c>
      <c r="E45" s="75">
        <v>44788</v>
      </c>
      <c r="F45" s="75">
        <v>44788</v>
      </c>
      <c r="G45" s="13" t="s">
        <v>65</v>
      </c>
      <c r="H45" s="13"/>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30"/>
      <c r="AO45" s="30"/>
      <c r="AP45" s="30"/>
      <c r="AQ45" s="30"/>
      <c r="AR45" s="30"/>
      <c r="AS45" s="30"/>
      <c r="AT45" s="30"/>
      <c r="AU45" s="30"/>
      <c r="AV45" s="30"/>
      <c r="AW45" s="30"/>
      <c r="AX45" s="30"/>
      <c r="AY45" s="30"/>
      <c r="AZ45" s="30"/>
      <c r="BA45" s="30"/>
      <c r="BB45" s="30"/>
      <c r="BC45" s="30"/>
      <c r="BD45" s="30"/>
      <c r="BE45" s="30"/>
      <c r="BF45" s="30"/>
      <c r="BG45" s="30"/>
      <c r="BH45" s="30"/>
      <c r="BI45" s="30"/>
      <c r="BJ45" s="30"/>
      <c r="BK45" s="30"/>
      <c r="BL45" s="30"/>
    </row>
    <row r="46" spans="1:64" s="3" customFormat="1" ht="30" customHeight="1" thickBot="1" x14ac:dyDescent="0.3">
      <c r="A46" s="44"/>
      <c r="B46" s="101" t="s">
        <v>59</v>
      </c>
      <c r="C46" s="87" t="s">
        <v>77</v>
      </c>
      <c r="D46" s="25">
        <v>0</v>
      </c>
      <c r="E46" s="75">
        <v>44789</v>
      </c>
      <c r="F46" s="75">
        <v>44789</v>
      </c>
      <c r="G46" s="13" t="s">
        <v>64</v>
      </c>
      <c r="H46" s="13"/>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c r="AO46" s="30"/>
      <c r="AP46" s="30"/>
      <c r="AQ46" s="30"/>
      <c r="AR46" s="30"/>
      <c r="AS46" s="30"/>
      <c r="AT46" s="30"/>
      <c r="AU46" s="30"/>
      <c r="AV46" s="30"/>
      <c r="AW46" s="30"/>
      <c r="AX46" s="30"/>
      <c r="AY46" s="30"/>
      <c r="AZ46" s="30"/>
      <c r="BA46" s="30"/>
      <c r="BB46" s="30"/>
      <c r="BC46" s="30"/>
      <c r="BD46" s="30"/>
      <c r="BE46" s="30"/>
      <c r="BF46" s="30"/>
      <c r="BG46" s="30"/>
      <c r="BH46" s="30"/>
      <c r="BI46" s="30"/>
      <c r="BJ46" s="30"/>
      <c r="BK46" s="30"/>
      <c r="BL46" s="30"/>
    </row>
    <row r="47" spans="1:64" s="3" customFormat="1" ht="30" customHeight="1" thickBot="1" x14ac:dyDescent="0.3">
      <c r="A47" s="44"/>
      <c r="B47" s="102"/>
      <c r="C47" s="87"/>
      <c r="D47" s="25">
        <v>0</v>
      </c>
      <c r="E47" s="75">
        <v>44789</v>
      </c>
      <c r="F47" s="75">
        <v>44789</v>
      </c>
      <c r="G47" s="13" t="s">
        <v>65</v>
      </c>
      <c r="H47" s="13"/>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c r="AO47" s="30"/>
      <c r="AP47" s="30"/>
      <c r="AQ47" s="30"/>
      <c r="AR47" s="30"/>
      <c r="AS47" s="30"/>
      <c r="AT47" s="30"/>
      <c r="AU47" s="30"/>
      <c r="AV47" s="30"/>
      <c r="AW47" s="30"/>
      <c r="AX47" s="30"/>
      <c r="AY47" s="30"/>
      <c r="AZ47" s="30"/>
      <c r="BA47" s="30"/>
      <c r="BB47" s="30"/>
      <c r="BC47" s="30"/>
      <c r="BD47" s="30"/>
      <c r="BE47" s="30"/>
      <c r="BF47" s="30"/>
      <c r="BG47" s="30"/>
      <c r="BH47" s="30"/>
      <c r="BI47" s="30"/>
      <c r="BJ47" s="30"/>
      <c r="BK47" s="30"/>
      <c r="BL47" s="30"/>
    </row>
    <row r="48" spans="1:64" s="3" customFormat="1" ht="30" customHeight="1" thickBot="1" x14ac:dyDescent="0.3">
      <c r="A48" s="44"/>
      <c r="B48" s="101" t="s">
        <v>48</v>
      </c>
      <c r="C48" s="87" t="s">
        <v>79</v>
      </c>
      <c r="D48" s="25">
        <v>0</v>
      </c>
      <c r="E48" s="75">
        <v>44790</v>
      </c>
      <c r="F48" s="75">
        <v>44790</v>
      </c>
      <c r="G48" s="13" t="s">
        <v>64</v>
      </c>
      <c r="H48" s="13">
        <f t="shared" si="6"/>
        <v>1</v>
      </c>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c r="AU48" s="30"/>
      <c r="AV48" s="30"/>
      <c r="AW48" s="30"/>
      <c r="AX48" s="30"/>
      <c r="AY48" s="30"/>
      <c r="AZ48" s="30"/>
      <c r="BA48" s="30"/>
      <c r="BB48" s="30"/>
      <c r="BC48" s="30"/>
      <c r="BD48" s="30"/>
      <c r="BE48" s="30"/>
      <c r="BF48" s="30"/>
      <c r="BG48" s="30"/>
      <c r="BH48" s="30"/>
      <c r="BI48" s="30"/>
      <c r="BJ48" s="30"/>
      <c r="BK48" s="30"/>
      <c r="BL48" s="30"/>
    </row>
    <row r="49" spans="1:64" s="3" customFormat="1" ht="30" customHeight="1" thickBot="1" x14ac:dyDescent="0.3">
      <c r="A49" s="44"/>
      <c r="B49" s="102"/>
      <c r="C49" s="87"/>
      <c r="D49" s="25">
        <v>0</v>
      </c>
      <c r="E49" s="75">
        <v>44790</v>
      </c>
      <c r="F49" s="75">
        <v>44790</v>
      </c>
      <c r="G49" s="13" t="s">
        <v>65</v>
      </c>
      <c r="H49" s="13"/>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c r="AO49" s="30"/>
      <c r="AP49" s="30"/>
      <c r="AQ49" s="30"/>
      <c r="AR49" s="30"/>
      <c r="AS49" s="30"/>
      <c r="AT49" s="30"/>
      <c r="AU49" s="30"/>
      <c r="AV49" s="30"/>
      <c r="AW49" s="30"/>
      <c r="AX49" s="30"/>
      <c r="AY49" s="30"/>
      <c r="AZ49" s="30"/>
      <c r="BA49" s="30"/>
      <c r="BB49" s="30"/>
      <c r="BC49" s="30"/>
      <c r="BD49" s="30"/>
      <c r="BE49" s="30"/>
      <c r="BF49" s="30"/>
      <c r="BG49" s="30"/>
      <c r="BH49" s="30"/>
      <c r="BI49" s="30"/>
      <c r="BJ49" s="30"/>
      <c r="BK49" s="30"/>
      <c r="BL49" s="30"/>
    </row>
    <row r="50" spans="1:64" s="3" customFormat="1" ht="30" customHeight="1" thickBot="1" x14ac:dyDescent="0.3">
      <c r="A50" s="44"/>
      <c r="B50" s="83" t="s">
        <v>46</v>
      </c>
      <c r="C50" s="80"/>
      <c r="D50" s="81"/>
      <c r="E50" s="82" t="s">
        <v>17</v>
      </c>
      <c r="F50" s="82" t="s">
        <v>17</v>
      </c>
      <c r="G50" s="13"/>
      <c r="H50" s="13" t="e">
        <f t="shared" si="6"/>
        <v>#VALUE!</v>
      </c>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c r="AO50" s="30"/>
      <c r="AP50" s="30"/>
      <c r="AQ50" s="30"/>
      <c r="AR50" s="30"/>
      <c r="AS50" s="30"/>
      <c r="AT50" s="30"/>
      <c r="AU50" s="30"/>
      <c r="AV50" s="30"/>
      <c r="AW50" s="30"/>
      <c r="AX50" s="30"/>
      <c r="AY50" s="30"/>
      <c r="AZ50" s="30"/>
      <c r="BA50" s="30"/>
      <c r="BB50" s="30"/>
      <c r="BC50" s="30"/>
      <c r="BD50" s="30"/>
      <c r="BE50" s="30"/>
      <c r="BF50" s="30"/>
      <c r="BG50" s="30"/>
      <c r="BH50" s="30"/>
      <c r="BI50" s="30"/>
      <c r="BJ50" s="30"/>
      <c r="BK50" s="30"/>
      <c r="BL50" s="30"/>
    </row>
    <row r="51" spans="1:64" s="3" customFormat="1" ht="30" customHeight="1" thickBot="1" x14ac:dyDescent="0.3">
      <c r="A51" s="44"/>
      <c r="B51" s="86" t="s">
        <v>47</v>
      </c>
      <c r="C51" s="88" t="s">
        <v>68</v>
      </c>
      <c r="D51" s="84">
        <v>0</v>
      </c>
      <c r="E51" s="85">
        <v>44791</v>
      </c>
      <c r="F51" s="85">
        <v>44791</v>
      </c>
      <c r="G51" s="13"/>
      <c r="H51" s="13"/>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30"/>
      <c r="AM51" s="30"/>
      <c r="AN51" s="30"/>
      <c r="AO51" s="30"/>
      <c r="AP51" s="30"/>
      <c r="AQ51" s="30"/>
      <c r="AR51" s="30"/>
      <c r="AS51" s="30"/>
      <c r="AT51" s="30"/>
      <c r="AU51" s="30"/>
      <c r="AV51" s="30"/>
      <c r="AW51" s="30"/>
      <c r="AX51" s="30"/>
      <c r="AY51" s="30"/>
      <c r="AZ51" s="30"/>
      <c r="BA51" s="30"/>
      <c r="BB51" s="30"/>
      <c r="BC51" s="30"/>
      <c r="BD51" s="30"/>
      <c r="BE51" s="30"/>
      <c r="BF51" s="30"/>
      <c r="BG51" s="30"/>
      <c r="BH51" s="30"/>
      <c r="BI51" s="30"/>
      <c r="BJ51" s="30"/>
      <c r="BK51" s="30"/>
      <c r="BL51" s="30"/>
    </row>
    <row r="52" spans="1:64" s="3" customFormat="1" ht="30" customHeight="1" thickBot="1" x14ac:dyDescent="0.3">
      <c r="A52" s="44"/>
      <c r="B52" s="86" t="s">
        <v>60</v>
      </c>
      <c r="C52" s="88" t="s">
        <v>68</v>
      </c>
      <c r="D52" s="84">
        <v>0</v>
      </c>
      <c r="E52" s="85">
        <v>44791</v>
      </c>
      <c r="F52" s="85">
        <v>44791</v>
      </c>
      <c r="G52" s="13"/>
      <c r="H52" s="13">
        <f t="shared" si="6"/>
        <v>1</v>
      </c>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c r="AM52" s="30"/>
      <c r="AN52" s="30"/>
      <c r="AO52" s="30"/>
      <c r="AP52" s="30"/>
      <c r="AQ52" s="30"/>
      <c r="AR52" s="30"/>
      <c r="AS52" s="30"/>
      <c r="AT52" s="30"/>
      <c r="AU52" s="30"/>
      <c r="AV52" s="30"/>
      <c r="AW52" s="30"/>
      <c r="AX52" s="30"/>
      <c r="AY52" s="30"/>
      <c r="AZ52" s="30"/>
      <c r="BA52" s="30"/>
      <c r="BB52" s="30"/>
      <c r="BC52" s="30"/>
      <c r="BD52" s="30"/>
      <c r="BE52" s="30"/>
      <c r="BF52" s="30"/>
      <c r="BG52" s="30"/>
      <c r="BH52" s="30"/>
      <c r="BI52" s="30"/>
      <c r="BJ52" s="30"/>
      <c r="BK52" s="30"/>
      <c r="BL52" s="30"/>
    </row>
    <row r="53" spans="1:64" s="3" customFormat="1" ht="30" customHeight="1" thickBot="1" x14ac:dyDescent="0.3">
      <c r="A53" s="45" t="s">
        <v>11</v>
      </c>
      <c r="B53" s="26"/>
      <c r="C53" s="27"/>
      <c r="D53" s="28"/>
      <c r="E53" s="59"/>
      <c r="F53" s="60"/>
      <c r="G53" s="29"/>
      <c r="H53" s="29" t="str">
        <f t="shared" si="6"/>
        <v/>
      </c>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32"/>
      <c r="AM53" s="32"/>
      <c r="AN53" s="32"/>
      <c r="AO53" s="32"/>
      <c r="AP53" s="32"/>
      <c r="AQ53" s="32"/>
      <c r="AR53" s="32"/>
      <c r="AS53" s="32"/>
      <c r="AT53" s="32"/>
      <c r="AU53" s="32"/>
      <c r="AV53" s="32"/>
      <c r="AW53" s="32"/>
      <c r="AX53" s="32"/>
      <c r="AY53" s="32"/>
      <c r="AZ53" s="32"/>
      <c r="BA53" s="32"/>
      <c r="BB53" s="32"/>
      <c r="BC53" s="32"/>
      <c r="BD53" s="32"/>
      <c r="BE53" s="32"/>
      <c r="BF53" s="32"/>
      <c r="BG53" s="32"/>
      <c r="BH53" s="32"/>
      <c r="BI53" s="32"/>
      <c r="BJ53" s="32"/>
      <c r="BK53" s="32"/>
      <c r="BL53" s="32"/>
    </row>
    <row r="54" spans="1:64" ht="30" customHeight="1" x14ac:dyDescent="0.25">
      <c r="G54" s="6"/>
    </row>
    <row r="55" spans="1:64" ht="30" customHeight="1" x14ac:dyDescent="0.25">
      <c r="C55" s="11"/>
      <c r="F55" s="46"/>
    </row>
    <row r="56" spans="1:64" ht="30" customHeight="1" x14ac:dyDescent="0.25">
      <c r="C56" s="12"/>
    </row>
  </sheetData>
  <mergeCells count="30">
    <mergeCell ref="B39:B40"/>
    <mergeCell ref="B42:B43"/>
    <mergeCell ref="B44:B45"/>
    <mergeCell ref="B46:B47"/>
    <mergeCell ref="B48:B49"/>
    <mergeCell ref="B29:B30"/>
    <mergeCell ref="B31:B32"/>
    <mergeCell ref="B33:B34"/>
    <mergeCell ref="B35:B36"/>
    <mergeCell ref="B37:B38"/>
    <mergeCell ref="B20:B21"/>
    <mergeCell ref="B22:B23"/>
    <mergeCell ref="B24:B25"/>
    <mergeCell ref="B26:B27"/>
    <mergeCell ref="B9:B10"/>
    <mergeCell ref="B11:B12"/>
    <mergeCell ref="B13:B14"/>
    <mergeCell ref="B15:B16"/>
    <mergeCell ref="B18:B19"/>
    <mergeCell ref="BF4:BL4"/>
    <mergeCell ref="E3:F3"/>
    <mergeCell ref="I4:O4"/>
    <mergeCell ref="P4:V4"/>
    <mergeCell ref="W4:AC4"/>
    <mergeCell ref="AD4:AJ4"/>
    <mergeCell ref="C3:D3"/>
    <mergeCell ref="C4:D4"/>
    <mergeCell ref="AK4:AQ4"/>
    <mergeCell ref="AR4:AX4"/>
    <mergeCell ref="AY4:BE4"/>
  </mergeCells>
  <conditionalFormatting sqref="D7:D9 D53 D24 D11 D14 D16:D18 D26 D28:D29 D31 D33 D35 D37 D40:D42 D44 D46 D48 D50:D51">
    <cfRule type="dataBar" priority="4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9 I24:BL53">
    <cfRule type="expression" dxfId="8" priority="66">
      <formula>AND(TODAY()&gt;=I$5,TODAY()&lt;J$5)</formula>
    </cfRule>
  </conditionalFormatting>
  <conditionalFormatting sqref="I7:BL19 I24:BL53">
    <cfRule type="expression" dxfId="7" priority="60">
      <formula>AND(task_start&lt;=I$5,ROUNDDOWN((task_end-task_start+1)*task_progress,0)+task_start-1&gt;=I$5)</formula>
    </cfRule>
    <cfRule type="expression" dxfId="6" priority="61" stopIfTrue="1">
      <formula>AND(task_end&gt;=I$5,task_start&lt;J$5)</formula>
    </cfRule>
  </conditionalFormatting>
  <conditionalFormatting sqref="D52">
    <cfRule type="dataBar" priority="33">
      <dataBar>
        <cfvo type="num" val="0"/>
        <cfvo type="num" val="1"/>
        <color theme="0" tint="-0.249977111117893"/>
      </dataBar>
      <extLst>
        <ext xmlns:x14="http://schemas.microsoft.com/office/spreadsheetml/2009/9/main" uri="{B025F937-C7B1-47D3-B67F-A62EFF666E3E}">
          <x14:id>{F5266951-9919-4B55-AFAB-1546ABE09ED1}</x14:id>
        </ext>
      </extLst>
    </cfRule>
  </conditionalFormatting>
  <conditionalFormatting sqref="D22">
    <cfRule type="dataBar" priority="23">
      <dataBar>
        <cfvo type="num" val="0"/>
        <cfvo type="num" val="1"/>
        <color theme="0" tint="-0.249977111117893"/>
      </dataBar>
      <extLst>
        <ext xmlns:x14="http://schemas.microsoft.com/office/spreadsheetml/2009/9/main" uri="{B025F937-C7B1-47D3-B67F-A62EFF666E3E}">
          <x14:id>{5DD1DD03-071D-4BAF-83C2-7AA6FFE9A1BD}</x14:id>
        </ext>
      </extLst>
    </cfRule>
  </conditionalFormatting>
  <conditionalFormatting sqref="I22:BL23">
    <cfRule type="expression" dxfId="5" priority="32">
      <formula>AND(TODAY()&gt;=I$5,TODAY()&lt;J$5)</formula>
    </cfRule>
  </conditionalFormatting>
  <conditionalFormatting sqref="I22:BL23">
    <cfRule type="expression" dxfId="4" priority="30">
      <formula>AND(task_start&lt;=I$5,ROUNDDOWN((task_end-task_start+1)*task_progress,0)+task_start-1&gt;=I$5)</formula>
    </cfRule>
    <cfRule type="expression" dxfId="3" priority="31" stopIfTrue="1">
      <formula>AND(task_end&gt;=I$5,task_start&lt;J$5)</formula>
    </cfRule>
  </conditionalFormatting>
  <conditionalFormatting sqref="I20:BL21">
    <cfRule type="expression" dxfId="2" priority="28">
      <formula>AND(TODAY()&gt;=I$5,TODAY()&lt;J$5)</formula>
    </cfRule>
  </conditionalFormatting>
  <conditionalFormatting sqref="I20:BL21">
    <cfRule type="expression" dxfId="1" priority="26">
      <formula>AND(task_start&lt;=I$5,ROUNDDOWN((task_end-task_start+1)*task_progress,0)+task_start-1&gt;=I$5)</formula>
    </cfRule>
    <cfRule type="expression" dxfId="0" priority="27" stopIfTrue="1">
      <formula>AND(task_end&gt;=I$5,task_start&lt;J$5)</formula>
    </cfRule>
  </conditionalFormatting>
  <conditionalFormatting sqref="D20">
    <cfRule type="dataBar" priority="24">
      <dataBar>
        <cfvo type="num" val="0"/>
        <cfvo type="num" val="1"/>
        <color theme="0" tint="-0.249977111117893"/>
      </dataBar>
      <extLst>
        <ext xmlns:x14="http://schemas.microsoft.com/office/spreadsheetml/2009/9/main" uri="{B025F937-C7B1-47D3-B67F-A62EFF666E3E}">
          <x14:id>{321E8A24-E4B5-4870-B874-4990EDA8015E}</x14:id>
        </ext>
      </extLst>
    </cfRule>
  </conditionalFormatting>
  <conditionalFormatting sqref="D10">
    <cfRule type="dataBar" priority="21">
      <dataBar>
        <cfvo type="num" val="0"/>
        <cfvo type="num" val="1"/>
        <color theme="0" tint="-0.249977111117893"/>
      </dataBar>
      <extLst>
        <ext xmlns:x14="http://schemas.microsoft.com/office/spreadsheetml/2009/9/main" uri="{B025F937-C7B1-47D3-B67F-A62EFF666E3E}">
          <x14:id>{3FE99CCD-0497-4AEA-A4EE-7BA8DAF6831B}</x14:id>
        </ext>
      </extLst>
    </cfRule>
  </conditionalFormatting>
  <conditionalFormatting sqref="D12">
    <cfRule type="dataBar" priority="20">
      <dataBar>
        <cfvo type="num" val="0"/>
        <cfvo type="num" val="1"/>
        <color theme="0" tint="-0.249977111117893"/>
      </dataBar>
      <extLst>
        <ext xmlns:x14="http://schemas.microsoft.com/office/spreadsheetml/2009/9/main" uri="{B025F937-C7B1-47D3-B67F-A62EFF666E3E}">
          <x14:id>{AE293911-F3F4-4BB0-9ED3-66BFED08AE04}</x14:id>
        </ext>
      </extLst>
    </cfRule>
  </conditionalFormatting>
  <conditionalFormatting sqref="D13">
    <cfRule type="dataBar" priority="19">
      <dataBar>
        <cfvo type="num" val="0"/>
        <cfvo type="num" val="1"/>
        <color theme="0" tint="-0.249977111117893"/>
      </dataBar>
      <extLst>
        <ext xmlns:x14="http://schemas.microsoft.com/office/spreadsheetml/2009/9/main" uri="{B025F937-C7B1-47D3-B67F-A62EFF666E3E}">
          <x14:id>{E2F4DB61-E7AC-40F3-8694-6C7081BA6A20}</x14:id>
        </ext>
      </extLst>
    </cfRule>
  </conditionalFormatting>
  <conditionalFormatting sqref="D15">
    <cfRule type="dataBar" priority="18">
      <dataBar>
        <cfvo type="num" val="0"/>
        <cfvo type="num" val="1"/>
        <color theme="0" tint="-0.249977111117893"/>
      </dataBar>
      <extLst>
        <ext xmlns:x14="http://schemas.microsoft.com/office/spreadsheetml/2009/9/main" uri="{B025F937-C7B1-47D3-B67F-A62EFF666E3E}">
          <x14:id>{734B557F-CCBF-4EE1-B941-45950404E955}</x14:id>
        </ext>
      </extLst>
    </cfRule>
  </conditionalFormatting>
  <conditionalFormatting sqref="D19">
    <cfRule type="dataBar" priority="17">
      <dataBar>
        <cfvo type="num" val="0"/>
        <cfvo type="num" val="1"/>
        <color theme="0" tint="-0.249977111117893"/>
      </dataBar>
      <extLst>
        <ext xmlns:x14="http://schemas.microsoft.com/office/spreadsheetml/2009/9/main" uri="{B025F937-C7B1-47D3-B67F-A62EFF666E3E}">
          <x14:id>{4D221A1E-753C-4269-A2F2-98D11FBD4358}</x14:id>
        </ext>
      </extLst>
    </cfRule>
  </conditionalFormatting>
  <conditionalFormatting sqref="D21">
    <cfRule type="dataBar" priority="16">
      <dataBar>
        <cfvo type="num" val="0"/>
        <cfvo type="num" val="1"/>
        <color theme="0" tint="-0.249977111117893"/>
      </dataBar>
      <extLst>
        <ext xmlns:x14="http://schemas.microsoft.com/office/spreadsheetml/2009/9/main" uri="{B025F937-C7B1-47D3-B67F-A62EFF666E3E}">
          <x14:id>{97C2E1AB-F6CC-4D95-8A57-0234DDF285CA}</x14:id>
        </ext>
      </extLst>
    </cfRule>
  </conditionalFormatting>
  <conditionalFormatting sqref="D23">
    <cfRule type="dataBar" priority="15">
      <dataBar>
        <cfvo type="num" val="0"/>
        <cfvo type="num" val="1"/>
        <color theme="0" tint="-0.249977111117893"/>
      </dataBar>
      <extLst>
        <ext xmlns:x14="http://schemas.microsoft.com/office/spreadsheetml/2009/9/main" uri="{B025F937-C7B1-47D3-B67F-A62EFF666E3E}">
          <x14:id>{4054E8A1-E277-4A93-B4D9-7CC21AEE8712}</x14:id>
        </ext>
      </extLst>
    </cfRule>
  </conditionalFormatting>
  <conditionalFormatting sqref="D25">
    <cfRule type="dataBar" priority="14">
      <dataBar>
        <cfvo type="num" val="0"/>
        <cfvo type="num" val="1"/>
        <color theme="0" tint="-0.249977111117893"/>
      </dataBar>
      <extLst>
        <ext xmlns:x14="http://schemas.microsoft.com/office/spreadsheetml/2009/9/main" uri="{B025F937-C7B1-47D3-B67F-A62EFF666E3E}">
          <x14:id>{147B8135-8EF1-44E5-8107-A8CADCE897E3}</x14:id>
        </ext>
      </extLst>
    </cfRule>
  </conditionalFormatting>
  <conditionalFormatting sqref="D27">
    <cfRule type="dataBar" priority="11">
      <dataBar>
        <cfvo type="num" val="0"/>
        <cfvo type="num" val="1"/>
        <color theme="0" tint="-0.249977111117893"/>
      </dataBar>
      <extLst>
        <ext xmlns:x14="http://schemas.microsoft.com/office/spreadsheetml/2009/9/main" uri="{B025F937-C7B1-47D3-B67F-A62EFF666E3E}">
          <x14:id>{DFAA409A-FE4C-460C-B221-BC2A84B6CF16}</x14:id>
        </ext>
      </extLst>
    </cfRule>
  </conditionalFormatting>
  <conditionalFormatting sqref="D30">
    <cfRule type="dataBar" priority="10">
      <dataBar>
        <cfvo type="num" val="0"/>
        <cfvo type="num" val="1"/>
        <color theme="0" tint="-0.249977111117893"/>
      </dataBar>
      <extLst>
        <ext xmlns:x14="http://schemas.microsoft.com/office/spreadsheetml/2009/9/main" uri="{B025F937-C7B1-47D3-B67F-A62EFF666E3E}">
          <x14:id>{8CBDB091-F4FB-4A73-A959-C2F2E628B010}</x14:id>
        </ext>
      </extLst>
    </cfRule>
  </conditionalFormatting>
  <conditionalFormatting sqref="D32">
    <cfRule type="dataBar" priority="9">
      <dataBar>
        <cfvo type="num" val="0"/>
        <cfvo type="num" val="1"/>
        <color theme="0" tint="-0.249977111117893"/>
      </dataBar>
      <extLst>
        <ext xmlns:x14="http://schemas.microsoft.com/office/spreadsheetml/2009/9/main" uri="{B025F937-C7B1-47D3-B67F-A62EFF666E3E}">
          <x14:id>{B775579E-9BEF-434F-BC6E-693CA63B3690}</x14:id>
        </ext>
      </extLst>
    </cfRule>
  </conditionalFormatting>
  <conditionalFormatting sqref="D34">
    <cfRule type="dataBar" priority="8">
      <dataBar>
        <cfvo type="num" val="0"/>
        <cfvo type="num" val="1"/>
        <color theme="0" tint="-0.249977111117893"/>
      </dataBar>
      <extLst>
        <ext xmlns:x14="http://schemas.microsoft.com/office/spreadsheetml/2009/9/main" uri="{B025F937-C7B1-47D3-B67F-A62EFF666E3E}">
          <x14:id>{1766849F-8CF9-4D82-913D-1294B2B3BBB5}</x14:id>
        </ext>
      </extLst>
    </cfRule>
  </conditionalFormatting>
  <conditionalFormatting sqref="D36">
    <cfRule type="dataBar" priority="7">
      <dataBar>
        <cfvo type="num" val="0"/>
        <cfvo type="num" val="1"/>
        <color theme="0" tint="-0.249977111117893"/>
      </dataBar>
      <extLst>
        <ext xmlns:x14="http://schemas.microsoft.com/office/spreadsheetml/2009/9/main" uri="{B025F937-C7B1-47D3-B67F-A62EFF666E3E}">
          <x14:id>{014B6B36-A056-4F98-A7FF-230606BE17C5}</x14:id>
        </ext>
      </extLst>
    </cfRule>
  </conditionalFormatting>
  <conditionalFormatting sqref="D38">
    <cfRule type="dataBar" priority="6">
      <dataBar>
        <cfvo type="num" val="0"/>
        <cfvo type="num" val="1"/>
        <color theme="0" tint="-0.249977111117893"/>
      </dataBar>
      <extLst>
        <ext xmlns:x14="http://schemas.microsoft.com/office/spreadsheetml/2009/9/main" uri="{B025F937-C7B1-47D3-B67F-A62EFF666E3E}">
          <x14:id>{70F80480-4948-49E1-A6D7-2B6C130A407D}</x14:id>
        </ext>
      </extLst>
    </cfRule>
  </conditionalFormatting>
  <conditionalFormatting sqref="D39">
    <cfRule type="dataBar" priority="5">
      <dataBar>
        <cfvo type="num" val="0"/>
        <cfvo type="num" val="1"/>
        <color theme="0" tint="-0.249977111117893"/>
      </dataBar>
      <extLst>
        <ext xmlns:x14="http://schemas.microsoft.com/office/spreadsheetml/2009/9/main" uri="{B025F937-C7B1-47D3-B67F-A62EFF666E3E}">
          <x14:id>{1D59C3A7-4D89-4E09-B7F7-6E181997D32F}</x14:id>
        </ext>
      </extLst>
    </cfRule>
  </conditionalFormatting>
  <conditionalFormatting sqref="D43">
    <cfRule type="dataBar" priority="4">
      <dataBar>
        <cfvo type="num" val="0"/>
        <cfvo type="num" val="1"/>
        <color theme="0" tint="-0.249977111117893"/>
      </dataBar>
      <extLst>
        <ext xmlns:x14="http://schemas.microsoft.com/office/spreadsheetml/2009/9/main" uri="{B025F937-C7B1-47D3-B67F-A62EFF666E3E}">
          <x14:id>{03AA790C-4240-4056-8C1E-BEA11E7589BD}</x14:id>
        </ext>
      </extLst>
    </cfRule>
  </conditionalFormatting>
  <conditionalFormatting sqref="D45">
    <cfRule type="dataBar" priority="3">
      <dataBar>
        <cfvo type="num" val="0"/>
        <cfvo type="num" val="1"/>
        <color theme="0" tint="-0.249977111117893"/>
      </dataBar>
      <extLst>
        <ext xmlns:x14="http://schemas.microsoft.com/office/spreadsheetml/2009/9/main" uri="{B025F937-C7B1-47D3-B67F-A62EFF666E3E}">
          <x14:id>{FEDA3DDC-1FE6-4E77-94CC-A5D1C2BB4C9E}</x14:id>
        </ext>
      </extLst>
    </cfRule>
  </conditionalFormatting>
  <conditionalFormatting sqref="D47">
    <cfRule type="dataBar" priority="2">
      <dataBar>
        <cfvo type="num" val="0"/>
        <cfvo type="num" val="1"/>
        <color theme="0" tint="-0.249977111117893"/>
      </dataBar>
      <extLst>
        <ext xmlns:x14="http://schemas.microsoft.com/office/spreadsheetml/2009/9/main" uri="{B025F937-C7B1-47D3-B67F-A62EFF666E3E}">
          <x14:id>{04041418-A594-44A3-B10F-F5EB88313275}</x14:id>
        </ext>
      </extLst>
    </cfRule>
  </conditionalFormatting>
  <conditionalFormatting sqref="D49">
    <cfRule type="dataBar" priority="1">
      <dataBar>
        <cfvo type="num" val="0"/>
        <cfvo type="num" val="1"/>
        <color theme="0" tint="-0.249977111117893"/>
      </dataBar>
      <extLst>
        <ext xmlns:x14="http://schemas.microsoft.com/office/spreadsheetml/2009/9/main" uri="{B025F937-C7B1-47D3-B67F-A62EFF666E3E}">
          <x14:id>{1A954DA3-6223-4E4C-B19B-2D7D84A472FC}</x14:id>
        </ext>
      </extLst>
    </cfRule>
  </conditionalFormatting>
  <dataValidations disablePrompts="1"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D7:D9 D53 D24 D11 D14 D16:D18 D26 D28:D29 D31 D33 D35 D37 D40:D42 D44 D46 D48 D50:D51</xm:sqref>
        </x14:conditionalFormatting>
        <x14:conditionalFormatting xmlns:xm="http://schemas.microsoft.com/office/excel/2006/main">
          <x14:cfRule type="dataBar" id="{F5266951-9919-4B55-AFAB-1546ABE09ED1}">
            <x14:dataBar minLength="0" maxLength="100" gradient="0">
              <x14:cfvo type="num">
                <xm:f>0</xm:f>
              </x14:cfvo>
              <x14:cfvo type="num">
                <xm:f>1</xm:f>
              </x14:cfvo>
              <x14:negativeFillColor rgb="FFFF0000"/>
              <x14:axisColor rgb="FF000000"/>
            </x14:dataBar>
          </x14:cfRule>
          <xm:sqref>D52</xm:sqref>
        </x14:conditionalFormatting>
        <x14:conditionalFormatting xmlns:xm="http://schemas.microsoft.com/office/excel/2006/main">
          <x14:cfRule type="dataBar" id="{5DD1DD03-071D-4BAF-83C2-7AA6FFE9A1BD}">
            <x14:dataBar minLength="0" maxLength="100" gradient="0">
              <x14:cfvo type="num">
                <xm:f>0</xm:f>
              </x14:cfvo>
              <x14:cfvo type="num">
                <xm:f>1</xm:f>
              </x14:cfvo>
              <x14:negativeFillColor rgb="FFFF0000"/>
              <x14:axisColor rgb="FF000000"/>
            </x14:dataBar>
          </x14:cfRule>
          <xm:sqref>D22</xm:sqref>
        </x14:conditionalFormatting>
        <x14:conditionalFormatting xmlns:xm="http://schemas.microsoft.com/office/excel/2006/main">
          <x14:cfRule type="dataBar" id="{321E8A24-E4B5-4870-B874-4990EDA8015E}">
            <x14:dataBar minLength="0" maxLength="100" gradient="0">
              <x14:cfvo type="num">
                <xm:f>0</xm:f>
              </x14:cfvo>
              <x14:cfvo type="num">
                <xm:f>1</xm:f>
              </x14:cfvo>
              <x14:negativeFillColor rgb="FFFF0000"/>
              <x14:axisColor rgb="FF000000"/>
            </x14:dataBar>
          </x14:cfRule>
          <xm:sqref>D20</xm:sqref>
        </x14:conditionalFormatting>
        <x14:conditionalFormatting xmlns:xm="http://schemas.microsoft.com/office/excel/2006/main">
          <x14:cfRule type="dataBar" id="{3FE99CCD-0497-4AEA-A4EE-7BA8DAF6831B}">
            <x14:dataBar minLength="0" maxLength="100" gradient="0">
              <x14:cfvo type="num">
                <xm:f>0</xm:f>
              </x14:cfvo>
              <x14:cfvo type="num">
                <xm:f>1</xm:f>
              </x14:cfvo>
              <x14:negativeFillColor rgb="FFFF0000"/>
              <x14:axisColor rgb="FF000000"/>
            </x14:dataBar>
          </x14:cfRule>
          <xm:sqref>D10</xm:sqref>
        </x14:conditionalFormatting>
        <x14:conditionalFormatting xmlns:xm="http://schemas.microsoft.com/office/excel/2006/main">
          <x14:cfRule type="dataBar" id="{AE293911-F3F4-4BB0-9ED3-66BFED08AE04}">
            <x14:dataBar minLength="0" maxLength="100" gradient="0">
              <x14:cfvo type="num">
                <xm:f>0</xm:f>
              </x14:cfvo>
              <x14:cfvo type="num">
                <xm:f>1</xm:f>
              </x14:cfvo>
              <x14:negativeFillColor rgb="FFFF0000"/>
              <x14:axisColor rgb="FF000000"/>
            </x14:dataBar>
          </x14:cfRule>
          <xm:sqref>D12</xm:sqref>
        </x14:conditionalFormatting>
        <x14:conditionalFormatting xmlns:xm="http://schemas.microsoft.com/office/excel/2006/main">
          <x14:cfRule type="dataBar" id="{E2F4DB61-E7AC-40F3-8694-6C7081BA6A20}">
            <x14:dataBar minLength="0" maxLength="100" gradient="0">
              <x14:cfvo type="num">
                <xm:f>0</xm:f>
              </x14:cfvo>
              <x14:cfvo type="num">
                <xm:f>1</xm:f>
              </x14:cfvo>
              <x14:negativeFillColor rgb="FFFF0000"/>
              <x14:axisColor rgb="FF000000"/>
            </x14:dataBar>
          </x14:cfRule>
          <xm:sqref>D13</xm:sqref>
        </x14:conditionalFormatting>
        <x14:conditionalFormatting xmlns:xm="http://schemas.microsoft.com/office/excel/2006/main">
          <x14:cfRule type="dataBar" id="{734B557F-CCBF-4EE1-B941-45950404E955}">
            <x14:dataBar minLength="0" maxLength="100" gradient="0">
              <x14:cfvo type="num">
                <xm:f>0</xm:f>
              </x14:cfvo>
              <x14:cfvo type="num">
                <xm:f>1</xm:f>
              </x14:cfvo>
              <x14:negativeFillColor rgb="FFFF0000"/>
              <x14:axisColor rgb="FF000000"/>
            </x14:dataBar>
          </x14:cfRule>
          <xm:sqref>D15</xm:sqref>
        </x14:conditionalFormatting>
        <x14:conditionalFormatting xmlns:xm="http://schemas.microsoft.com/office/excel/2006/main">
          <x14:cfRule type="dataBar" id="{4D221A1E-753C-4269-A2F2-98D11FBD4358}">
            <x14:dataBar minLength="0" maxLength="100" gradient="0">
              <x14:cfvo type="num">
                <xm:f>0</xm:f>
              </x14:cfvo>
              <x14:cfvo type="num">
                <xm:f>1</xm:f>
              </x14:cfvo>
              <x14:negativeFillColor rgb="FFFF0000"/>
              <x14:axisColor rgb="FF000000"/>
            </x14:dataBar>
          </x14:cfRule>
          <xm:sqref>D19</xm:sqref>
        </x14:conditionalFormatting>
        <x14:conditionalFormatting xmlns:xm="http://schemas.microsoft.com/office/excel/2006/main">
          <x14:cfRule type="dataBar" id="{97C2E1AB-F6CC-4D95-8A57-0234DDF285CA}">
            <x14:dataBar minLength="0" maxLength="100" gradient="0">
              <x14:cfvo type="num">
                <xm:f>0</xm:f>
              </x14:cfvo>
              <x14:cfvo type="num">
                <xm:f>1</xm:f>
              </x14:cfvo>
              <x14:negativeFillColor rgb="FFFF0000"/>
              <x14:axisColor rgb="FF000000"/>
            </x14:dataBar>
          </x14:cfRule>
          <xm:sqref>D21</xm:sqref>
        </x14:conditionalFormatting>
        <x14:conditionalFormatting xmlns:xm="http://schemas.microsoft.com/office/excel/2006/main">
          <x14:cfRule type="dataBar" id="{4054E8A1-E277-4A93-B4D9-7CC21AEE8712}">
            <x14:dataBar minLength="0" maxLength="100" gradient="0">
              <x14:cfvo type="num">
                <xm:f>0</xm:f>
              </x14:cfvo>
              <x14:cfvo type="num">
                <xm:f>1</xm:f>
              </x14:cfvo>
              <x14:negativeFillColor rgb="FFFF0000"/>
              <x14:axisColor rgb="FF000000"/>
            </x14:dataBar>
          </x14:cfRule>
          <xm:sqref>D23</xm:sqref>
        </x14:conditionalFormatting>
        <x14:conditionalFormatting xmlns:xm="http://schemas.microsoft.com/office/excel/2006/main">
          <x14:cfRule type="dataBar" id="{147B8135-8EF1-44E5-8107-A8CADCE897E3}">
            <x14:dataBar minLength="0" maxLength="100" gradient="0">
              <x14:cfvo type="num">
                <xm:f>0</xm:f>
              </x14:cfvo>
              <x14:cfvo type="num">
                <xm:f>1</xm:f>
              </x14:cfvo>
              <x14:negativeFillColor rgb="FFFF0000"/>
              <x14:axisColor rgb="FF000000"/>
            </x14:dataBar>
          </x14:cfRule>
          <xm:sqref>D25</xm:sqref>
        </x14:conditionalFormatting>
        <x14:conditionalFormatting xmlns:xm="http://schemas.microsoft.com/office/excel/2006/main">
          <x14:cfRule type="dataBar" id="{DFAA409A-FE4C-460C-B221-BC2A84B6CF16}">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8CBDB091-F4FB-4A73-A959-C2F2E628B010}">
            <x14:dataBar minLength="0" maxLength="100" gradient="0">
              <x14:cfvo type="num">
                <xm:f>0</xm:f>
              </x14:cfvo>
              <x14:cfvo type="num">
                <xm:f>1</xm:f>
              </x14:cfvo>
              <x14:negativeFillColor rgb="FFFF0000"/>
              <x14:axisColor rgb="FF000000"/>
            </x14:dataBar>
          </x14:cfRule>
          <xm:sqref>D30</xm:sqref>
        </x14:conditionalFormatting>
        <x14:conditionalFormatting xmlns:xm="http://schemas.microsoft.com/office/excel/2006/main">
          <x14:cfRule type="dataBar" id="{B775579E-9BEF-434F-BC6E-693CA63B3690}">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1766849F-8CF9-4D82-913D-1294B2B3BBB5}">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014B6B36-A056-4F98-A7FF-230606BE17C5}">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70F80480-4948-49E1-A6D7-2B6C130A407D}">
            <x14:dataBar minLength="0" maxLength="100" gradient="0">
              <x14:cfvo type="num">
                <xm:f>0</xm:f>
              </x14:cfvo>
              <x14:cfvo type="num">
                <xm:f>1</xm:f>
              </x14:cfvo>
              <x14:negativeFillColor rgb="FFFF0000"/>
              <x14:axisColor rgb="FF000000"/>
            </x14:dataBar>
          </x14:cfRule>
          <xm:sqref>D38</xm:sqref>
        </x14:conditionalFormatting>
        <x14:conditionalFormatting xmlns:xm="http://schemas.microsoft.com/office/excel/2006/main">
          <x14:cfRule type="dataBar" id="{1D59C3A7-4D89-4E09-B7F7-6E181997D32F}">
            <x14:dataBar minLength="0" maxLength="100" gradient="0">
              <x14:cfvo type="num">
                <xm:f>0</xm:f>
              </x14:cfvo>
              <x14:cfvo type="num">
                <xm:f>1</xm:f>
              </x14:cfvo>
              <x14:negativeFillColor rgb="FFFF0000"/>
              <x14:axisColor rgb="FF000000"/>
            </x14:dataBar>
          </x14:cfRule>
          <xm:sqref>D39</xm:sqref>
        </x14:conditionalFormatting>
        <x14:conditionalFormatting xmlns:xm="http://schemas.microsoft.com/office/excel/2006/main">
          <x14:cfRule type="dataBar" id="{03AA790C-4240-4056-8C1E-BEA11E7589BD}">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FEDA3DDC-1FE6-4E77-94CC-A5D1C2BB4C9E}">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dataBar" id="{04041418-A594-44A3-B10F-F5EB88313275}">
            <x14:dataBar minLength="0" maxLength="100" gradient="0">
              <x14:cfvo type="num">
                <xm:f>0</xm:f>
              </x14:cfvo>
              <x14:cfvo type="num">
                <xm:f>1</xm:f>
              </x14:cfvo>
              <x14:negativeFillColor rgb="FFFF0000"/>
              <x14:axisColor rgb="FF000000"/>
            </x14:dataBar>
          </x14:cfRule>
          <xm:sqref>D47</xm:sqref>
        </x14:conditionalFormatting>
        <x14:conditionalFormatting xmlns:xm="http://schemas.microsoft.com/office/excel/2006/main">
          <x14:cfRule type="dataBar" id="{1A954DA3-6223-4E4C-B19B-2D7D84A472FC}">
            <x14:dataBar minLength="0" maxLength="100" gradient="0">
              <x14:cfvo type="num">
                <xm:f>0</xm:f>
              </x14:cfvo>
              <x14:cfvo type="num">
                <xm:f>1</xm:f>
              </x14:cfvo>
              <x14:negativeFillColor rgb="FFFF0000"/>
              <x14:axisColor rgb="FF000000"/>
            </x14:dataBar>
          </x14:cfRule>
          <xm:sqref>D49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40625" defaultRowHeight="12.75" x14ac:dyDescent="0.2"/>
  <cols>
    <col min="1" max="1" width="87.140625" style="34" customWidth="1"/>
    <col min="2" max="16384" width="9.140625" style="2"/>
  </cols>
  <sheetData>
    <row r="1" spans="1:2" ht="46.5" customHeight="1" x14ac:dyDescent="0.2"/>
    <row r="2" spans="1:2" s="36" customFormat="1" ht="15.75" x14ac:dyDescent="0.25">
      <c r="A2" s="35" t="s">
        <v>20</v>
      </c>
      <c r="B2" s="35"/>
    </row>
    <row r="3" spans="1:2" s="40" customFormat="1" ht="27" customHeight="1" x14ac:dyDescent="0.25">
      <c r="A3" s="58" t="s">
        <v>21</v>
      </c>
      <c r="B3" s="41"/>
    </row>
    <row r="4" spans="1:2" s="37" customFormat="1" ht="26.25" x14ac:dyDescent="0.4">
      <c r="A4" s="38" t="s">
        <v>22</v>
      </c>
    </row>
    <row r="5" spans="1:2" ht="75.75" customHeight="1" x14ac:dyDescent="0.2">
      <c r="A5" s="39" t="s">
        <v>23</v>
      </c>
    </row>
    <row r="6" spans="1:2" ht="26.25" customHeight="1" x14ac:dyDescent="0.2">
      <c r="A6" s="38" t="s">
        <v>24</v>
      </c>
    </row>
    <row r="7" spans="1:2" s="34" customFormat="1" ht="216" customHeight="1" x14ac:dyDescent="0.25">
      <c r="A7" s="43" t="s">
        <v>25</v>
      </c>
    </row>
    <row r="8" spans="1:2" s="37" customFormat="1" ht="26.25" x14ac:dyDescent="0.4">
      <c r="A8" s="38" t="s">
        <v>26</v>
      </c>
    </row>
    <row r="9" spans="1:2" ht="82.5" customHeight="1" x14ac:dyDescent="0.2">
      <c r="A9" s="39" t="s">
        <v>27</v>
      </c>
    </row>
    <row r="10" spans="1:2" s="34" customFormat="1" ht="27.95" customHeight="1" x14ac:dyDescent="0.25">
      <c r="A10" s="42" t="s">
        <v>28</v>
      </c>
    </row>
    <row r="11" spans="1:2" s="37" customFormat="1" ht="26.25" x14ac:dyDescent="0.4">
      <c r="A11" s="38" t="s">
        <v>29</v>
      </c>
    </row>
    <row r="12" spans="1:2" ht="30" x14ac:dyDescent="0.2">
      <c r="A12" s="39" t="s">
        <v>30</v>
      </c>
    </row>
    <row r="13" spans="1:2" s="34" customFormat="1" ht="27.95" customHeight="1" x14ac:dyDescent="0.25">
      <c r="A13" s="42" t="s">
        <v>31</v>
      </c>
    </row>
    <row r="14" spans="1:2" s="37" customFormat="1" ht="26.25" x14ac:dyDescent="0.4">
      <c r="A14" s="38" t="s">
        <v>32</v>
      </c>
    </row>
    <row r="15" spans="1:2" ht="86.25" customHeight="1" x14ac:dyDescent="0.2">
      <c r="A15" s="39" t="s">
        <v>33</v>
      </c>
    </row>
    <row r="16" spans="1:2" ht="95.25" customHeight="1" x14ac:dyDescent="0.2">
      <c r="A16" s="39" t="s">
        <v>34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sharepoint/v3"/>
    <ds:schemaRef ds:uri="http://schemas.microsoft.com/office/2006/metadata/properties"/>
    <ds:schemaRef ds:uri="http://schemas.microsoft.com/office/infopath/2007/PartnerControls"/>
    <ds:schemaRef ds:uri="http://purl.org/dc/terms/"/>
    <ds:schemaRef ds:uri="http://www.w3.org/XML/1998/namespace"/>
    <ds:schemaRef ds:uri="http://purl.org/dc/elements/1.1/"/>
    <ds:schemaRef ds:uri="http://schemas.openxmlformats.org/package/2006/metadata/core-properties"/>
    <ds:schemaRef ds:uri="http://schemas.microsoft.com/office/2006/documentManagement/types"/>
    <ds:schemaRef ds:uri="http://purl.org/dc/dcmitype/"/>
    <ds:schemaRef ds:uri="230e9df3-be65-4c73-a93b-d1236ebd677e"/>
    <ds:schemaRef ds:uri="16c05727-aa75-4e4a-9b5f-8a80a1165891"/>
    <ds:schemaRef ds:uri="71af3243-3dd4-4a8d-8c0d-dd76da1f02a5"/>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Inicio_del_proyecto</vt:lpstr>
      <vt:lpstr>Semana_para_mostrar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2022-07-27T14:22:16Z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