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D4C7086D-F74B-4167-A66F-7136104FF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9" i="1" l="1"/>
  <c r="K239" i="1"/>
  <c r="L239" i="1"/>
  <c r="M239" i="1"/>
  <c r="I239" i="1"/>
  <c r="M238" i="1"/>
  <c r="L238" i="1"/>
  <c r="K238" i="1"/>
  <c r="J238" i="1"/>
  <c r="I238" i="1"/>
  <c r="H239" i="1"/>
  <c r="L148" i="1"/>
  <c r="K148" i="1"/>
  <c r="J148" i="1"/>
  <c r="L147" i="1"/>
  <c r="K147" i="1"/>
  <c r="J147" i="1"/>
  <c r="I147" i="1"/>
  <c r="D147" i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J201" i="1"/>
  <c r="M221" i="1"/>
  <c r="M222" i="1"/>
  <c r="I227" i="1"/>
  <c r="K212" i="1"/>
  <c r="K213" i="1"/>
  <c r="K227" i="1"/>
  <c r="I66" i="1"/>
  <c r="I201" i="1" s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<sst xmlns="http://schemas.openxmlformats.org/spreadsheetml/2006/main" count="830" uniqueCount="235">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</sst>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0" xfId="2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2885.5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1.4430379746835442</c:v>
                </c:pt>
                <c:pt idx="2">
                  <c:v>1.75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2657</c:v>
                </c:pt>
                <c:pt idx="2">
                  <c:v>760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433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1154.5</c:v>
                </c:pt>
                <c:pt idx="1">
                  <c:v>164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0.47263772345859173</c:v>
                </c:pt>
                <c:pt idx="1">
                  <c:v>0.35090599537881551</c:v>
                </c:pt>
                <c:pt idx="2">
                  <c:v>0.10665207345251125</c:v>
                </c:pt>
                <c:pt idx="3">
                  <c:v>6.9804207710081473E-2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202" zoomScale="85" zoomScaleNormal="85" workbookViewId="0">
      <selection activeCell="V218" sqref="V218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6" t="s">
        <v>26</v>
      </c>
      <c r="B1" s="17"/>
      <c r="C1" s="17"/>
      <c r="D1" s="17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1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1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2885.5</v>
      </c>
      <c r="K201" s="10">
        <f>SUM(K$3:K$200)</f>
        <v>877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433</v>
      </c>
      <c r="J202" cm="1">
        <f t="array" ref="J202">SUM(_xlfn._xlws.FILTER(J$3:J$200, ($G$3:$G$200&lt;&gt;"") * (ROW(J$3:J$200) &gt;= LARGE(IF($G$3:$G$200&lt;&gt;"", ROW(J$3:J$200)), MIN($H$202, COUNTIF($G$3:$G$200, "&lt;&gt;"))))))</f>
        <v>77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1154.5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164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MNcode24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1.4430379746835442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2657</v>
      </c>
      <c r="K208">
        <f>ROUND(K$205*K$206*K$207, 0)</f>
        <v>760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3">COUNTIFS($G$3:$G$200, I$210, $C$3:$C$200, $G211)</f>
        <v>13</v>
      </c>
      <c r="J211">
        <f t="shared" si="13"/>
        <v>20</v>
      </c>
      <c r="K211">
        <f t="shared" si="13"/>
        <v>8</v>
      </c>
      <c r="L211">
        <f t="shared" si="13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3"/>
        <v>19</v>
      </c>
      <c r="J212">
        <f t="shared" si="13"/>
        <v>28</v>
      </c>
      <c r="K212">
        <f t="shared" si="13"/>
        <v>0</v>
      </c>
      <c r="L212">
        <f t="shared" si="13"/>
        <v>2</v>
      </c>
      <c r="M212">
        <f t="shared" ref="M212:M222" si="14">COUNTIFS($G$3:$G$200, M$210, $C$3:$C$200, $G212)</f>
        <v>0</v>
      </c>
    </row>
    <row r="213" spans="7:13" x14ac:dyDescent="0.25">
      <c r="G213" t="str">
        <v>new cls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4"/>
        <v>0</v>
      </c>
    </row>
    <row r="214" spans="7:13" x14ac:dyDescent="0.25">
      <c r="G214" t="str">
        <v>docs</v>
      </c>
      <c r="I214">
        <f t="shared" si="13"/>
        <v>1</v>
      </c>
      <c r="J214">
        <f t="shared" si="13"/>
        <v>5</v>
      </c>
      <c r="K214">
        <f t="shared" si="13"/>
        <v>0</v>
      </c>
      <c r="L214">
        <f t="shared" si="13"/>
        <v>0</v>
      </c>
      <c r="M214">
        <f t="shared" si="14"/>
        <v>0</v>
      </c>
    </row>
    <row r="215" spans="7:13" x14ac:dyDescent="0.25">
      <c r="G215" t="str">
        <v>change docs</v>
      </c>
      <c r="I215">
        <f t="shared" si="13"/>
        <v>0</v>
      </c>
      <c r="J215">
        <f t="shared" si="13"/>
        <v>3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7:13" x14ac:dyDescent="0.25">
      <c r="G216" t="str">
        <v>remove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7:13" x14ac:dyDescent="0.25">
      <c r="G217" t="str">
        <v>created</v>
      </c>
      <c r="I217">
        <f t="shared" si="13"/>
        <v>1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7:13" x14ac:dyDescent="0.25">
      <c r="G218" t="str">
        <v>smaller updates</v>
      </c>
      <c r="I218">
        <f t="shared" si="13"/>
        <v>1</v>
      </c>
      <c r="J218">
        <f t="shared" si="13"/>
        <v>1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7:13" x14ac:dyDescent="0.25">
      <c r="G219" t="str">
        <v>added</v>
      </c>
      <c r="I219">
        <f t="shared" si="13"/>
        <v>18</v>
      </c>
      <c r="J219">
        <f t="shared" si="13"/>
        <v>21</v>
      </c>
      <c r="K219">
        <f t="shared" si="13"/>
        <v>3</v>
      </c>
      <c r="L219">
        <f t="shared" si="13"/>
        <v>0</v>
      </c>
      <c r="M219">
        <f t="shared" si="14"/>
        <v>0</v>
      </c>
    </row>
    <row r="220" spans="7:13" x14ac:dyDescent="0.25">
      <c r="G220" t="str">
        <v>setter</v>
      </c>
      <c r="I220">
        <f t="shared" si="13"/>
        <v>0</v>
      </c>
      <c r="J220">
        <f t="shared" si="13"/>
        <v>1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7:13" x14ac:dyDescent="0.25">
      <c r="G221" t="str">
        <v>moved</v>
      </c>
      <c r="I221">
        <f t="shared" si="13"/>
        <v>0</v>
      </c>
      <c r="J221">
        <f t="shared" si="13"/>
        <v>1</v>
      </c>
      <c r="K221">
        <f t="shared" si="13"/>
        <v>0</v>
      </c>
      <c r="L221">
        <f t="shared" si="13"/>
        <v>0</v>
      </c>
      <c r="M221">
        <f t="shared" si="14"/>
        <v>0</v>
      </c>
    </row>
    <row r="222" spans="7:13" x14ac:dyDescent="0.25">
      <c r="G222" t="str">
        <v>fixes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15">I$2</f>
        <v>adalfarus</v>
      </c>
      <c r="J225" t="str">
        <f t="shared" si="15"/>
        <v>Giesbrt</v>
      </c>
      <c r="K225" t="str">
        <f t="shared" si="15"/>
        <v>Fa4953</v>
      </c>
      <c r="L225" t="str">
        <f t="shared" si="15"/>
        <v>TheCodeJak</v>
      </c>
      <c r="M225" t="str">
        <f t="shared" si="15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6">COUNTIFS($G$3:$G$200, I$225, $F$3:$F$200, $G226)</f>
        <v>43</v>
      </c>
      <c r="J226">
        <f t="shared" si="16"/>
        <v>54</v>
      </c>
      <c r="K226">
        <f t="shared" si="16"/>
        <v>2</v>
      </c>
      <c r="L226">
        <f t="shared" si="16"/>
        <v>2</v>
      </c>
      <c r="M226">
        <f t="shared" si="16"/>
        <v>0</v>
      </c>
    </row>
    <row r="227" spans="7:13" x14ac:dyDescent="0.25">
      <c r="G227" t="str">
        <v>comments 5%</v>
      </c>
      <c r="I227">
        <f t="shared" si="16"/>
        <v>2</v>
      </c>
      <c r="J227">
        <f t="shared" si="16"/>
        <v>0</v>
      </c>
      <c r="K227">
        <f t="shared" si="16"/>
        <v>0</v>
      </c>
      <c r="L227">
        <f t="shared" si="16"/>
        <v>0</v>
      </c>
      <c r="M227">
        <f t="shared" si="16"/>
        <v>0</v>
      </c>
    </row>
    <row r="228" spans="7:13" x14ac:dyDescent="0.25">
      <c r="G228" t="str">
        <v>inline 100%</v>
      </c>
      <c r="I228">
        <f t="shared" si="16"/>
        <v>6</v>
      </c>
      <c r="J228">
        <f t="shared" si="16"/>
        <v>24</v>
      </c>
      <c r="K228">
        <f t="shared" si="16"/>
        <v>10</v>
      </c>
      <c r="L228">
        <f t="shared" si="16"/>
        <v>0</v>
      </c>
      <c r="M228">
        <f t="shared" si="16"/>
        <v>0</v>
      </c>
    </row>
    <row r="229" spans="7:13" x14ac:dyDescent="0.25">
      <c r="G229" t="str">
        <v>inline 5%</v>
      </c>
      <c r="I229">
        <f t="shared" si="16"/>
        <v>3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</row>
    <row r="230" spans="7:13" x14ac:dyDescent="0.25">
      <c r="G230" t="str">
        <v>comments 100%</v>
      </c>
      <c r="I230">
        <f t="shared" si="16"/>
        <v>1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</row>
    <row r="231" spans="7:13" x14ac:dyDescent="0.25">
      <c r="G231" t="str">
        <v>inline 50%</v>
      </c>
      <c r="I231">
        <f t="shared" si="16"/>
        <v>0</v>
      </c>
      <c r="J231">
        <f t="shared" si="16"/>
        <v>2</v>
      </c>
      <c r="K231">
        <f t="shared" si="16"/>
        <v>0</v>
      </c>
      <c r="L231">
        <f t="shared" si="16"/>
        <v>0</v>
      </c>
      <c r="M231">
        <f t="shared" si="16"/>
        <v>0</v>
      </c>
    </row>
    <row r="232" spans="7:13" x14ac:dyDescent="0.25">
      <c r="G232" t="str">
        <v>in md 100%</v>
      </c>
      <c r="I232">
        <f t="shared" si="16"/>
        <v>1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</row>
    <row r="238" spans="7:13" x14ac:dyDescent="0.25">
      <c r="I238" t="str">
        <f t="shared" ref="I238:M238" si="17">I$2</f>
        <v>adalfarus</v>
      </c>
      <c r="J238" t="str">
        <f t="shared" si="17"/>
        <v>Giesbrt</v>
      </c>
      <c r="K238" t="str">
        <f t="shared" si="17"/>
        <v>Fa4953</v>
      </c>
      <c r="L238" t="str">
        <f t="shared" si="17"/>
        <v>TheCodeJak</v>
      </c>
      <c r="M238" t="str">
        <f t="shared" si="17"/>
        <v>MNcode24</v>
      </c>
    </row>
    <row r="239" spans="7:13" x14ac:dyDescent="0.25">
      <c r="G239" t="s">
        <v>233</v>
      </c>
      <c r="H239">
        <f>SUM(I201:M201)</f>
        <v>8223</v>
      </c>
      <c r="I239" s="18">
        <f>I201/$H239</f>
        <v>0.47263772345859173</v>
      </c>
      <c r="J239" s="18">
        <f t="shared" ref="J239:M239" si="18">J201/$H239</f>
        <v>0.35090599537881551</v>
      </c>
      <c r="K239" s="18">
        <f t="shared" si="18"/>
        <v>0.10665207345251125</v>
      </c>
      <c r="L239" s="18">
        <f t="shared" si="18"/>
        <v>6.9804207710081473E-2</v>
      </c>
      <c r="M239" s="18">
        <f t="shared" si="18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2025-01-19T14:14:35Z</dcterms:modified>
</cp:coreProperties>
</file>