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D96CFFC9-E5E0-4434-8BAA-0035679C975A}" xr6:coauthVersionLast="47" xr6:coauthVersionMax="47" xr10:uidLastSave="{00000000-0000-0000-0000-000000000000}"/>
  <bookViews>
    <workbookView xWindow="-16470" yWindow="3240" windowWidth="21600" windowHeight="11295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7" i="1" l="1"/>
  <c r="D142" i="1"/>
  <c r="D139" i="1"/>
  <c r="D137" i="1"/>
  <c r="D135" i="1"/>
  <c r="D119" i="1"/>
  <c r="D111" i="1"/>
  <c r="D107" i="1"/>
  <c r="D104" i="1"/>
  <c r="D103" i="1"/>
  <c r="I186" i="1"/>
  <c r="I170" i="1"/>
  <c r="I154" i="1"/>
  <c r="I138" i="1"/>
  <c r="I122" i="1"/>
  <c r="I106" i="1"/>
  <c r="I205" i="1"/>
  <c r="M203" i="1" a="1"/>
  <c r="M203" i="1" s="1"/>
  <c r="D94" i="1"/>
  <c r="M202" i="1" a="1"/>
  <c r="M202" i="1" s="1"/>
  <c r="G225" i="1" a="1"/>
  <c r="G225" i="1" s="1"/>
  <c r="M225" i="1" s="1"/>
  <c r="G211" i="1" a="1"/>
  <c r="G211" i="1" s="1"/>
  <c r="M204" i="1"/>
  <c r="L204" i="1"/>
  <c r="K204" i="1"/>
  <c r="J204" i="1"/>
  <c r="I204" i="1"/>
  <c r="M224" i="1"/>
  <c r="L224" i="1"/>
  <c r="K224" i="1"/>
  <c r="J224" i="1"/>
  <c r="I224" i="1"/>
  <c r="M210" i="1"/>
  <c r="L210" i="1"/>
  <c r="K210" i="1"/>
  <c r="J210" i="1"/>
  <c r="I210" i="1"/>
  <c r="M207" i="1"/>
  <c r="K207" i="1"/>
  <c r="J207" i="1"/>
  <c r="M206" i="1"/>
  <c r="L206" i="1"/>
  <c r="K206" i="1"/>
  <c r="J206" i="1"/>
  <c r="I206" i="1"/>
  <c r="M205" i="1"/>
  <c r="L205" i="1"/>
  <c r="K205" i="1"/>
  <c r="J205" i="1"/>
  <c r="M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I202" i="1" s="1" a="1"/>
  <c r="I202" i="1" s="1"/>
  <c r="L190" i="1"/>
  <c r="L202" i="1" s="1" a="1"/>
  <c r="L202" i="1" s="1"/>
  <c r="K190" i="1"/>
  <c r="J190" i="1"/>
  <c r="J202" i="1" s="1" a="1"/>
  <c r="J202" i="1" s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K202" i="1" s="1" a="1"/>
  <c r="K202" i="1" s="1"/>
  <c r="J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D81" i="1"/>
  <c r="I81" i="1" s="1"/>
  <c r="D75" i="1"/>
  <c r="L207" i="1" s="1"/>
  <c r="D68" i="1"/>
  <c r="I68" i="1" s="1"/>
  <c r="D67" i="1"/>
  <c r="I67" i="1" s="1"/>
  <c r="L68" i="1"/>
  <c r="L66" i="1"/>
  <c r="K68" i="1"/>
  <c r="K66" i="1"/>
  <c r="J68" i="1"/>
  <c r="J66" i="1"/>
  <c r="D66" i="1"/>
  <c r="I65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7" i="1"/>
  <c r="K67" i="1"/>
  <c r="J67" i="1"/>
  <c r="L65" i="1"/>
  <c r="K65" i="1"/>
  <c r="J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J203" i="1" l="1" a="1"/>
  <c r="J203" i="1" s="1"/>
  <c r="K203" i="1" a="1"/>
  <c r="K203" i="1" s="1"/>
  <c r="K208" i="1"/>
  <c r="M208" i="1"/>
  <c r="J208" i="1"/>
  <c r="L208" i="1"/>
  <c r="L75" i="1"/>
  <c r="L203" i="1" s="1" a="1"/>
  <c r="L203" i="1" s="1"/>
  <c r="I229" i="1"/>
  <c r="K229" i="1"/>
  <c r="L215" i="1"/>
  <c r="I214" i="1"/>
  <c r="I213" i="1"/>
  <c r="I228" i="1"/>
  <c r="L214" i="1"/>
  <c r="K228" i="1"/>
  <c r="L219" i="1"/>
  <c r="M228" i="1"/>
  <c r="L220" i="1"/>
  <c r="M229" i="1"/>
  <c r="I207" i="1"/>
  <c r="I208" i="1" s="1"/>
  <c r="J216" i="1"/>
  <c r="J217" i="1"/>
  <c r="L201" i="1"/>
  <c r="J221" i="1"/>
  <c r="J222" i="1"/>
  <c r="J201" i="1"/>
  <c r="M221" i="1"/>
  <c r="M222" i="1"/>
  <c r="I226" i="1"/>
  <c r="K212" i="1"/>
  <c r="K213" i="1"/>
  <c r="K226" i="1"/>
  <c r="I66" i="1"/>
  <c r="I201" i="1" s="1"/>
  <c r="I212" i="1"/>
  <c r="J220" i="1"/>
  <c r="L218" i="1"/>
  <c r="I227" i="1"/>
  <c r="K227" i="1"/>
  <c r="M227" i="1"/>
  <c r="I215" i="1"/>
  <c r="K214" i="1"/>
  <c r="L221" i="1"/>
  <c r="M212" i="1"/>
  <c r="I230" i="1"/>
  <c r="K230" i="1"/>
  <c r="M230" i="1"/>
  <c r="I216" i="1"/>
  <c r="K215" i="1"/>
  <c r="L222" i="1"/>
  <c r="M213" i="1"/>
  <c r="I231" i="1"/>
  <c r="K231" i="1"/>
  <c r="M231" i="1"/>
  <c r="K201" i="1"/>
  <c r="I217" i="1"/>
  <c r="K216" i="1"/>
  <c r="M214" i="1"/>
  <c r="I218" i="1"/>
  <c r="K217" i="1"/>
  <c r="M215" i="1"/>
  <c r="J225" i="1"/>
  <c r="L225" i="1"/>
  <c r="I219" i="1"/>
  <c r="K218" i="1"/>
  <c r="M216" i="1"/>
  <c r="J226" i="1"/>
  <c r="L226" i="1"/>
  <c r="I220" i="1"/>
  <c r="J212" i="1"/>
  <c r="K219" i="1"/>
  <c r="M217" i="1"/>
  <c r="J227" i="1"/>
  <c r="L227" i="1"/>
  <c r="I221" i="1"/>
  <c r="J213" i="1"/>
  <c r="K220" i="1"/>
  <c r="M218" i="1"/>
  <c r="J228" i="1"/>
  <c r="L228" i="1"/>
  <c r="I222" i="1"/>
  <c r="J214" i="1"/>
  <c r="K221" i="1"/>
  <c r="L212" i="1"/>
  <c r="M219" i="1"/>
  <c r="J229" i="1"/>
  <c r="L229" i="1"/>
  <c r="J215" i="1"/>
  <c r="K222" i="1"/>
  <c r="L213" i="1"/>
  <c r="M220" i="1"/>
  <c r="J230" i="1"/>
  <c r="L230" i="1"/>
  <c r="J231" i="1"/>
  <c r="L231" i="1"/>
  <c r="J218" i="1"/>
  <c r="L216" i="1"/>
  <c r="I225" i="1"/>
  <c r="K225" i="1"/>
  <c r="J219" i="1"/>
  <c r="L217" i="1"/>
  <c r="M226" i="1"/>
  <c r="M211" i="1"/>
  <c r="I211" i="1"/>
  <c r="L211" i="1"/>
  <c r="J211" i="1"/>
  <c r="K211" i="1"/>
  <c r="I203" i="1" l="1" a="1"/>
  <c r="I203" i="1" s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<sst xmlns="http://schemas.openxmlformats.org/spreadsheetml/2006/main" count="819" uniqueCount="232">
  <si>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</si>
  <si>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</si>
  <si>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</si>
  <si>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</si>
  <si>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</si>
  <si>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</si>
  <si>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</si>
  <si>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</si>
  <si>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</si>
  <si>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</si>
  <si>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</si>
  <si>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</si>
  <si>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</si>
  <si>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</si>
  <si>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</si>
  <si>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</si>
  <si>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</si>
  <si>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</si>
  <si>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</si>
  <si>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</si>
  <si>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</si>
  <si>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</si>
  <si>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</si>
  <si>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</si>
  <si>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</si>
  <si>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</si>
  <si>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</si>
  <si>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</si>
  <si>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</si>
  <si>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</si>
  <si>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</si>
  <si>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</si>
  <si>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</si>
  <si>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</si>
  <si>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</si>
  <si>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</si>
  <si>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</si>
  <si>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</si>
  <si>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</si>
  <si>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</si>
  <si>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</si>
  <si>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</si>
  <si>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</si>
  <si>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</si>
  <si>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</si>
  <si>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</si>
  <si>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</si>
  <si>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</si>
  <si>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</si>
  <si>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</si>
  <si>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</si>
  <si>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</si>
  <si>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</si>
  <si>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</si>
  <si>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</si>
  <si>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</si>
  <si>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</si>
  <si>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</si>
  <si>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</si>
  <si>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</si>
  <si>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</si>
  <si>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</si>
  <si>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</si>
  <si>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</si>
  <si>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</si>
  <si>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</si>
  <si>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</si>
  <si>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</si>
  <si>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</si>
  <si>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</si>
  <si>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</si>
  <si>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</si>
  <si>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</si>
  <si>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</si>
  <si>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</si>
  <si>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</si>
  <si>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</si>
  <si>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</si>
  <si>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</si>
  <si>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</si>
  <si>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</si>
  <si>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</si>
  <si>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</si>
  <si>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</si>
  <si>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</si>
  <si>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</si>
  <si>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</si>
  <si>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</si>
  <si>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</si>
  <si>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</si>
  <si>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</si>
  <si>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</si>
  <si>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</si>
  <si>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</si>
  <si>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</si>
  <si>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</si>
  <si>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</si>
  <si>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</si>
  <si>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</si>
  <si>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</si>
  <si>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</si>
  <si>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</si>
  <si>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</si>
  <si>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</si>
  <si>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</si>
  <si>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</si>
  <si>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</si>
  <si>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</si>
  <si>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</si>
  <si>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</si>
  <si>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</si>
  <si>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</si>
  <si>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</si>
  <si>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</si>
  <si>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</si>
  <si>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</si>
  <si>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</si>
  <si>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</si>
  <si>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</si>
  <si>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</si>
  <si>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</si>
  <si>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</si>
  <si>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</si>
  <si>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</si>
  <si>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</si>
  <si>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</si>
  <si>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</si>
  <si>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</si>
  <si>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</si>
  <si>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</si>
  <si>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</si>
  <si>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</si>
  <si>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</si>
  <si>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</si>
  <si>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</si>
  <si>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</si>
  <si>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</si>
  <si>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</si>
  <si>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</si>
  <si>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</si>
  <si>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</si>
  <si>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</si>
  <si>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</si>
  <si>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</si>
  <si>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</si>
  <si>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</si>
  <si>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</si>
  <si>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</si>
  <si>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</si>
  <si>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</si>
  <si>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</si>
  <si>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</si>
  <si>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</si>
  <si>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</si>
  <si>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</si>
  <si>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</si>
  <si>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</si>
  <si>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</si>
  <si>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</si>
  <si>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</si>
  <si>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</si>
  <si>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</si>
  <si>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</si>
  <si>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</si>
  <si>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</si>
  <si>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</si>
  <si>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</si>
  <si>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</si>
  <si>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</si>
  <si>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XXXXXX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</si>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</sst>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Tätigkeitsdokumentation!$I$201:$M$201</c:f>
              <c:numCache>
                <c:formatCode>General</c:formatCode>
                <c:ptCount val="5"/>
                <c:pt idx="0">
                  <c:v>0</c:v>
                </c:pt>
                <c:pt idx="1">
                  <c:v>2883.5</c:v>
                </c:pt>
                <c:pt idx="2">
                  <c:v>877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Tätigkeitsdokumentation!$H$210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Tätigkeitsdokumentation!$H$211:$H$222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Tätigkeitsdokumentation!$I$210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Tätigkeitsdokumentation!$I$211:$I$222</c:f>
              <c:numCache>
                <c:formatCode>General</c:formatCode>
                <c:ptCount val="12"/>
                <c:pt idx="0">
                  <c:v>13</c:v>
                </c:pt>
                <c:pt idx="1">
                  <c:v>19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Tätigkeitsdokumentation!$J$210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Tätigkeitsdokumentation!$J$211:$J$222</c:f>
              <c:numCache>
                <c:formatCode>General</c:formatCode>
                <c:ptCount val="12"/>
                <c:pt idx="0">
                  <c:v>20</c:v>
                </c:pt>
                <c:pt idx="1">
                  <c:v>27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Tätigkeitsdokumentation!$K$210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Tätigkeitsdokumentation!$K$211:$K$222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Tätigkeitsdokumentation!$L$210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Tätigkeitsdokumentation!$L$211:$L$222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ser>
          <c:idx val="5"/>
          <c:order val="5"/>
          <c:tx>
            <c:strRef>
              <c:f>Tätigkeitsdokumentation!$M$210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Tätigkeitsdokumentation!$M$211:$M$222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Tätigkeitsdokumentation!$H$224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Tätigkeitsdokumentation!$H$225:$H$231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Tätigkeitsdokumentation!$I$224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Tätigkeitsdokumentation!$I$225:$I$231</c:f>
              <c:numCache>
                <c:formatCode>General</c:formatCode>
                <c:ptCount val="7"/>
                <c:pt idx="0">
                  <c:v>42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Tätigkeitsdokumentation!$J$224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Tätigkeitsdokumentation!$J$225:$J$231</c:f>
              <c:numCache>
                <c:formatCode>General</c:formatCode>
                <c:ptCount val="7"/>
                <c:pt idx="0">
                  <c:v>53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Tätigkeitsdokumentation!$K$224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Tätigkeitsdokumentation!$K$225:$K$231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Tätigkeitsdokumentation!$L$224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Tätigkeitsdokumentation!$L$225:$L$231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Tätigkeitsdokumentation!$M$224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Tätigkeitsdokumentation!$G$225:$G$231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Tätigkeitsdokumentation!$M$225:$M$231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Tätigkeitsdokumentation!$G$205:$H$205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Tätigkeitsdokumentation!$I$205:$M$205</c:f>
              <c:numCache>
                <c:formatCode>General</c:formatCode>
                <c:ptCount val="5"/>
                <c:pt idx="0">
                  <c:v>55</c:v>
                </c:pt>
                <c:pt idx="1">
                  <c:v>79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Tätigkeitsdokumentation!$G$206:$H$206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Tätigkeitsdokumentation!$I$206:$M$206</c:f>
              <c:numCache>
                <c:formatCode>General</c:formatCode>
                <c:ptCount val="5"/>
                <c:pt idx="0">
                  <c:v>1.4545454545454546</c:v>
                </c:pt>
                <c:pt idx="1">
                  <c:v>1.4358974358974359</c:v>
                </c:pt>
                <c:pt idx="2">
                  <c:v>1.75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Tätigkeitsdokumentation!$G$207:$H$207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Tätigkeitsdokumentation!$I$207:$M$207</c:f>
              <c:numCache>
                <c:formatCode>General</c:formatCode>
                <c:ptCount val="5"/>
                <c:pt idx="0">
                  <c:v>44.454545454545453</c:v>
                </c:pt>
                <c:pt idx="1">
                  <c:v>23.294871794871796</c:v>
                </c:pt>
                <c:pt idx="2">
                  <c:v>36.166666666666664</c:v>
                </c:pt>
                <c:pt idx="3">
                  <c:v>143.5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Tätigkeitsdokumentation!$G$208:$H$208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Tätigkeitsdokumentation!$I$208:$M$208</c:f>
              <c:numCache>
                <c:formatCode>General</c:formatCode>
                <c:ptCount val="5"/>
                <c:pt idx="0">
                  <c:v>3556</c:v>
                </c:pt>
                <c:pt idx="1">
                  <c:v>2642</c:v>
                </c:pt>
                <c:pt idx="2">
                  <c:v>760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Tätigkeitsdokumentation!$I$202:$M$202</c:f>
              <c:numCache>
                <c:formatCode>General</c:formatCode>
                <c:ptCount val="5"/>
                <c:pt idx="0">
                  <c:v>0</c:v>
                </c:pt>
                <c:pt idx="1">
                  <c:v>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Tätigkeitsdokumentation!$I$203:$M$203</c:f>
              <c:numCache>
                <c:formatCode>General</c:formatCode>
                <c:ptCount val="5"/>
                <c:pt idx="0">
                  <c:v>0</c:v>
                </c:pt>
                <c:pt idx="1">
                  <c:v>212</c:v>
                </c:pt>
                <c:pt idx="2">
                  <c:v>877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186</xdr:row>
      <xdr:rowOff>11206</xdr:rowOff>
    </xdr:from>
    <xdr:to>
      <xdr:col>19</xdr:col>
      <xdr:colOff>358589</xdr:colOff>
      <xdr:row>200</xdr:row>
      <xdr:rowOff>112059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215</xdr:row>
      <xdr:rowOff>101973</xdr:rowOff>
    </xdr:from>
    <xdr:to>
      <xdr:col>2</xdr:col>
      <xdr:colOff>560295</xdr:colOff>
      <xdr:row>230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215</xdr:row>
      <xdr:rowOff>117979</xdr:rowOff>
    </xdr:from>
    <xdr:to>
      <xdr:col>5</xdr:col>
      <xdr:colOff>1199029</xdr:colOff>
      <xdr:row>230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201</xdr:row>
      <xdr:rowOff>8646</xdr:rowOff>
    </xdr:from>
    <xdr:to>
      <xdr:col>5</xdr:col>
      <xdr:colOff>1220881</xdr:colOff>
      <xdr:row>215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17931</xdr:colOff>
      <xdr:row>201</xdr:row>
      <xdr:rowOff>16890</xdr:rowOff>
    </xdr:from>
    <xdr:to>
      <xdr:col>2</xdr:col>
      <xdr:colOff>537882</xdr:colOff>
      <xdr:row>215</xdr:row>
      <xdr:rowOff>93090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</xdr:colOff>
      <xdr:row>200</xdr:row>
      <xdr:rowOff>147637</xdr:rowOff>
    </xdr:from>
    <xdr:to>
      <xdr:col>19</xdr:col>
      <xdr:colOff>1</xdr:colOff>
      <xdr:row>215</xdr:row>
      <xdr:rowOff>12606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31655</xdr:colOff>
      <xdr:row>215</xdr:row>
      <xdr:rowOff>5322</xdr:rowOff>
    </xdr:from>
    <xdr:to>
      <xdr:col>19</xdr:col>
      <xdr:colOff>33617</xdr:colOff>
      <xdr:row>229</xdr:row>
      <xdr:rowOff>83203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Giesbrt/Automaten/commit/0c5150e6082b275d78b4864ad261a474282faff2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47" Type="http://schemas.openxmlformats.org/officeDocument/2006/relationships/hyperlink" Target="https://github.com/Giesbrt/Automaten/commit/6fb0c626711ec13ca442c8f90dc3dcb9c0098eaa" TargetMode="External"/><Relationship Id="rId63" Type="http://schemas.openxmlformats.org/officeDocument/2006/relationships/hyperlink" Target="https://github.com/Giesbrt/Automaten/commit/10fe04c64600b70602facdf88e060d101f8f7b02" TargetMode="External"/><Relationship Id="rId68" Type="http://schemas.openxmlformats.org/officeDocument/2006/relationships/hyperlink" Target="https://github.com/Giesbrt/Automaten/commit/73ed59ad8e091746ae976195444f4b17c87c5385" TargetMode="External"/><Relationship Id="rId16" Type="http://schemas.openxmlformats.org/officeDocument/2006/relationships/hyperlink" Target="https://github.com/Giesbrt/Automaten/commit/e6b63087bc38f5a5667147443c88ee7296df375c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37" Type="http://schemas.openxmlformats.org/officeDocument/2006/relationships/hyperlink" Target="https://github.com/Giesbrt/Automaten/commit/7d12572193102ed75e792ed4c9b9c8bac9121cfa" TargetMode="External"/><Relationship Id="rId53" Type="http://schemas.openxmlformats.org/officeDocument/2006/relationships/hyperlink" Target="https://github.com/Giesbrt/Automaten/commit/960e81ef80220ac17ac0050af8b065e0d5b53947" TargetMode="External"/><Relationship Id="rId58" Type="http://schemas.openxmlformats.org/officeDocument/2006/relationships/hyperlink" Target="https://github.com/Giesbrt/Automaten/commit/c1a61718fabcc288fc6817cbc1715de9cee81a65" TargetMode="External"/><Relationship Id="rId74" Type="http://schemas.openxmlformats.org/officeDocument/2006/relationships/hyperlink" Target="https://github.com/Giesbrt/Automaten/commit/0ba374b44c09e21678b413964eccf84527bfe778" TargetMode="External"/><Relationship Id="rId79" Type="http://schemas.openxmlformats.org/officeDocument/2006/relationships/hyperlink" Target="https://github.com/Giesbrt/Automaten/commit/2f05bd2d200a66a96df6e30f5d0f2097149cef7e" TargetMode="External"/><Relationship Id="rId5" Type="http://schemas.openxmlformats.org/officeDocument/2006/relationships/hyperlink" Target="https://github.com/Giesbrt/Automaten/commit/976dd230916b6a1d70047f801ec2d54e5b92b1f0" TargetMode="External"/><Relationship Id="rId61" Type="http://schemas.openxmlformats.org/officeDocument/2006/relationships/hyperlink" Target="https://github.com/Giesbrt/Automaten/commit/350bc6f85fa082f7330873dddaeb7f83a578f25c" TargetMode="External"/><Relationship Id="rId19" Type="http://schemas.openxmlformats.org/officeDocument/2006/relationships/hyperlink" Target="https://github.com/Giesbrt/Automaten/commit/29ade0bdeaaabccf3f43e647536949f79626b842" TargetMode="External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56" Type="http://schemas.openxmlformats.org/officeDocument/2006/relationships/hyperlink" Target="https://github.com/Giesbrt/Automaten/commit/2e5cbc0d1184287dc6565d1a63023eeee3c6c491" TargetMode="External"/><Relationship Id="rId64" Type="http://schemas.openxmlformats.org/officeDocument/2006/relationships/hyperlink" Target="https://github.com/Giesbrt/Automaten/commit/3454412787e718e26c22e38110d31789e9524986" TargetMode="External"/><Relationship Id="rId69" Type="http://schemas.openxmlformats.org/officeDocument/2006/relationships/hyperlink" Target="https://github.com/Giesbrt/Automaten/commit/30ecdbe5853340207c285bd1e5c26268ff86fd82" TargetMode="External"/><Relationship Id="rId77" Type="http://schemas.openxmlformats.org/officeDocument/2006/relationships/hyperlink" Target="https://github.com/Giesbrt/Automaten/commit/34930e056c1f7532b552a2338691ab858066f8b0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github.com/Giesbrt/Automaten/commit/a22390c3f6a49c25c30373e06fd381e68e229423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46" Type="http://schemas.openxmlformats.org/officeDocument/2006/relationships/hyperlink" Target="https://github.com/Giesbrt/Automaten/commit/1b6cb6bed73ab060e8e3e85eeb6cc6e536a7e516" TargetMode="External"/><Relationship Id="rId59" Type="http://schemas.openxmlformats.org/officeDocument/2006/relationships/hyperlink" Target="https://github.com/Giesbrt/Automaten/commit/a4bfa5eebcf24e255009b348f43902aab4e6f066" TargetMode="External"/><Relationship Id="rId67" Type="http://schemas.openxmlformats.org/officeDocument/2006/relationships/hyperlink" Target="https://github.com/Giesbrt/Automaten/commit/c2c0589c2e6549fe1ff70b150f0f01c2ae60a297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54" Type="http://schemas.openxmlformats.org/officeDocument/2006/relationships/hyperlink" Target="https://github.com/Giesbrt/Automaten/commit/0f8c63a65e9fb8c879b0b945a87689a97de2bf89" TargetMode="External"/><Relationship Id="rId62" Type="http://schemas.openxmlformats.org/officeDocument/2006/relationships/hyperlink" Target="https://github.com/Giesbrt/Automaten/commit/43d6d7693c6c62fb8706d6a2750405d4069b4753" TargetMode="External"/><Relationship Id="rId70" Type="http://schemas.openxmlformats.org/officeDocument/2006/relationships/hyperlink" Target="https://github.com/Giesbrt/Automaten/commit/2c5846f9fb42c7ecf07191dd082e539aadb027aa" TargetMode="External"/><Relationship Id="rId75" Type="http://schemas.openxmlformats.org/officeDocument/2006/relationships/hyperlink" Target="https://github.com/Giesbrt/Automaten/commit/f8fdf55f1928fbefc26e8707485f3f1940be1a7a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36" Type="http://schemas.openxmlformats.org/officeDocument/2006/relationships/hyperlink" Target="https://github.com/Giesbrt/Automaten/commit/09abc58f9a7abbc6ad408ea04953bf648bf287ed" TargetMode="External"/><Relationship Id="rId49" Type="http://schemas.openxmlformats.org/officeDocument/2006/relationships/hyperlink" Target="https://github.com/Giesbrt/Automaten/commit/628ca18a5369193cf846b7b17def0b369719e8c5" TargetMode="External"/><Relationship Id="rId57" Type="http://schemas.openxmlformats.org/officeDocument/2006/relationships/hyperlink" Target="https://github.com/Giesbrt/Automaten/commit/fdf220dbd9c9e01210f35f7b04d88798485be9da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44" Type="http://schemas.openxmlformats.org/officeDocument/2006/relationships/hyperlink" Target="https://github.com/Giesbrt/Automaten/commit/5f30f7f160bb9133cedfc793e750951da2325279" TargetMode="External"/><Relationship Id="rId52" Type="http://schemas.openxmlformats.org/officeDocument/2006/relationships/hyperlink" Target="https://github.com/Giesbrt/Automaten/commit/7bcd51e51cf3b14c122b2cb0392f4464fcfcb3c4" TargetMode="External"/><Relationship Id="rId60" Type="http://schemas.openxmlformats.org/officeDocument/2006/relationships/hyperlink" Target="https://github.com/Giesbrt/Automaten/commit/a656916b709f58ad3d03f1cc5c5c99cbf79b76e1" TargetMode="External"/><Relationship Id="rId65" Type="http://schemas.openxmlformats.org/officeDocument/2006/relationships/hyperlink" Target="https://github.com/Giesbrt/Automaten/commit/4bc934dee6bd2e95f43de62b5e052562f639277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81" Type="http://schemas.openxmlformats.org/officeDocument/2006/relationships/drawing" Target="../drawings/drawing1.xm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34" Type="http://schemas.openxmlformats.org/officeDocument/2006/relationships/hyperlink" Target="https://github.com/Giesbrt/Automaten/commit/a67b522984840f7dcbbad0fb7aa9c480ec1c99c8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7" Type="http://schemas.openxmlformats.org/officeDocument/2006/relationships/hyperlink" Target="https://github.com/Giesbrt/Automaten/commit/033c4ff2171885cbb106c4bc26b1ec60b8c60a45" TargetMode="External"/><Relationship Id="rId71" Type="http://schemas.openxmlformats.org/officeDocument/2006/relationships/hyperlink" Target="https://github.com/Giesbrt/Automaten/commit/6af540f54c5413126047a3d53b1aded724abdc5c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24" Type="http://schemas.openxmlformats.org/officeDocument/2006/relationships/hyperlink" Target="https://github.com/Giesbrt/Automaten/commit/2ab65de645b29206e1d3f867c8f64046badb6903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1"/>
  <sheetViews>
    <sheetView tabSelected="1" topLeftCell="A125" zoomScale="82" zoomScaleNormal="85" workbookViewId="0">
      <selection activeCell="A152" sqref="A152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</cols>
  <sheetData>
    <row r="1" spans="1:13" ht="30.75" customHeight="1" thickBot="1" x14ac:dyDescent="0.3">
      <c r="A1" s="16" t="s">
        <v>26</v>
      </c>
      <c r="B1" s="17"/>
      <c r="C1" s="17"/>
      <c r="D1" s="17"/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169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>MAX(0, IF($G3=I$2, $D3*$E3, 0))</f>
        <v>4</v>
      </c>
      <c r="J3">
        <f t="shared" ref="J3:L22" si="0">MAX(0, IF($G3=J$2, $D3*$E3, 0))</f>
        <v>0</v>
      </c>
      <c r="K3">
        <f t="shared" si="0"/>
        <v>0</v>
      </c>
      <c r="L3">
        <f t="shared" si="0"/>
        <v>0</v>
      </c>
      <c r="M3" s="8"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ref="I4:I19" si="1">MAX(0, IF($G4=I$2, $D4*$E4, 0))</f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1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1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1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1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</row>
    <row r="9" spans="1:13" x14ac:dyDescent="0.25">
      <c r="A9" s="13" t="s">
        <v>30</v>
      </c>
      <c r="B9" s="7" t="s">
        <v>20</v>
      </c>
      <c r="C9" t="s">
        <v>173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1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1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1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1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1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1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1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1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1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1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1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ref="I20:L35" si="2">MAX(0, IF($G20=I$2, $D20*$E20, 0))</f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2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 s="8"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 s="8"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 s="8"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 s="8"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 s="8">
        <v>0</v>
      </c>
    </row>
    <row r="28" spans="1:13" x14ac:dyDescent="0.25">
      <c r="A28" s="13" t="s">
        <v>51</v>
      </c>
      <c r="B28" s="7" t="s">
        <v>20</v>
      </c>
      <c r="C28" t="s">
        <v>174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 s="8"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 s="8"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2"/>
        <v>6</v>
      </c>
      <c r="J30">
        <f t="shared" si="2"/>
        <v>0</v>
      </c>
      <c r="K30">
        <f t="shared" si="2"/>
        <v>0</v>
      </c>
      <c r="L30">
        <f t="shared" si="2"/>
        <v>0</v>
      </c>
      <c r="M30" s="8"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2"/>
        <v>27</v>
      </c>
      <c r="J31">
        <f t="shared" si="2"/>
        <v>0</v>
      </c>
      <c r="K31">
        <f t="shared" si="2"/>
        <v>0</v>
      </c>
      <c r="L31">
        <f t="shared" si="2"/>
        <v>0</v>
      </c>
      <c r="M31" s="8"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 s="8"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2"/>
        <v>0</v>
      </c>
      <c r="J33">
        <f t="shared" si="2"/>
        <v>56</v>
      </c>
      <c r="K33">
        <f t="shared" si="2"/>
        <v>0</v>
      </c>
      <c r="L33">
        <f t="shared" si="2"/>
        <v>0</v>
      </c>
      <c r="M33" s="8"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2"/>
        <v>6</v>
      </c>
      <c r="J34">
        <f t="shared" si="2"/>
        <v>0</v>
      </c>
      <c r="K34">
        <f t="shared" si="2"/>
        <v>0</v>
      </c>
      <c r="L34">
        <f t="shared" si="2"/>
        <v>0</v>
      </c>
      <c r="M34" s="8"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2"/>
        <v>43</v>
      </c>
      <c r="J35">
        <f t="shared" si="2"/>
        <v>0</v>
      </c>
      <c r="K35">
        <f t="shared" si="2"/>
        <v>0</v>
      </c>
      <c r="L35">
        <f t="shared" si="2"/>
        <v>0</v>
      </c>
      <c r="M35" s="8"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ref="I36:L51" si="3">MAX(0, IF($G36=I$2, $D36*$E36, 0))</f>
        <v>0</v>
      </c>
      <c r="J36">
        <f t="shared" si="3"/>
        <v>30</v>
      </c>
      <c r="K36">
        <f t="shared" si="3"/>
        <v>0</v>
      </c>
      <c r="L36">
        <f t="shared" si="3"/>
        <v>0</v>
      </c>
      <c r="M36" s="8"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 s="8"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3"/>
        <v>56</v>
      </c>
      <c r="J38">
        <f t="shared" si="3"/>
        <v>0</v>
      </c>
      <c r="K38">
        <f t="shared" si="3"/>
        <v>0</v>
      </c>
      <c r="L38">
        <f t="shared" si="3"/>
        <v>0</v>
      </c>
      <c r="M38" s="8"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3"/>
        <v>96</v>
      </c>
      <c r="J39">
        <f t="shared" si="3"/>
        <v>0</v>
      </c>
      <c r="K39">
        <f t="shared" si="3"/>
        <v>0</v>
      </c>
      <c r="L39">
        <f t="shared" si="3"/>
        <v>0</v>
      </c>
      <c r="M39" s="8"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3"/>
        <v>34</v>
      </c>
      <c r="J40">
        <f t="shared" si="3"/>
        <v>0</v>
      </c>
      <c r="K40">
        <f t="shared" si="3"/>
        <v>0</v>
      </c>
      <c r="L40">
        <f t="shared" si="3"/>
        <v>0</v>
      </c>
      <c r="M40" s="8"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3"/>
        <v>0</v>
      </c>
      <c r="J41">
        <f t="shared" si="3"/>
        <v>62</v>
      </c>
      <c r="K41">
        <f t="shared" si="3"/>
        <v>0</v>
      </c>
      <c r="L41">
        <f t="shared" si="3"/>
        <v>0</v>
      </c>
      <c r="M41" s="8"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3"/>
        <v>0</v>
      </c>
      <c r="J42">
        <f t="shared" si="3"/>
        <v>4</v>
      </c>
      <c r="K42">
        <f t="shared" si="3"/>
        <v>0</v>
      </c>
      <c r="L42">
        <f t="shared" si="3"/>
        <v>0</v>
      </c>
      <c r="M42" s="8"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si="3"/>
        <v>0</v>
      </c>
      <c r="J43">
        <f t="shared" si="3"/>
        <v>48</v>
      </c>
      <c r="K43">
        <f t="shared" si="3"/>
        <v>0</v>
      </c>
      <c r="L43">
        <f t="shared" si="3"/>
        <v>0</v>
      </c>
      <c r="M43" s="8"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3"/>
        <v>0</v>
      </c>
      <c r="J44">
        <f t="shared" si="3"/>
        <v>51</v>
      </c>
      <c r="K44">
        <f t="shared" si="3"/>
        <v>0</v>
      </c>
      <c r="L44">
        <f t="shared" si="3"/>
        <v>0</v>
      </c>
      <c r="M44" s="8"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3"/>
        <v>302</v>
      </c>
      <c r="J45">
        <f t="shared" si="3"/>
        <v>0</v>
      </c>
      <c r="K45">
        <f t="shared" si="3"/>
        <v>0</v>
      </c>
      <c r="L45">
        <f t="shared" si="3"/>
        <v>0</v>
      </c>
      <c r="M45" s="8"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3"/>
        <v>0</v>
      </c>
      <c r="J46">
        <f t="shared" si="3"/>
        <v>0</v>
      </c>
      <c r="K46">
        <f t="shared" si="3"/>
        <v>264</v>
      </c>
      <c r="L46">
        <f t="shared" si="3"/>
        <v>0</v>
      </c>
      <c r="M46" s="8"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3"/>
        <v>0</v>
      </c>
      <c r="J47">
        <f t="shared" si="3"/>
        <v>0</v>
      </c>
      <c r="K47">
        <f t="shared" si="3"/>
        <v>18</v>
      </c>
      <c r="L47">
        <f t="shared" si="3"/>
        <v>0</v>
      </c>
      <c r="M47" s="8"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3"/>
        <v>0</v>
      </c>
      <c r="J48">
        <f t="shared" si="3"/>
        <v>0</v>
      </c>
      <c r="K48">
        <f t="shared" si="3"/>
        <v>34</v>
      </c>
      <c r="L48">
        <f t="shared" si="3"/>
        <v>0</v>
      </c>
      <c r="M48" s="8"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3"/>
        <v>0</v>
      </c>
      <c r="J49">
        <f t="shared" si="3"/>
        <v>78</v>
      </c>
      <c r="K49">
        <f t="shared" si="3"/>
        <v>0</v>
      </c>
      <c r="L49">
        <f t="shared" si="3"/>
        <v>0</v>
      </c>
      <c r="M49" s="8">
        <v>0</v>
      </c>
    </row>
    <row r="50" spans="1:13" x14ac:dyDescent="0.25">
      <c r="A50" t="s">
        <v>23</v>
      </c>
      <c r="B50" s="7" t="s">
        <v>108</v>
      </c>
      <c r="H50" s="8" t="s">
        <v>177</v>
      </c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 s="8"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3"/>
        <v>0</v>
      </c>
      <c r="J51">
        <f t="shared" si="3"/>
        <v>21</v>
      </c>
      <c r="K51">
        <f t="shared" si="3"/>
        <v>0</v>
      </c>
      <c r="L51">
        <f t="shared" si="3"/>
        <v>0</v>
      </c>
      <c r="M51" s="8"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ref="I52:L67" si="4">MAX(0, IF($G52=I$2, $D52*$E52, 0))</f>
        <v>0</v>
      </c>
      <c r="J52">
        <f t="shared" si="4"/>
        <v>24</v>
      </c>
      <c r="K52">
        <f t="shared" si="4"/>
        <v>0</v>
      </c>
      <c r="L52">
        <f t="shared" si="4"/>
        <v>0</v>
      </c>
      <c r="M52" s="8">
        <v>0</v>
      </c>
    </row>
    <row r="53" spans="1:13" x14ac:dyDescent="0.25">
      <c r="A53" s="13" t="s">
        <v>111</v>
      </c>
      <c r="B53" s="7" t="s">
        <v>40</v>
      </c>
      <c r="C53" t="s">
        <v>175</v>
      </c>
      <c r="F53" t="s">
        <v>19</v>
      </c>
      <c r="G53" t="s">
        <v>34</v>
      </c>
      <c r="H53" s="8" t="s">
        <v>112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 s="8"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4"/>
        <v>0</v>
      </c>
      <c r="J54">
        <f t="shared" si="4"/>
        <v>12</v>
      </c>
      <c r="K54">
        <f t="shared" si="4"/>
        <v>0</v>
      </c>
      <c r="L54">
        <f t="shared" si="4"/>
        <v>0</v>
      </c>
      <c r="M54" s="8"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4"/>
        <v>0</v>
      </c>
      <c r="J55">
        <f t="shared" si="4"/>
        <v>8</v>
      </c>
      <c r="K55">
        <f t="shared" si="4"/>
        <v>0</v>
      </c>
      <c r="L55">
        <f t="shared" si="4"/>
        <v>0</v>
      </c>
      <c r="M55" s="8"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176</v>
      </c>
      <c r="I56">
        <f t="shared" si="4"/>
        <v>28</v>
      </c>
      <c r="J56">
        <f t="shared" si="4"/>
        <v>0</v>
      </c>
      <c r="K56">
        <f t="shared" si="4"/>
        <v>0</v>
      </c>
      <c r="L56">
        <f t="shared" si="4"/>
        <v>0</v>
      </c>
      <c r="M56" s="8"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4"/>
        <v>10</v>
      </c>
      <c r="J57">
        <f t="shared" si="4"/>
        <v>0</v>
      </c>
      <c r="K57">
        <f t="shared" si="4"/>
        <v>0</v>
      </c>
      <c r="L57">
        <f t="shared" si="4"/>
        <v>0</v>
      </c>
      <c r="M57" s="8"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4"/>
        <v>98</v>
      </c>
      <c r="J58">
        <f t="shared" si="4"/>
        <v>0</v>
      </c>
      <c r="K58">
        <f t="shared" si="4"/>
        <v>0</v>
      </c>
      <c r="L58">
        <f t="shared" si="4"/>
        <v>0</v>
      </c>
      <c r="M58" s="8"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394</v>
      </c>
      <c r="M59" s="8"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4"/>
        <v>9</v>
      </c>
      <c r="J60">
        <f t="shared" si="4"/>
        <v>0</v>
      </c>
      <c r="K60">
        <f t="shared" si="4"/>
        <v>0</v>
      </c>
      <c r="L60">
        <f t="shared" si="4"/>
        <v>0</v>
      </c>
      <c r="M60" s="8"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4"/>
        <v>0</v>
      </c>
      <c r="J61">
        <f t="shared" si="4"/>
        <v>9</v>
      </c>
      <c r="K61">
        <f t="shared" si="4"/>
        <v>0</v>
      </c>
      <c r="L61">
        <f t="shared" si="4"/>
        <v>0</v>
      </c>
      <c r="M61" s="8"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171</v>
      </c>
      <c r="I62">
        <f t="shared" si="4"/>
        <v>9</v>
      </c>
      <c r="J62">
        <f t="shared" si="4"/>
        <v>0</v>
      </c>
      <c r="K62">
        <f t="shared" si="4"/>
        <v>0</v>
      </c>
      <c r="L62">
        <f t="shared" si="4"/>
        <v>0</v>
      </c>
      <c r="M62" s="8"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si="4"/>
        <v>0</v>
      </c>
      <c r="J63">
        <f t="shared" si="4"/>
        <v>10</v>
      </c>
      <c r="K63">
        <f t="shared" si="4"/>
        <v>0</v>
      </c>
      <c r="L63">
        <f t="shared" si="4"/>
        <v>0</v>
      </c>
      <c r="M63" s="8"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4"/>
        <v>0</v>
      </c>
      <c r="J64">
        <f t="shared" si="4"/>
        <v>62</v>
      </c>
      <c r="K64">
        <f t="shared" si="4"/>
        <v>0</v>
      </c>
      <c r="L64">
        <f t="shared" si="4"/>
        <v>0</v>
      </c>
      <c r="M64" s="8"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4"/>
        <v>0</v>
      </c>
      <c r="J65">
        <f t="shared" si="4"/>
        <v>170</v>
      </c>
      <c r="K65">
        <f t="shared" si="4"/>
        <v>0</v>
      </c>
      <c r="L65">
        <f t="shared" si="4"/>
        <v>0</v>
      </c>
      <c r="M65" s="8"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>MAX(0, IF($G66=I$2, $D66*$E66, 0))</f>
        <v>52</v>
      </c>
      <c r="J66">
        <f>MAX(0, IF($G66=J$2, $D66*$E66, 0))</f>
        <v>0</v>
      </c>
      <c r="K66">
        <f>MAX(0, IF($G66=K$2, $D66*$E66, 0))</f>
        <v>0</v>
      </c>
      <c r="L66">
        <f>MAX(0, IF($G66=L$2, $D66*$E66, 0))</f>
        <v>0</v>
      </c>
      <c r="M66" s="8"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172</v>
      </c>
      <c r="I67">
        <f>MAX(0, IF($G67=I$2, $D67*$E67, 0))</f>
        <v>410</v>
      </c>
      <c r="J67">
        <f t="shared" si="4"/>
        <v>0</v>
      </c>
      <c r="K67">
        <f t="shared" si="4"/>
        <v>0</v>
      </c>
      <c r="L67">
        <f t="shared" si="4"/>
        <v>0</v>
      </c>
      <c r="M67" s="8"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>MAX(0, IF($G68=I$2, $D68*$E68, 0))</f>
        <v>124</v>
      </c>
      <c r="J68">
        <f>MAX(0, IF($G68=J$2, $D68*$E68, 0))</f>
        <v>0</v>
      </c>
      <c r="K68">
        <f>MAX(0, IF($G68=K$2, $D68*$E68, 0))</f>
        <v>0</v>
      </c>
      <c r="L68">
        <f>MAX(0, IF($G68=L$2, $D68*$E68, 0))</f>
        <v>0</v>
      </c>
      <c r="M68" s="8"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ref="I69:L83" si="5">MAX(0, IF($G69=I$2, $D69*$E69, 0))</f>
        <v>46</v>
      </c>
      <c r="J69">
        <f t="shared" si="5"/>
        <v>0</v>
      </c>
      <c r="K69">
        <f t="shared" si="5"/>
        <v>0</v>
      </c>
      <c r="L69">
        <f t="shared" si="5"/>
        <v>0</v>
      </c>
      <c r="M69" s="8"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5"/>
        <v>19</v>
      </c>
      <c r="J70">
        <f t="shared" si="5"/>
        <v>0</v>
      </c>
      <c r="K70">
        <f t="shared" si="5"/>
        <v>0</v>
      </c>
      <c r="L70">
        <f t="shared" si="5"/>
        <v>0</v>
      </c>
      <c r="M70" s="8"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5"/>
        <v>31</v>
      </c>
      <c r="J71">
        <f t="shared" si="5"/>
        <v>0</v>
      </c>
      <c r="K71">
        <f t="shared" si="5"/>
        <v>0</v>
      </c>
      <c r="L71">
        <f t="shared" si="5"/>
        <v>0</v>
      </c>
      <c r="M71" s="8"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5"/>
        <v>0</v>
      </c>
      <c r="J72">
        <f t="shared" si="5"/>
        <v>6</v>
      </c>
      <c r="K72">
        <f t="shared" si="5"/>
        <v>0</v>
      </c>
      <c r="L72">
        <f t="shared" si="5"/>
        <v>0</v>
      </c>
      <c r="M72" s="8"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5"/>
        <v>0</v>
      </c>
      <c r="J73">
        <f t="shared" si="5"/>
        <v>60</v>
      </c>
      <c r="K73">
        <f t="shared" si="5"/>
        <v>0</v>
      </c>
      <c r="L73">
        <f t="shared" si="5"/>
        <v>0</v>
      </c>
      <c r="M73" s="8"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 s="8"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180</v>
      </c>
      <c r="M75" s="8"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5"/>
        <v>20</v>
      </c>
      <c r="J76">
        <f t="shared" si="5"/>
        <v>0</v>
      </c>
      <c r="K76">
        <f t="shared" si="5"/>
        <v>0</v>
      </c>
      <c r="L76">
        <f t="shared" si="5"/>
        <v>0</v>
      </c>
      <c r="M76" s="8"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5"/>
        <v>26</v>
      </c>
      <c r="J77">
        <f t="shared" si="5"/>
        <v>0</v>
      </c>
      <c r="K77">
        <f t="shared" si="5"/>
        <v>0</v>
      </c>
      <c r="L77">
        <f t="shared" si="5"/>
        <v>0</v>
      </c>
      <c r="M77" s="8"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5"/>
        <v>28</v>
      </c>
      <c r="J78">
        <f t="shared" si="5"/>
        <v>0</v>
      </c>
      <c r="K78">
        <f t="shared" si="5"/>
        <v>0</v>
      </c>
      <c r="L78">
        <f t="shared" si="5"/>
        <v>0</v>
      </c>
      <c r="M78" s="8"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5"/>
        <v>19</v>
      </c>
      <c r="J79">
        <f t="shared" si="5"/>
        <v>0</v>
      </c>
      <c r="K79">
        <f t="shared" si="5"/>
        <v>0</v>
      </c>
      <c r="L79">
        <f t="shared" si="5"/>
        <v>0</v>
      </c>
      <c r="M79" s="8"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 s="8"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5"/>
        <v>72</v>
      </c>
      <c r="J81">
        <f t="shared" si="5"/>
        <v>0</v>
      </c>
      <c r="K81">
        <f t="shared" si="5"/>
        <v>0</v>
      </c>
      <c r="L81">
        <f t="shared" si="5"/>
        <v>0</v>
      </c>
      <c r="M81" s="8"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5"/>
        <v>28</v>
      </c>
      <c r="J82">
        <f t="shared" si="5"/>
        <v>0</v>
      </c>
      <c r="K82">
        <f t="shared" si="5"/>
        <v>0</v>
      </c>
      <c r="L82">
        <f t="shared" si="5"/>
        <v>0</v>
      </c>
      <c r="M82" s="8"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si="5"/>
        <v>236</v>
      </c>
      <c r="J83">
        <f t="shared" si="5"/>
        <v>0</v>
      </c>
      <c r="K83">
        <f t="shared" si="5"/>
        <v>0</v>
      </c>
      <c r="L83">
        <f t="shared" si="5"/>
        <v>0</v>
      </c>
      <c r="M83" s="8"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ref="I84:L99" si="6">MAX(0, IF($G84=I$2, $D84*$E84, 0))</f>
        <v>10</v>
      </c>
      <c r="J84">
        <f t="shared" si="6"/>
        <v>0</v>
      </c>
      <c r="K84">
        <f t="shared" si="6"/>
        <v>0</v>
      </c>
      <c r="L84">
        <f t="shared" si="6"/>
        <v>0</v>
      </c>
      <c r="M84" s="8"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6"/>
        <v>0</v>
      </c>
      <c r="J85">
        <f t="shared" si="6"/>
        <v>35</v>
      </c>
      <c r="K85">
        <f t="shared" si="6"/>
        <v>0</v>
      </c>
      <c r="L85">
        <f t="shared" si="6"/>
        <v>0</v>
      </c>
      <c r="M85" s="8"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6"/>
        <v>126</v>
      </c>
      <c r="J86">
        <f t="shared" si="6"/>
        <v>0</v>
      </c>
      <c r="K86">
        <f t="shared" si="6"/>
        <v>0</v>
      </c>
      <c r="L86">
        <f t="shared" si="6"/>
        <v>0</v>
      </c>
      <c r="M86" s="8"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6"/>
        <v>2</v>
      </c>
      <c r="J87">
        <f t="shared" si="6"/>
        <v>0</v>
      </c>
      <c r="K87">
        <f t="shared" si="6"/>
        <v>0</v>
      </c>
      <c r="L87">
        <f t="shared" si="6"/>
        <v>0</v>
      </c>
      <c r="M87" s="8">
        <v>0</v>
      </c>
    </row>
    <row r="88" spans="1:13" x14ac:dyDescent="0.25">
      <c r="A88" s="13" t="s">
        <v>178</v>
      </c>
      <c r="B88" s="7" t="s">
        <v>179</v>
      </c>
      <c r="C88" t="s">
        <v>28</v>
      </c>
      <c r="D88">
        <v>66</v>
      </c>
      <c r="E88">
        <v>2</v>
      </c>
      <c r="F88" t="s">
        <v>19</v>
      </c>
      <c r="G88" t="s">
        <v>15</v>
      </c>
      <c r="H88" s="8"/>
      <c r="I88">
        <f t="shared" si="6"/>
        <v>132</v>
      </c>
      <c r="J88">
        <f t="shared" si="6"/>
        <v>0</v>
      </c>
      <c r="K88">
        <f t="shared" si="6"/>
        <v>0</v>
      </c>
      <c r="L88">
        <f t="shared" si="6"/>
        <v>0</v>
      </c>
      <c r="M88" s="8"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184</v>
      </c>
      <c r="I89">
        <f t="shared" si="6"/>
        <v>0</v>
      </c>
      <c r="J89">
        <f t="shared" si="6"/>
        <v>18</v>
      </c>
      <c r="K89">
        <f t="shared" si="6"/>
        <v>0</v>
      </c>
      <c r="L89">
        <f t="shared" si="6"/>
        <v>0</v>
      </c>
      <c r="M89" s="8"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185</v>
      </c>
      <c r="I90">
        <f t="shared" si="6"/>
        <v>0</v>
      </c>
      <c r="J90">
        <f t="shared" si="6"/>
        <v>15</v>
      </c>
      <c r="K90">
        <f t="shared" si="6"/>
        <v>0</v>
      </c>
      <c r="L90">
        <f t="shared" si="6"/>
        <v>0</v>
      </c>
      <c r="M90" s="8"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6"/>
        <v>0</v>
      </c>
      <c r="J91">
        <f t="shared" si="6"/>
        <v>3</v>
      </c>
      <c r="K91">
        <f t="shared" si="6"/>
        <v>0</v>
      </c>
      <c r="L91">
        <f t="shared" si="6"/>
        <v>0</v>
      </c>
      <c r="M91" s="8">
        <v>0</v>
      </c>
    </row>
    <row r="92" spans="1:13" x14ac:dyDescent="0.25">
      <c r="A92" s="13" t="s">
        <v>180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6"/>
        <v>0</v>
      </c>
      <c r="J92">
        <f t="shared" si="6"/>
        <v>24</v>
      </c>
      <c r="K92">
        <f t="shared" si="6"/>
        <v>0</v>
      </c>
      <c r="L92">
        <f t="shared" si="6"/>
        <v>0</v>
      </c>
      <c r="M92" s="8">
        <v>0</v>
      </c>
    </row>
    <row r="93" spans="1:13" x14ac:dyDescent="0.25">
      <c r="A93" s="13" t="s">
        <v>181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6"/>
        <v>0</v>
      </c>
      <c r="J93">
        <f t="shared" si="6"/>
        <v>33</v>
      </c>
      <c r="K93">
        <f t="shared" si="6"/>
        <v>0</v>
      </c>
      <c r="L93">
        <f t="shared" si="6"/>
        <v>0</v>
      </c>
      <c r="M93" s="8">
        <v>0</v>
      </c>
    </row>
    <row r="94" spans="1:13" x14ac:dyDescent="0.25">
      <c r="A94" s="13" t="s">
        <v>183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6"/>
        <v>67</v>
      </c>
      <c r="J94">
        <f t="shared" si="6"/>
        <v>0</v>
      </c>
      <c r="K94">
        <f t="shared" si="6"/>
        <v>0</v>
      </c>
      <c r="L94">
        <f t="shared" si="6"/>
        <v>0</v>
      </c>
      <c r="M94" s="8">
        <v>0</v>
      </c>
    </row>
    <row r="95" spans="1:13" x14ac:dyDescent="0.25">
      <c r="A95" s="13" t="s">
        <v>187</v>
      </c>
      <c r="B95" s="7" t="s">
        <v>188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186</v>
      </c>
      <c r="I95">
        <f t="shared" si="6"/>
        <v>0</v>
      </c>
      <c r="J95">
        <f t="shared" si="6"/>
        <v>87</v>
      </c>
      <c r="K95">
        <f t="shared" si="6"/>
        <v>0</v>
      </c>
      <c r="L95">
        <f t="shared" si="6"/>
        <v>0</v>
      </c>
      <c r="M95" s="8"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189</v>
      </c>
      <c r="I96">
        <f t="shared" si="6"/>
        <v>0</v>
      </c>
      <c r="J96">
        <f t="shared" si="6"/>
        <v>8</v>
      </c>
      <c r="K96">
        <f t="shared" si="6"/>
        <v>0</v>
      </c>
      <c r="L96">
        <f t="shared" si="6"/>
        <v>0</v>
      </c>
      <c r="M96" s="8">
        <v>0</v>
      </c>
    </row>
    <row r="97" spans="1:13" x14ac:dyDescent="0.25">
      <c r="A97" s="13" t="s">
        <v>190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6"/>
        <v>0</v>
      </c>
      <c r="J97">
        <f t="shared" si="6"/>
        <v>40</v>
      </c>
      <c r="K97">
        <f t="shared" si="6"/>
        <v>0</v>
      </c>
      <c r="L97">
        <f t="shared" si="6"/>
        <v>0</v>
      </c>
      <c r="M97" s="8"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6"/>
        <v>0</v>
      </c>
      <c r="J98">
        <f t="shared" si="6"/>
        <v>24</v>
      </c>
      <c r="K98">
        <f t="shared" si="6"/>
        <v>0</v>
      </c>
      <c r="L98">
        <f t="shared" si="6"/>
        <v>0</v>
      </c>
      <c r="M98" s="8">
        <v>0</v>
      </c>
    </row>
    <row r="99" spans="1:13" x14ac:dyDescent="0.25">
      <c r="A99" s="13" t="s">
        <v>191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6"/>
        <v>0</v>
      </c>
      <c r="J99">
        <f t="shared" si="6"/>
        <v>44</v>
      </c>
      <c r="K99">
        <f t="shared" si="6"/>
        <v>0</v>
      </c>
      <c r="L99">
        <f t="shared" si="6"/>
        <v>0</v>
      </c>
      <c r="M99" s="8">
        <v>0</v>
      </c>
    </row>
    <row r="100" spans="1:13" x14ac:dyDescent="0.25">
      <c r="A100" s="13" t="s">
        <v>192</v>
      </c>
      <c r="B100" s="7" t="s">
        <v>193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ref="I100:L115" si="7">MAX(0, IF($G100=I$2, $D100*$E100, 0))</f>
        <v>2</v>
      </c>
      <c r="J100">
        <f t="shared" si="7"/>
        <v>0</v>
      </c>
      <c r="K100">
        <f t="shared" si="7"/>
        <v>0</v>
      </c>
      <c r="L100">
        <f t="shared" si="7"/>
        <v>0</v>
      </c>
      <c r="M100" s="8"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7"/>
        <v>0</v>
      </c>
      <c r="J101">
        <f t="shared" si="7"/>
        <v>10</v>
      </c>
      <c r="K101">
        <f t="shared" si="7"/>
        <v>0</v>
      </c>
      <c r="L101">
        <f t="shared" si="7"/>
        <v>0</v>
      </c>
      <c r="M101" s="8">
        <v>0</v>
      </c>
    </row>
    <row r="102" spans="1:13" x14ac:dyDescent="0.25">
      <c r="A102" s="13" t="s">
        <v>194</v>
      </c>
      <c r="B102" s="7" t="s">
        <v>195</v>
      </c>
      <c r="C102" t="s">
        <v>28</v>
      </c>
      <c r="D102">
        <v>192</v>
      </c>
      <c r="E102">
        <v>2.5</v>
      </c>
      <c r="F102" t="s">
        <v>18</v>
      </c>
      <c r="G102" t="s">
        <v>34</v>
      </c>
      <c r="H102" s="8"/>
      <c r="I102">
        <f t="shared" si="7"/>
        <v>0</v>
      </c>
      <c r="J102">
        <f t="shared" si="7"/>
        <v>480</v>
      </c>
      <c r="K102">
        <f t="shared" si="7"/>
        <v>0</v>
      </c>
      <c r="L102">
        <f t="shared" si="7"/>
        <v>0</v>
      </c>
      <c r="M102" s="8">
        <v>0</v>
      </c>
    </row>
    <row r="103" spans="1:13" x14ac:dyDescent="0.25">
      <c r="A103" t="s">
        <v>23</v>
      </c>
      <c r="B103" s="7" t="s">
        <v>193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si="7"/>
        <v>0</v>
      </c>
      <c r="J103">
        <f t="shared" si="7"/>
        <v>14</v>
      </c>
      <c r="K103">
        <f t="shared" si="7"/>
        <v>0</v>
      </c>
      <c r="L103">
        <f t="shared" si="7"/>
        <v>0</v>
      </c>
      <c r="M103" s="8"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7"/>
        <v>0</v>
      </c>
      <c r="J104">
        <f t="shared" si="7"/>
        <v>4</v>
      </c>
      <c r="K104">
        <f t="shared" si="7"/>
        <v>0</v>
      </c>
      <c r="L104">
        <f t="shared" si="7"/>
        <v>0</v>
      </c>
      <c r="M104" s="8"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7"/>
        <v>0</v>
      </c>
      <c r="J105">
        <f t="shared" si="7"/>
        <v>2</v>
      </c>
      <c r="K105">
        <f t="shared" si="7"/>
        <v>0</v>
      </c>
      <c r="L105">
        <f t="shared" si="7"/>
        <v>0</v>
      </c>
      <c r="M105" s="8">
        <v>0</v>
      </c>
    </row>
    <row r="106" spans="1:13" x14ac:dyDescent="0.25">
      <c r="A106" s="13" t="s">
        <v>196</v>
      </c>
      <c r="B106" s="7" t="s">
        <v>197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7"/>
        <v>3</v>
      </c>
      <c r="J106">
        <f t="shared" si="7"/>
        <v>0</v>
      </c>
      <c r="K106">
        <f t="shared" si="7"/>
        <v>0</v>
      </c>
      <c r="L106">
        <f t="shared" si="7"/>
        <v>0</v>
      </c>
      <c r="M106" s="8">
        <v>0</v>
      </c>
    </row>
    <row r="107" spans="1:13" x14ac:dyDescent="0.25">
      <c r="A107" s="13" t="s">
        <v>198</v>
      </c>
      <c r="B107" s="7" t="s">
        <v>193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7"/>
        <v>0</v>
      </c>
      <c r="J107">
        <f t="shared" si="7"/>
        <v>129</v>
      </c>
      <c r="K107">
        <f t="shared" si="7"/>
        <v>0</v>
      </c>
      <c r="L107">
        <f t="shared" si="7"/>
        <v>0</v>
      </c>
      <c r="M107" s="8">
        <v>0</v>
      </c>
    </row>
    <row r="108" spans="1:13" x14ac:dyDescent="0.25">
      <c r="A108" t="s">
        <v>23</v>
      </c>
      <c r="B108" s="7" t="s">
        <v>195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7"/>
        <v>0</v>
      </c>
      <c r="J108">
        <f t="shared" si="7"/>
        <v>58</v>
      </c>
      <c r="K108">
        <f t="shared" si="7"/>
        <v>0</v>
      </c>
      <c r="L108">
        <f t="shared" si="7"/>
        <v>0</v>
      </c>
      <c r="M108" s="8">
        <v>0</v>
      </c>
    </row>
    <row r="109" spans="1:13" x14ac:dyDescent="0.25">
      <c r="A109" s="13" t="s">
        <v>199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7"/>
        <v>34</v>
      </c>
      <c r="J109">
        <f t="shared" si="7"/>
        <v>0</v>
      </c>
      <c r="K109">
        <f t="shared" si="7"/>
        <v>0</v>
      </c>
      <c r="L109">
        <f t="shared" si="7"/>
        <v>0</v>
      </c>
      <c r="M109" s="8">
        <v>0</v>
      </c>
    </row>
    <row r="110" spans="1:13" x14ac:dyDescent="0.25">
      <c r="A110" s="13" t="s">
        <v>200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7"/>
        <v>0</v>
      </c>
      <c r="J110">
        <f t="shared" si="7"/>
        <v>52</v>
      </c>
      <c r="K110">
        <f t="shared" si="7"/>
        <v>0</v>
      </c>
      <c r="L110">
        <f t="shared" si="7"/>
        <v>0</v>
      </c>
      <c r="M110" s="8"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7"/>
        <v>0</v>
      </c>
      <c r="J111">
        <f t="shared" si="7"/>
        <v>52.5</v>
      </c>
      <c r="K111">
        <f t="shared" si="7"/>
        <v>0</v>
      </c>
      <c r="L111">
        <f t="shared" si="7"/>
        <v>0</v>
      </c>
      <c r="M111" s="8">
        <v>0</v>
      </c>
    </row>
    <row r="112" spans="1:13" x14ac:dyDescent="0.25">
      <c r="A112" s="13" t="s">
        <v>201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7"/>
        <v>6</v>
      </c>
      <c r="J112">
        <f t="shared" si="7"/>
        <v>0</v>
      </c>
      <c r="K112">
        <f t="shared" si="7"/>
        <v>0</v>
      </c>
      <c r="L112">
        <f t="shared" si="7"/>
        <v>0</v>
      </c>
      <c r="M112" s="8">
        <v>0</v>
      </c>
    </row>
    <row r="113" spans="1:13" x14ac:dyDescent="0.25">
      <c r="A113" t="s">
        <v>23</v>
      </c>
      <c r="B113" s="7" t="s">
        <v>202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7"/>
        <v>407.5</v>
      </c>
      <c r="J113">
        <f t="shared" si="7"/>
        <v>0</v>
      </c>
      <c r="K113">
        <f t="shared" si="7"/>
        <v>0</v>
      </c>
      <c r="L113">
        <f t="shared" si="7"/>
        <v>0</v>
      </c>
      <c r="M113" s="8">
        <v>0</v>
      </c>
    </row>
    <row r="114" spans="1:13" x14ac:dyDescent="0.25">
      <c r="A114" s="13" t="s">
        <v>203</v>
      </c>
      <c r="B114" s="7" t="s">
        <v>193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7"/>
        <v>0</v>
      </c>
      <c r="J114">
        <f t="shared" si="7"/>
        <v>34</v>
      </c>
      <c r="K114">
        <f t="shared" si="7"/>
        <v>0</v>
      </c>
      <c r="L114">
        <f t="shared" si="7"/>
        <v>0</v>
      </c>
      <c r="M114" s="8">
        <v>0</v>
      </c>
    </row>
    <row r="115" spans="1:13" x14ac:dyDescent="0.25">
      <c r="A115" s="13" t="s">
        <v>204</v>
      </c>
      <c r="B115" s="7" t="s">
        <v>205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7"/>
        <v>0</v>
      </c>
      <c r="J115">
        <f t="shared" si="7"/>
        <v>23</v>
      </c>
      <c r="K115">
        <f t="shared" si="7"/>
        <v>0</v>
      </c>
      <c r="L115">
        <f t="shared" si="7"/>
        <v>0</v>
      </c>
      <c r="M115" s="8">
        <v>0</v>
      </c>
    </row>
    <row r="116" spans="1:13" x14ac:dyDescent="0.25">
      <c r="A116" s="13" t="s">
        <v>206</v>
      </c>
      <c r="B116" s="7" t="s">
        <v>202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ref="I116:L179" si="8">MAX(0, IF($G116=I$2, $D116*$E116, 0))</f>
        <v>112</v>
      </c>
      <c r="J116">
        <f t="shared" si="8"/>
        <v>0</v>
      </c>
      <c r="K116">
        <f t="shared" si="8"/>
        <v>0</v>
      </c>
      <c r="L116">
        <f t="shared" si="8"/>
        <v>0</v>
      </c>
      <c r="M116" s="8">
        <v>0</v>
      </c>
    </row>
    <row r="117" spans="1:13" x14ac:dyDescent="0.25">
      <c r="A117" s="13" t="s">
        <v>207</v>
      </c>
      <c r="B117" s="7" t="s">
        <v>205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8"/>
        <v>0</v>
      </c>
      <c r="J117">
        <f t="shared" si="8"/>
        <v>78</v>
      </c>
      <c r="K117">
        <f t="shared" si="8"/>
        <v>0</v>
      </c>
      <c r="L117">
        <f t="shared" si="8"/>
        <v>0</v>
      </c>
      <c r="M117" s="8">
        <v>0</v>
      </c>
    </row>
    <row r="118" spans="1:13" x14ac:dyDescent="0.25">
      <c r="A118" s="13" t="s">
        <v>207</v>
      </c>
      <c r="B118" s="7" t="s">
        <v>205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8"/>
        <v>0</v>
      </c>
      <c r="J118">
        <f t="shared" si="8"/>
        <v>35</v>
      </c>
      <c r="K118">
        <f t="shared" si="8"/>
        <v>0</v>
      </c>
      <c r="L118">
        <f t="shared" si="8"/>
        <v>0</v>
      </c>
      <c r="M118" s="8">
        <v>0</v>
      </c>
    </row>
    <row r="119" spans="1:13" x14ac:dyDescent="0.25">
      <c r="A119" s="13" t="s">
        <v>208</v>
      </c>
      <c r="B119" s="7" t="s">
        <v>209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8"/>
        <v>0</v>
      </c>
      <c r="J119">
        <f t="shared" si="8"/>
        <v>56</v>
      </c>
      <c r="K119">
        <f t="shared" si="8"/>
        <v>0</v>
      </c>
      <c r="L119">
        <f t="shared" si="8"/>
        <v>0</v>
      </c>
      <c r="M119" s="8">
        <v>0</v>
      </c>
    </row>
    <row r="120" spans="1:13" x14ac:dyDescent="0.25">
      <c r="A120" t="s">
        <v>23</v>
      </c>
      <c r="B120" s="7" t="s">
        <v>210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211</v>
      </c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 s="8"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 s="8">
        <v>0</v>
      </c>
    </row>
    <row r="122" spans="1:13" x14ac:dyDescent="0.25">
      <c r="A122" s="13" t="s">
        <v>212</v>
      </c>
      <c r="B122" s="7" t="s">
        <v>213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8"/>
        <v>0</v>
      </c>
      <c r="J122">
        <f t="shared" si="8"/>
        <v>10</v>
      </c>
      <c r="K122">
        <f t="shared" si="8"/>
        <v>0</v>
      </c>
      <c r="L122">
        <f t="shared" si="8"/>
        <v>0</v>
      </c>
      <c r="M122" s="8">
        <v>0</v>
      </c>
    </row>
    <row r="123" spans="1:13" x14ac:dyDescent="0.25">
      <c r="A123" s="13" t="s">
        <v>214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si="8"/>
        <v>0</v>
      </c>
      <c r="J123">
        <f t="shared" si="8"/>
        <v>50</v>
      </c>
      <c r="K123">
        <f t="shared" si="8"/>
        <v>0</v>
      </c>
      <c r="L123">
        <f t="shared" si="8"/>
        <v>0</v>
      </c>
      <c r="M123" s="8">
        <v>0</v>
      </c>
    </row>
    <row r="124" spans="1:13" x14ac:dyDescent="0.25">
      <c r="A124" t="s">
        <v>215</v>
      </c>
      <c r="B124" s="7" t="s">
        <v>210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8"/>
        <v>0</v>
      </c>
      <c r="J124">
        <f t="shared" si="8"/>
        <v>2</v>
      </c>
      <c r="K124">
        <f t="shared" si="8"/>
        <v>0</v>
      </c>
      <c r="L124">
        <f t="shared" si="8"/>
        <v>0</v>
      </c>
      <c r="M124" s="8">
        <v>0</v>
      </c>
    </row>
    <row r="125" spans="1:13" x14ac:dyDescent="0.25">
      <c r="A125" s="13" t="s">
        <v>216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8"/>
        <v>0</v>
      </c>
      <c r="J125">
        <f t="shared" si="8"/>
        <v>0</v>
      </c>
      <c r="K125">
        <f t="shared" si="8"/>
        <v>105</v>
      </c>
      <c r="L125">
        <f t="shared" si="8"/>
        <v>0</v>
      </c>
      <c r="M125" s="8"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8"/>
        <v>0</v>
      </c>
      <c r="J126">
        <f t="shared" si="8"/>
        <v>0</v>
      </c>
      <c r="K126">
        <f t="shared" si="8"/>
        <v>20</v>
      </c>
      <c r="L126">
        <f t="shared" si="8"/>
        <v>0</v>
      </c>
      <c r="M126" s="8"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8"/>
        <v>0</v>
      </c>
      <c r="J127">
        <f t="shared" si="8"/>
        <v>0</v>
      </c>
      <c r="K127">
        <f t="shared" si="8"/>
        <v>15</v>
      </c>
      <c r="L127">
        <f t="shared" si="8"/>
        <v>0</v>
      </c>
      <c r="M127" s="8">
        <v>0</v>
      </c>
    </row>
    <row r="128" spans="1:13" x14ac:dyDescent="0.25">
      <c r="A128" t="s">
        <v>23</v>
      </c>
      <c r="B128" s="7" t="s">
        <v>217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8"/>
        <v>0</v>
      </c>
      <c r="J128">
        <f t="shared" si="8"/>
        <v>0</v>
      </c>
      <c r="K128">
        <f t="shared" si="8"/>
        <v>92</v>
      </c>
      <c r="L128">
        <f t="shared" si="8"/>
        <v>0</v>
      </c>
      <c r="M128" s="8">
        <v>0</v>
      </c>
    </row>
    <row r="129" spans="1:13" x14ac:dyDescent="0.25">
      <c r="A129" t="s">
        <v>23</v>
      </c>
      <c r="B129" s="7" t="s">
        <v>218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8"/>
        <v>0</v>
      </c>
      <c r="J129">
        <f t="shared" si="8"/>
        <v>0</v>
      </c>
      <c r="K129">
        <f t="shared" si="8"/>
        <v>210</v>
      </c>
      <c r="L129">
        <f t="shared" si="8"/>
        <v>0</v>
      </c>
      <c r="M129" s="8">
        <v>0</v>
      </c>
    </row>
    <row r="130" spans="1:13" x14ac:dyDescent="0.25">
      <c r="A130" t="s">
        <v>23</v>
      </c>
      <c r="B130" s="7" t="s">
        <v>219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si="8"/>
        <v>0</v>
      </c>
      <c r="J130">
        <f t="shared" si="8"/>
        <v>0</v>
      </c>
      <c r="K130">
        <f t="shared" si="8"/>
        <v>22</v>
      </c>
      <c r="L130">
        <f t="shared" si="8"/>
        <v>0</v>
      </c>
      <c r="M130" s="8">
        <v>0</v>
      </c>
    </row>
    <row r="131" spans="1:13" x14ac:dyDescent="0.25">
      <c r="A131" t="s">
        <v>23</v>
      </c>
      <c r="B131" s="7" t="s">
        <v>220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8"/>
        <v>0</v>
      </c>
      <c r="J131">
        <f t="shared" si="8"/>
        <v>0</v>
      </c>
      <c r="K131">
        <f t="shared" si="8"/>
        <v>21</v>
      </c>
      <c r="L131">
        <f t="shared" si="8"/>
        <v>0</v>
      </c>
      <c r="M131" s="8">
        <v>0</v>
      </c>
    </row>
    <row r="132" spans="1:13" x14ac:dyDescent="0.25">
      <c r="A132" t="s">
        <v>23</v>
      </c>
      <c r="B132" s="7" t="s">
        <v>221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8"/>
        <v>0</v>
      </c>
      <c r="J132">
        <f t="shared" si="8"/>
        <v>0</v>
      </c>
      <c r="K132">
        <f t="shared" si="8"/>
        <v>76</v>
      </c>
      <c r="L132">
        <f t="shared" si="8"/>
        <v>0</v>
      </c>
      <c r="M132" s="8">
        <v>0</v>
      </c>
    </row>
    <row r="133" spans="1:13" x14ac:dyDescent="0.25">
      <c r="A133" t="s">
        <v>215</v>
      </c>
      <c r="B133" s="7" t="s">
        <v>222</v>
      </c>
      <c r="C133" t="s">
        <v>223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8"/>
        <v>0</v>
      </c>
      <c r="J133">
        <f t="shared" si="8"/>
        <v>0</v>
      </c>
      <c r="K133">
        <f t="shared" si="8"/>
        <v>0</v>
      </c>
      <c r="L133">
        <f t="shared" si="8"/>
        <v>0</v>
      </c>
      <c r="M133" s="8">
        <v>0</v>
      </c>
    </row>
    <row r="134" spans="1:13" x14ac:dyDescent="0.25">
      <c r="A134" t="s">
        <v>215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8"/>
        <v>0</v>
      </c>
      <c r="J134">
        <f t="shared" si="8"/>
        <v>2</v>
      </c>
      <c r="K134">
        <f t="shared" si="8"/>
        <v>0</v>
      </c>
      <c r="L134">
        <f t="shared" si="8"/>
        <v>0</v>
      </c>
      <c r="M134" s="8">
        <v>0</v>
      </c>
    </row>
    <row r="135" spans="1:13" x14ac:dyDescent="0.25">
      <c r="A135" t="s">
        <v>215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8"/>
        <v>0</v>
      </c>
      <c r="J135">
        <f t="shared" si="8"/>
        <v>32</v>
      </c>
      <c r="K135">
        <f t="shared" si="8"/>
        <v>0</v>
      </c>
      <c r="L135">
        <f t="shared" si="8"/>
        <v>0</v>
      </c>
      <c r="M135" s="8">
        <v>0</v>
      </c>
    </row>
    <row r="136" spans="1:13" x14ac:dyDescent="0.25">
      <c r="A136" s="13" t="s">
        <v>224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225</v>
      </c>
      <c r="I136">
        <f t="shared" si="8"/>
        <v>0</v>
      </c>
      <c r="J136">
        <f t="shared" si="8"/>
        <v>2</v>
      </c>
      <c r="K136">
        <f t="shared" si="8"/>
        <v>0</v>
      </c>
      <c r="L136">
        <f t="shared" si="8"/>
        <v>0</v>
      </c>
      <c r="M136" s="8">
        <v>0</v>
      </c>
    </row>
    <row r="137" spans="1:13" x14ac:dyDescent="0.25">
      <c r="A137" s="13" t="s">
        <v>226</v>
      </c>
      <c r="B137" s="7" t="s">
        <v>202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8"/>
        <v>90</v>
      </c>
      <c r="J137">
        <f t="shared" si="8"/>
        <v>0</v>
      </c>
      <c r="K137">
        <f t="shared" si="8"/>
        <v>0</v>
      </c>
      <c r="L137">
        <f t="shared" si="8"/>
        <v>0</v>
      </c>
      <c r="M137" s="8">
        <v>0</v>
      </c>
    </row>
    <row r="138" spans="1:13" x14ac:dyDescent="0.25">
      <c r="A138" t="s">
        <v>215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8"/>
        <v>0</v>
      </c>
      <c r="J138">
        <f t="shared" si="8"/>
        <v>4</v>
      </c>
      <c r="K138">
        <f t="shared" si="8"/>
        <v>0</v>
      </c>
      <c r="L138">
        <f t="shared" si="8"/>
        <v>0</v>
      </c>
      <c r="M138" s="8">
        <v>0</v>
      </c>
    </row>
    <row r="139" spans="1:13" x14ac:dyDescent="0.25">
      <c r="A139" t="s">
        <v>215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8"/>
        <v>0</v>
      </c>
      <c r="J139">
        <f t="shared" si="8"/>
        <v>26</v>
      </c>
      <c r="K139">
        <f t="shared" si="8"/>
        <v>0</v>
      </c>
      <c r="L139">
        <f t="shared" si="8"/>
        <v>0</v>
      </c>
      <c r="M139" s="8">
        <v>0</v>
      </c>
    </row>
    <row r="140" spans="1:13" x14ac:dyDescent="0.25">
      <c r="A140" t="s">
        <v>215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8"/>
        <v>0</v>
      </c>
      <c r="J140">
        <f t="shared" si="8"/>
        <v>5</v>
      </c>
      <c r="K140">
        <f t="shared" si="8"/>
        <v>0</v>
      </c>
      <c r="L140">
        <f t="shared" si="8"/>
        <v>0</v>
      </c>
      <c r="M140" s="8">
        <v>0</v>
      </c>
    </row>
    <row r="141" spans="1:13" x14ac:dyDescent="0.25">
      <c r="A141" t="s">
        <v>215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8"/>
        <v>0</v>
      </c>
      <c r="J141">
        <f t="shared" si="8"/>
        <v>14</v>
      </c>
      <c r="K141">
        <f t="shared" si="8"/>
        <v>0</v>
      </c>
      <c r="L141">
        <f t="shared" si="8"/>
        <v>0</v>
      </c>
      <c r="M141" s="8">
        <v>0</v>
      </c>
    </row>
    <row r="142" spans="1:13" x14ac:dyDescent="0.25">
      <c r="A142" s="13" t="s">
        <v>227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8"/>
        <v>0</v>
      </c>
      <c r="J142">
        <f t="shared" si="8"/>
        <v>26</v>
      </c>
      <c r="K142">
        <f t="shared" si="8"/>
        <v>0</v>
      </c>
      <c r="L142">
        <f t="shared" si="8"/>
        <v>0</v>
      </c>
      <c r="M142" s="8">
        <v>0</v>
      </c>
    </row>
    <row r="143" spans="1:13" x14ac:dyDescent="0.25">
      <c r="A143" t="s">
        <v>23</v>
      </c>
      <c r="B143" s="7" t="s">
        <v>202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si="8"/>
        <v>260</v>
      </c>
      <c r="J143">
        <f t="shared" si="8"/>
        <v>0</v>
      </c>
      <c r="K143">
        <f t="shared" si="8"/>
        <v>0</v>
      </c>
      <c r="L143">
        <f t="shared" si="8"/>
        <v>0</v>
      </c>
      <c r="M143" s="8">
        <v>0</v>
      </c>
    </row>
    <row r="144" spans="1:13" x14ac:dyDescent="0.25">
      <c r="A144" t="s">
        <v>215</v>
      </c>
      <c r="B144" s="7" t="s">
        <v>202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8"/>
        <v>4</v>
      </c>
      <c r="J144">
        <f t="shared" si="8"/>
        <v>0</v>
      </c>
      <c r="K144">
        <f t="shared" si="8"/>
        <v>0</v>
      </c>
      <c r="L144">
        <f t="shared" si="8"/>
        <v>0</v>
      </c>
      <c r="M144" s="8">
        <v>0</v>
      </c>
    </row>
    <row r="145" spans="1:13" x14ac:dyDescent="0.25">
      <c r="A145" s="13" t="s">
        <v>228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8"/>
        <v>0</v>
      </c>
      <c r="J145">
        <f t="shared" si="8"/>
        <v>16</v>
      </c>
      <c r="K145">
        <f t="shared" si="8"/>
        <v>0</v>
      </c>
      <c r="L145">
        <f t="shared" si="8"/>
        <v>0</v>
      </c>
      <c r="M145" s="8"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8"/>
        <v>0</v>
      </c>
      <c r="J146">
        <f t="shared" si="8"/>
        <v>8</v>
      </c>
      <c r="K146">
        <f t="shared" si="8"/>
        <v>0</v>
      </c>
      <c r="L146">
        <f t="shared" si="8"/>
        <v>0</v>
      </c>
      <c r="M146" s="8">
        <v>0</v>
      </c>
    </row>
    <row r="147" spans="1:13" x14ac:dyDescent="0.25">
      <c r="A147" s="13" t="s">
        <v>229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 t="e">
        <f>MAX(0, IF($G147=I$2,#REF!* $E147, 0))</f>
        <v>#REF!</v>
      </c>
      <c r="J147">
        <f>MAX(0, IF($G147=J$2,#REF!* $E147, 0))</f>
        <v>0</v>
      </c>
      <c r="K147">
        <f>MAX(0, IF($G147=K$2,#REF!* $E147, 0))</f>
        <v>0</v>
      </c>
      <c r="L147">
        <f>MAX(0, IF($G147=L$2,#REF!* $E147, 0))</f>
        <v>0</v>
      </c>
      <c r="M147" s="8">
        <v>0</v>
      </c>
    </row>
    <row r="148" spans="1:13" x14ac:dyDescent="0.25">
      <c r="A148" s="13" t="s">
        <v>230</v>
      </c>
      <c r="B148" s="7" t="s">
        <v>205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8"/>
        <v>0</v>
      </c>
      <c r="J148">
        <f t="shared" si="8"/>
        <v>6</v>
      </c>
      <c r="K148">
        <f t="shared" si="8"/>
        <v>0</v>
      </c>
      <c r="L148">
        <f t="shared" si="8"/>
        <v>0</v>
      </c>
      <c r="M148" s="8"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8"/>
        <v>0</v>
      </c>
      <c r="J149">
        <f t="shared" si="8"/>
        <v>19</v>
      </c>
      <c r="K149">
        <f t="shared" si="8"/>
        <v>0</v>
      </c>
      <c r="L149">
        <f t="shared" si="8"/>
        <v>0</v>
      </c>
      <c r="M149" s="8">
        <v>0</v>
      </c>
    </row>
    <row r="150" spans="1:13" x14ac:dyDescent="0.25">
      <c r="A150" t="s">
        <v>215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8"/>
        <v>18</v>
      </c>
      <c r="J150">
        <f t="shared" si="8"/>
        <v>0</v>
      </c>
      <c r="K150">
        <f t="shared" si="8"/>
        <v>0</v>
      </c>
      <c r="L150">
        <f t="shared" si="8"/>
        <v>0</v>
      </c>
      <c r="M150" s="8">
        <v>0</v>
      </c>
    </row>
    <row r="151" spans="1:13" x14ac:dyDescent="0.25">
      <c r="A151" s="13" t="s">
        <v>231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8"/>
        <v>11</v>
      </c>
      <c r="J151">
        <f t="shared" si="8"/>
        <v>0</v>
      </c>
      <c r="K151">
        <f t="shared" si="8"/>
        <v>0</v>
      </c>
      <c r="L151">
        <f t="shared" si="8"/>
        <v>0</v>
      </c>
      <c r="M151" s="8">
        <v>0</v>
      </c>
    </row>
    <row r="152" spans="1:13" x14ac:dyDescent="0.25">
      <c r="B152" s="7"/>
      <c r="H152" s="8"/>
      <c r="I152">
        <f t="shared" si="8"/>
        <v>0</v>
      </c>
      <c r="J152">
        <f t="shared" si="8"/>
        <v>0</v>
      </c>
      <c r="K152">
        <f t="shared" si="8"/>
        <v>0</v>
      </c>
      <c r="L152">
        <f t="shared" si="8"/>
        <v>0</v>
      </c>
      <c r="M152" s="8">
        <v>0</v>
      </c>
    </row>
    <row r="153" spans="1:13" x14ac:dyDescent="0.25">
      <c r="B153" s="7"/>
      <c r="H153" s="8"/>
      <c r="I153">
        <f t="shared" si="8"/>
        <v>0</v>
      </c>
      <c r="J153">
        <f t="shared" si="8"/>
        <v>0</v>
      </c>
      <c r="K153">
        <f t="shared" si="8"/>
        <v>0</v>
      </c>
      <c r="L153">
        <f t="shared" si="8"/>
        <v>0</v>
      </c>
      <c r="M153" s="8">
        <v>0</v>
      </c>
    </row>
    <row r="154" spans="1:13" x14ac:dyDescent="0.25">
      <c r="B154" s="7"/>
      <c r="H154" s="8"/>
      <c r="I154">
        <f t="shared" si="8"/>
        <v>0</v>
      </c>
      <c r="J154">
        <f t="shared" si="8"/>
        <v>0</v>
      </c>
      <c r="K154">
        <f t="shared" si="8"/>
        <v>0</v>
      </c>
      <c r="L154">
        <f t="shared" si="8"/>
        <v>0</v>
      </c>
      <c r="M154" s="8">
        <v>0</v>
      </c>
    </row>
    <row r="155" spans="1:13" x14ac:dyDescent="0.25">
      <c r="B155" s="7"/>
      <c r="H155" s="8"/>
      <c r="I155">
        <f t="shared" si="8"/>
        <v>0</v>
      </c>
      <c r="J155">
        <f t="shared" si="8"/>
        <v>0</v>
      </c>
      <c r="K155">
        <f t="shared" si="8"/>
        <v>0</v>
      </c>
      <c r="L155">
        <f t="shared" si="8"/>
        <v>0</v>
      </c>
      <c r="M155" s="8">
        <v>0</v>
      </c>
    </row>
    <row r="156" spans="1:13" x14ac:dyDescent="0.25">
      <c r="B156" s="7"/>
      <c r="H156" s="8"/>
      <c r="I156">
        <f t="shared" si="8"/>
        <v>0</v>
      </c>
      <c r="J156">
        <f t="shared" si="8"/>
        <v>0</v>
      </c>
      <c r="K156">
        <f t="shared" si="8"/>
        <v>0</v>
      </c>
      <c r="L156">
        <f t="shared" si="8"/>
        <v>0</v>
      </c>
      <c r="M156" s="8">
        <v>0</v>
      </c>
    </row>
    <row r="157" spans="1:13" x14ac:dyDescent="0.25">
      <c r="B157" s="7"/>
      <c r="H157" s="8"/>
      <c r="I157">
        <f t="shared" si="8"/>
        <v>0</v>
      </c>
      <c r="J157">
        <f t="shared" si="8"/>
        <v>0</v>
      </c>
      <c r="K157">
        <f t="shared" si="8"/>
        <v>0</v>
      </c>
      <c r="L157">
        <f t="shared" si="8"/>
        <v>0</v>
      </c>
      <c r="M157" s="8">
        <v>0</v>
      </c>
    </row>
    <row r="158" spans="1:13" x14ac:dyDescent="0.25">
      <c r="B158" s="7"/>
      <c r="H158" s="8"/>
      <c r="I158">
        <f t="shared" si="8"/>
        <v>0</v>
      </c>
      <c r="J158">
        <f t="shared" si="8"/>
        <v>0</v>
      </c>
      <c r="K158">
        <f t="shared" si="8"/>
        <v>0</v>
      </c>
      <c r="L158">
        <f t="shared" si="8"/>
        <v>0</v>
      </c>
      <c r="M158" s="8">
        <v>0</v>
      </c>
    </row>
    <row r="159" spans="1:13" x14ac:dyDescent="0.25">
      <c r="B159" s="7"/>
      <c r="H159" s="8"/>
      <c r="I159">
        <f t="shared" si="8"/>
        <v>0</v>
      </c>
      <c r="J159">
        <f t="shared" si="8"/>
        <v>0</v>
      </c>
      <c r="K159">
        <f t="shared" si="8"/>
        <v>0</v>
      </c>
      <c r="L159">
        <f t="shared" si="8"/>
        <v>0</v>
      </c>
      <c r="M159" s="8">
        <v>0</v>
      </c>
    </row>
    <row r="160" spans="1:13" x14ac:dyDescent="0.25">
      <c r="B160" s="7"/>
      <c r="H160" s="8"/>
      <c r="I160">
        <f t="shared" si="8"/>
        <v>0</v>
      </c>
      <c r="J160">
        <f t="shared" si="8"/>
        <v>0</v>
      </c>
      <c r="K160">
        <f t="shared" si="8"/>
        <v>0</v>
      </c>
      <c r="L160">
        <f t="shared" si="8"/>
        <v>0</v>
      </c>
      <c r="M160" s="8">
        <v>0</v>
      </c>
    </row>
    <row r="161" spans="2:13" x14ac:dyDescent="0.25">
      <c r="B161" s="7"/>
      <c r="H161" s="8"/>
      <c r="I161">
        <f t="shared" si="8"/>
        <v>0</v>
      </c>
      <c r="J161">
        <f t="shared" si="8"/>
        <v>0</v>
      </c>
      <c r="K161">
        <f t="shared" si="8"/>
        <v>0</v>
      </c>
      <c r="L161">
        <f t="shared" si="8"/>
        <v>0</v>
      </c>
      <c r="M161" s="8">
        <v>0</v>
      </c>
    </row>
    <row r="162" spans="2:13" x14ac:dyDescent="0.25">
      <c r="B162" s="7"/>
      <c r="H162" s="8"/>
      <c r="I162">
        <f t="shared" si="8"/>
        <v>0</v>
      </c>
      <c r="J162">
        <f t="shared" si="8"/>
        <v>0</v>
      </c>
      <c r="K162">
        <f t="shared" si="8"/>
        <v>0</v>
      </c>
      <c r="L162">
        <f t="shared" si="8"/>
        <v>0</v>
      </c>
      <c r="M162" s="8">
        <v>0</v>
      </c>
    </row>
    <row r="163" spans="2:13" x14ac:dyDescent="0.25">
      <c r="B163" s="7"/>
      <c r="H163" s="8"/>
      <c r="I163">
        <f t="shared" si="8"/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v>0</v>
      </c>
    </row>
    <row r="164" spans="2:13" x14ac:dyDescent="0.25">
      <c r="B164" s="7"/>
      <c r="H164" s="8"/>
      <c r="I164">
        <f t="shared" si="8"/>
        <v>0</v>
      </c>
      <c r="J164">
        <f t="shared" si="8"/>
        <v>0</v>
      </c>
      <c r="K164">
        <f t="shared" si="8"/>
        <v>0</v>
      </c>
      <c r="L164">
        <f t="shared" si="8"/>
        <v>0</v>
      </c>
      <c r="M164" s="8">
        <v>0</v>
      </c>
    </row>
    <row r="165" spans="2:13" x14ac:dyDescent="0.25">
      <c r="B165" s="7"/>
      <c r="H165" s="8"/>
      <c r="I165">
        <f t="shared" si="8"/>
        <v>0</v>
      </c>
      <c r="J165">
        <f t="shared" si="8"/>
        <v>0</v>
      </c>
      <c r="K165">
        <f t="shared" si="8"/>
        <v>0</v>
      </c>
      <c r="L165">
        <f t="shared" si="8"/>
        <v>0</v>
      </c>
      <c r="M165" s="8">
        <v>0</v>
      </c>
    </row>
    <row r="166" spans="2:13" x14ac:dyDescent="0.25">
      <c r="B166" s="7"/>
      <c r="H166" s="8"/>
      <c r="I166">
        <f t="shared" si="8"/>
        <v>0</v>
      </c>
      <c r="J166">
        <f t="shared" si="8"/>
        <v>0</v>
      </c>
      <c r="K166">
        <f t="shared" si="8"/>
        <v>0</v>
      </c>
      <c r="L166">
        <f t="shared" si="8"/>
        <v>0</v>
      </c>
      <c r="M166" s="8">
        <v>0</v>
      </c>
    </row>
    <row r="167" spans="2:13" x14ac:dyDescent="0.25">
      <c r="B167" s="7"/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v>0</v>
      </c>
    </row>
    <row r="168" spans="2:13" x14ac:dyDescent="0.25">
      <c r="B168" s="7"/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v>0</v>
      </c>
    </row>
    <row r="169" spans="2:13" x14ac:dyDescent="0.25">
      <c r="B169" s="7"/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v>0</v>
      </c>
    </row>
    <row r="170" spans="2:13" x14ac:dyDescent="0.25">
      <c r="B170" s="7"/>
      <c r="H170" s="8"/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0</v>
      </c>
      <c r="M170" s="8">
        <v>0</v>
      </c>
    </row>
    <row r="171" spans="2:13" x14ac:dyDescent="0.25">
      <c r="B171" s="7"/>
      <c r="H171" s="8"/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0</v>
      </c>
      <c r="M171" s="8">
        <v>0</v>
      </c>
    </row>
    <row r="172" spans="2:13" x14ac:dyDescent="0.25">
      <c r="B172" s="7"/>
      <c r="H172" s="8"/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0</v>
      </c>
      <c r="M172" s="8">
        <v>0</v>
      </c>
    </row>
    <row r="173" spans="2:13" x14ac:dyDescent="0.25">
      <c r="B173" s="7"/>
      <c r="H173" s="8"/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0</v>
      </c>
      <c r="M173" s="8">
        <v>0</v>
      </c>
    </row>
    <row r="174" spans="2:13" x14ac:dyDescent="0.25">
      <c r="B174" s="7"/>
      <c r="H174" s="8"/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0</v>
      </c>
      <c r="M174" s="8">
        <v>0</v>
      </c>
    </row>
    <row r="175" spans="2:13" x14ac:dyDescent="0.25">
      <c r="B175" s="7"/>
      <c r="H175" s="8"/>
      <c r="I175">
        <f t="shared" si="8"/>
        <v>0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v>0</v>
      </c>
    </row>
    <row r="176" spans="2:13" x14ac:dyDescent="0.25">
      <c r="B176" s="7"/>
      <c r="H176" s="8"/>
      <c r="I176">
        <f t="shared" si="8"/>
        <v>0</v>
      </c>
      <c r="J176">
        <f t="shared" si="8"/>
        <v>0</v>
      </c>
      <c r="K176">
        <f t="shared" si="8"/>
        <v>0</v>
      </c>
      <c r="L176">
        <f t="shared" si="8"/>
        <v>0</v>
      </c>
      <c r="M176" s="8">
        <v>0</v>
      </c>
    </row>
    <row r="177" spans="2:13" x14ac:dyDescent="0.25">
      <c r="B177" s="7"/>
      <c r="H177" s="8"/>
      <c r="I177">
        <f t="shared" si="8"/>
        <v>0</v>
      </c>
      <c r="J177">
        <f t="shared" si="8"/>
        <v>0</v>
      </c>
      <c r="K177">
        <f t="shared" si="8"/>
        <v>0</v>
      </c>
      <c r="L177">
        <f t="shared" si="8"/>
        <v>0</v>
      </c>
      <c r="M177" s="8">
        <v>0</v>
      </c>
    </row>
    <row r="178" spans="2:13" x14ac:dyDescent="0.25">
      <c r="B178" s="7"/>
      <c r="H178" s="8"/>
      <c r="I178">
        <f t="shared" si="8"/>
        <v>0</v>
      </c>
      <c r="J178">
        <f t="shared" si="8"/>
        <v>0</v>
      </c>
      <c r="K178">
        <f t="shared" si="8"/>
        <v>0</v>
      </c>
      <c r="L178">
        <f t="shared" si="8"/>
        <v>0</v>
      </c>
      <c r="M178" s="8">
        <v>0</v>
      </c>
    </row>
    <row r="179" spans="2:13" x14ac:dyDescent="0.25">
      <c r="B179" s="7"/>
      <c r="H179" s="8"/>
      <c r="I179">
        <f t="shared" si="8"/>
        <v>0</v>
      </c>
      <c r="J179">
        <f t="shared" si="8"/>
        <v>0</v>
      </c>
      <c r="K179">
        <f t="shared" si="8"/>
        <v>0</v>
      </c>
      <c r="L179">
        <f t="shared" ref="I179:L200" si="9">MAX(0, IF($G179=L$2, $D179*$E179, 0))</f>
        <v>0</v>
      </c>
      <c r="M179" s="8">
        <v>0</v>
      </c>
    </row>
    <row r="180" spans="2:13" x14ac:dyDescent="0.25">
      <c r="B180" s="7"/>
      <c r="H180" s="8"/>
      <c r="I180">
        <f t="shared" si="9"/>
        <v>0</v>
      </c>
      <c r="J180">
        <f t="shared" si="9"/>
        <v>0</v>
      </c>
      <c r="K180">
        <f t="shared" si="9"/>
        <v>0</v>
      </c>
      <c r="L180">
        <f t="shared" si="9"/>
        <v>0</v>
      </c>
      <c r="M180" s="8">
        <v>0</v>
      </c>
    </row>
    <row r="181" spans="2:13" x14ac:dyDescent="0.25">
      <c r="B181" s="7"/>
      <c r="H181" s="8"/>
      <c r="I181">
        <f t="shared" si="9"/>
        <v>0</v>
      </c>
      <c r="J181">
        <f t="shared" si="9"/>
        <v>0</v>
      </c>
      <c r="K181">
        <f t="shared" si="9"/>
        <v>0</v>
      </c>
      <c r="L181">
        <f t="shared" si="9"/>
        <v>0</v>
      </c>
      <c r="M181" s="8">
        <v>0</v>
      </c>
    </row>
    <row r="182" spans="2:13" x14ac:dyDescent="0.25">
      <c r="B182" s="7"/>
      <c r="H182" s="8"/>
      <c r="I182">
        <f t="shared" si="9"/>
        <v>0</v>
      </c>
      <c r="J182">
        <f t="shared" si="9"/>
        <v>0</v>
      </c>
      <c r="K182">
        <f t="shared" si="9"/>
        <v>0</v>
      </c>
      <c r="L182">
        <f t="shared" si="9"/>
        <v>0</v>
      </c>
      <c r="M182" s="8">
        <v>0</v>
      </c>
    </row>
    <row r="183" spans="2:13" x14ac:dyDescent="0.25">
      <c r="B183" s="7"/>
      <c r="H183" s="8"/>
      <c r="I183">
        <f t="shared" si="9"/>
        <v>0</v>
      </c>
      <c r="J183">
        <f t="shared" si="9"/>
        <v>0</v>
      </c>
      <c r="K183">
        <f t="shared" si="9"/>
        <v>0</v>
      </c>
      <c r="L183">
        <f t="shared" si="9"/>
        <v>0</v>
      </c>
      <c r="M183" s="8">
        <v>0</v>
      </c>
    </row>
    <row r="184" spans="2:13" x14ac:dyDescent="0.25">
      <c r="B184" s="7"/>
      <c r="H184" s="8"/>
      <c r="I184">
        <f t="shared" si="9"/>
        <v>0</v>
      </c>
      <c r="J184">
        <f t="shared" si="9"/>
        <v>0</v>
      </c>
      <c r="K184">
        <f t="shared" si="9"/>
        <v>0</v>
      </c>
      <c r="L184">
        <f t="shared" si="9"/>
        <v>0</v>
      </c>
      <c r="M184" s="8">
        <v>0</v>
      </c>
    </row>
    <row r="185" spans="2:13" x14ac:dyDescent="0.25">
      <c r="B185" s="7"/>
      <c r="H185" s="8"/>
      <c r="I185">
        <f t="shared" si="9"/>
        <v>0</v>
      </c>
      <c r="J185">
        <f t="shared" si="9"/>
        <v>0</v>
      </c>
      <c r="K185">
        <f t="shared" si="9"/>
        <v>0</v>
      </c>
      <c r="L185">
        <f t="shared" si="9"/>
        <v>0</v>
      </c>
      <c r="M185" s="8">
        <v>0</v>
      </c>
    </row>
    <row r="186" spans="2:13" x14ac:dyDescent="0.25">
      <c r="B186" s="7"/>
      <c r="H186" s="8"/>
      <c r="I186">
        <f t="shared" si="9"/>
        <v>0</v>
      </c>
      <c r="J186">
        <f t="shared" si="9"/>
        <v>0</v>
      </c>
      <c r="K186">
        <f t="shared" si="9"/>
        <v>0</v>
      </c>
      <c r="L186">
        <f t="shared" si="9"/>
        <v>0</v>
      </c>
      <c r="M186" s="8">
        <v>0</v>
      </c>
    </row>
    <row r="187" spans="2:13" x14ac:dyDescent="0.25">
      <c r="B187" s="7"/>
      <c r="H187" s="8"/>
      <c r="I187">
        <f t="shared" si="9"/>
        <v>0</v>
      </c>
      <c r="J187">
        <f t="shared" si="9"/>
        <v>0</v>
      </c>
      <c r="K187">
        <f t="shared" si="9"/>
        <v>0</v>
      </c>
      <c r="L187">
        <f t="shared" si="9"/>
        <v>0</v>
      </c>
      <c r="M187" s="8">
        <v>0</v>
      </c>
    </row>
    <row r="188" spans="2:13" x14ac:dyDescent="0.25">
      <c r="B188" s="7"/>
      <c r="H188" s="8"/>
      <c r="I188">
        <f t="shared" si="9"/>
        <v>0</v>
      </c>
      <c r="J188">
        <f t="shared" si="9"/>
        <v>0</v>
      </c>
      <c r="K188">
        <f t="shared" si="9"/>
        <v>0</v>
      </c>
      <c r="L188">
        <f t="shared" si="9"/>
        <v>0</v>
      </c>
      <c r="M188" s="8">
        <v>0</v>
      </c>
    </row>
    <row r="189" spans="2:13" x14ac:dyDescent="0.25">
      <c r="B189" s="7"/>
      <c r="H189" s="8"/>
      <c r="I189">
        <f t="shared" si="9"/>
        <v>0</v>
      </c>
      <c r="J189">
        <f t="shared" si="9"/>
        <v>0</v>
      </c>
      <c r="K189">
        <f t="shared" si="9"/>
        <v>0</v>
      </c>
      <c r="L189">
        <f t="shared" si="9"/>
        <v>0</v>
      </c>
      <c r="M189" s="8">
        <v>0</v>
      </c>
    </row>
    <row r="190" spans="2:13" x14ac:dyDescent="0.25">
      <c r="B190" s="7"/>
      <c r="H190" s="8"/>
      <c r="I190">
        <f t="shared" si="9"/>
        <v>0</v>
      </c>
      <c r="J190">
        <f t="shared" si="9"/>
        <v>0</v>
      </c>
      <c r="K190">
        <f t="shared" si="9"/>
        <v>0</v>
      </c>
      <c r="L190">
        <f t="shared" si="9"/>
        <v>0</v>
      </c>
      <c r="M190" s="8">
        <v>0</v>
      </c>
    </row>
    <row r="191" spans="2:13" x14ac:dyDescent="0.25">
      <c r="B191" s="7"/>
      <c r="H191" s="8"/>
      <c r="I191">
        <f t="shared" si="9"/>
        <v>0</v>
      </c>
      <c r="J191">
        <f t="shared" si="9"/>
        <v>0</v>
      </c>
      <c r="K191">
        <f t="shared" si="9"/>
        <v>0</v>
      </c>
      <c r="L191">
        <f t="shared" si="9"/>
        <v>0</v>
      </c>
      <c r="M191" s="8">
        <v>0</v>
      </c>
    </row>
    <row r="192" spans="2:13" x14ac:dyDescent="0.25">
      <c r="B192" s="7"/>
      <c r="H192" s="8"/>
      <c r="I192">
        <f t="shared" si="9"/>
        <v>0</v>
      </c>
      <c r="J192">
        <f t="shared" si="9"/>
        <v>0</v>
      </c>
      <c r="K192">
        <f t="shared" si="9"/>
        <v>0</v>
      </c>
      <c r="L192">
        <f t="shared" si="9"/>
        <v>0</v>
      </c>
      <c r="M192" s="8">
        <v>0</v>
      </c>
    </row>
    <row r="193" spans="1:13" x14ac:dyDescent="0.25">
      <c r="B193" s="7"/>
      <c r="H193" s="8"/>
      <c r="I193">
        <f t="shared" si="9"/>
        <v>0</v>
      </c>
      <c r="J193">
        <f t="shared" si="9"/>
        <v>0</v>
      </c>
      <c r="K193">
        <f t="shared" si="9"/>
        <v>0</v>
      </c>
      <c r="L193">
        <f t="shared" si="9"/>
        <v>0</v>
      </c>
      <c r="M193" s="8">
        <v>0</v>
      </c>
    </row>
    <row r="194" spans="1:13" x14ac:dyDescent="0.25">
      <c r="B194" s="7"/>
      <c r="H194" s="8"/>
      <c r="I194">
        <f t="shared" si="9"/>
        <v>0</v>
      </c>
      <c r="J194">
        <f t="shared" si="9"/>
        <v>0</v>
      </c>
      <c r="K194">
        <f t="shared" si="9"/>
        <v>0</v>
      </c>
      <c r="L194">
        <f t="shared" si="9"/>
        <v>0</v>
      </c>
      <c r="M194" s="8">
        <v>0</v>
      </c>
    </row>
    <row r="195" spans="1:13" x14ac:dyDescent="0.25">
      <c r="B195" s="7"/>
      <c r="H195" s="8"/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0</v>
      </c>
      <c r="M195" s="8">
        <v>0</v>
      </c>
    </row>
    <row r="196" spans="1:13" x14ac:dyDescent="0.25">
      <c r="B196" s="7"/>
      <c r="H196" s="8"/>
      <c r="I196">
        <f t="shared" si="9"/>
        <v>0</v>
      </c>
      <c r="J196">
        <f t="shared" si="9"/>
        <v>0</v>
      </c>
      <c r="K196">
        <f t="shared" si="9"/>
        <v>0</v>
      </c>
      <c r="L196">
        <f t="shared" si="9"/>
        <v>0</v>
      </c>
      <c r="M196" s="8">
        <v>0</v>
      </c>
    </row>
    <row r="197" spans="1:13" x14ac:dyDescent="0.25">
      <c r="B197" s="7"/>
      <c r="H197" s="8"/>
      <c r="I197">
        <f t="shared" si="9"/>
        <v>0</v>
      </c>
      <c r="J197">
        <f t="shared" si="9"/>
        <v>0</v>
      </c>
      <c r="K197">
        <f t="shared" si="9"/>
        <v>0</v>
      </c>
      <c r="L197">
        <f t="shared" si="9"/>
        <v>0</v>
      </c>
      <c r="M197" s="8">
        <v>0</v>
      </c>
    </row>
    <row r="198" spans="1:13" x14ac:dyDescent="0.25">
      <c r="B198" s="7"/>
      <c r="H198" s="8"/>
      <c r="I198">
        <f t="shared" si="9"/>
        <v>0</v>
      </c>
      <c r="J198">
        <f t="shared" si="9"/>
        <v>0</v>
      </c>
      <c r="K198">
        <f t="shared" si="9"/>
        <v>0</v>
      </c>
      <c r="L198">
        <f t="shared" si="9"/>
        <v>0</v>
      </c>
      <c r="M198" s="8">
        <v>0</v>
      </c>
    </row>
    <row r="199" spans="1:13" x14ac:dyDescent="0.25">
      <c r="B199" s="7"/>
      <c r="H199" s="8"/>
      <c r="I199">
        <f t="shared" si="9"/>
        <v>0</v>
      </c>
      <c r="J199">
        <f t="shared" si="9"/>
        <v>0</v>
      </c>
      <c r="K199">
        <f t="shared" si="9"/>
        <v>0</v>
      </c>
      <c r="L199">
        <f t="shared" si="9"/>
        <v>0</v>
      </c>
      <c r="M199" s="8">
        <v>0</v>
      </c>
    </row>
    <row r="200" spans="1:13" x14ac:dyDescent="0.25">
      <c r="B200" s="7"/>
      <c r="H200" s="8"/>
      <c r="I200">
        <f t="shared" si="9"/>
        <v>0</v>
      </c>
      <c r="J200">
        <f t="shared" si="9"/>
        <v>0</v>
      </c>
      <c r="K200">
        <f t="shared" si="9"/>
        <v>0</v>
      </c>
      <c r="L200">
        <f t="shared" si="9"/>
        <v>0</v>
      </c>
      <c r="M200" s="8">
        <v>0</v>
      </c>
    </row>
    <row r="201" spans="1:13" ht="15.75" thickBot="1" x14ac:dyDescent="0.3">
      <c r="A201" s="10" t="s">
        <v>92</v>
      </c>
      <c r="B201" s="9" t="s">
        <v>93</v>
      </c>
      <c r="C201" s="10" t="s">
        <v>94</v>
      </c>
      <c r="D201" s="10" t="s">
        <v>95</v>
      </c>
      <c r="E201" s="10" t="s">
        <v>96</v>
      </c>
      <c r="F201" s="10" t="s">
        <v>97</v>
      </c>
      <c r="G201" s="10" t="s">
        <v>98</v>
      </c>
      <c r="H201" s="11" t="s">
        <v>98</v>
      </c>
      <c r="I201" s="10" t="e">
        <f>SUM(I$3:I$200)</f>
        <v>#REF!</v>
      </c>
      <c r="J201" s="10">
        <f>SUM(J$3:J$200)</f>
        <v>2883.5</v>
      </c>
      <c r="K201" s="10">
        <f>SUM(K$3:K$200)</f>
        <v>877</v>
      </c>
      <c r="L201" s="10">
        <f>SUM(L$3:L$200)</f>
        <v>574</v>
      </c>
      <c r="M201" s="11">
        <f>SUM(M$3:M$200)</f>
        <v>0</v>
      </c>
    </row>
    <row r="202" spans="1:13" x14ac:dyDescent="0.25">
      <c r="G202" t="s">
        <v>182</v>
      </c>
      <c r="H202">
        <v>12</v>
      </c>
      <c r="I202" t="e" cm="1">
        <f t="array" ref="I202">SUM(_xlfn._xlws.FILTER(I$3:I$200, ($G$3:$G$200&lt;&gt;"") * (ROW(I$3:I$200) &gt;= LARGE(IF($G$3:$G$200&lt;&gt;"", ROW(I$3:I$200)), MIN($H$202, COUNTIF($G$3:$G$200, "&lt;&gt;"))))))</f>
        <v>#REF!</v>
      </c>
      <c r="J202" cm="1">
        <f t="array" ref="J202">SUM(_xlfn._xlws.FILTER(J$3:J$200, ($G$3:$G$200&lt;&gt;"") * (ROW(J$3:J$200) &gt;= LARGE(IF($G$3:$G$200&lt;&gt;"", ROW(J$3:J$200)), MIN($H$202, COUNTIF($G$3:$G$200, "&lt;&gt;"))))))</f>
        <v>94</v>
      </c>
      <c r="K202" cm="1">
        <f t="array" ref="K202">SUM(_xlfn._xlws.FILTER(K$3:K$200, ($G$3:$G$200&lt;&gt;"") * (ROW(K$3:K$200) &gt;= LARGE(IF($G$3:$G$200&lt;&gt;"", ROW(K$3:K$200)), MIN($H$202, COUNTIF($G$3:$G$200, "&lt;&gt;"))))))</f>
        <v>0</v>
      </c>
      <c r="L202" cm="1">
        <f t="array" ref="L202">SUM(_xlfn._xlws.FILTER(L$3:L$200, ($G$3:$G$200&lt;&gt;"") * (ROW(L$3:L$200) &gt;= LARGE(IF($G$3:$G$200&lt;&gt;"", ROW(L$3:L$200)), MIN($H$202, COUNTIF($G$3:$G$200, "&lt;&gt;"))))))</f>
        <v>0</v>
      </c>
      <c r="M202" cm="1">
        <f t="array" ref="M202">SUM(_xlfn._xlws.FILTER(M$3:M$200, ($G$3:$G$200&lt;&gt;"") * (ROW(M$3:M$200) &gt;= LARGE(IF($G$3:$G$200&lt;&gt;"", ROW(M$3:M$200)), MIN($H$202, COUNTIF($G$3:$G$200, "&lt;&gt;"))))))</f>
        <v>0</v>
      </c>
    </row>
    <row r="203" spans="1:13" x14ac:dyDescent="0.25">
      <c r="G203" t="s">
        <v>182</v>
      </c>
      <c r="H203">
        <v>14</v>
      </c>
      <c r="I203" cm="1">
        <f t="array" ref="I203">IFERROR(SUM(_xlfn._xlws.FILTER(I$3:I$200, ($G$3:$G$200&lt;&gt;"") * (I$3:I$200 &gt; 0) * (ROW(I$3:I$200) &gt;= LARGE(IF(($G$3:$G$200&lt;&gt;"") * (I$3:I$200 &gt; 0), ROW(I$3:I$200)), MIN($H$203, COUNTIFS($G$3:$G$200, "&lt;&gt;", I$3:I$200, "&gt;0")))))), 0)</f>
        <v>0</v>
      </c>
      <c r="J203" cm="1">
        <f t="array" ref="J203">IFERROR(SUM(_xlfn._xlws.FILTER(J$3:J$200, ($G$3:$G$200&lt;&gt;"") * (J$3:J$200 &gt; 0) * (ROW(J$3:J$200) &gt;= LARGE(IF(($G$3:$G$200&lt;&gt;"") * (J$3:J$200 &gt; 0), ROW(J$3:J$200)), MIN($H$203, COUNTIFS($G$3:$G$200, "&lt;&gt;", J$3:J$200, "&gt;0")))))), 0)</f>
        <v>212</v>
      </c>
      <c r="K203" cm="1">
        <f t="array" ref="K203">IFERROR(SUM(_xlfn._xlws.FILTER(K$3:K$200, ($G$3:$G$200&lt;&gt;"") * (K$3:K$200 &gt; 0) * (ROW(K$3:K$200) &gt;= LARGE(IF(($G$3:$G$200&lt;&gt;"") * (K$3:K$200 &gt; 0), ROW(K$3:K$200)), MIN($H$203, COUNTIFS($G$3:$G$200, "&lt;&gt;", K$3:K$200, "&gt;0")))))), 0)</f>
        <v>877</v>
      </c>
      <c r="L203" cm="1">
        <f t="array" ref="L203">IFERROR(SUM(_xlfn._xlws.FILTER(L$3:L$200, ($G$3:$G$200&lt;&gt;"") * (L$3:L$200 &gt; 0) * (ROW(L$3:L$200) &gt;= LARGE(IF(($G$3:$G$200&lt;&gt;"") * (L$3:L$200 &gt; 0), ROW(L$3:L$200)), MIN($H$203, COUNTIFS($G$3:$G$200, "&lt;&gt;", L$3:L$200, "&gt;0")))))), 0)</f>
        <v>574</v>
      </c>
      <c r="M203" cm="1">
        <f t="array" ref="M203">IFERROR(SUM(_xlfn._xlws.FILTER(M$3:M$200, ($G$3:$G$200&lt;&gt;"") * (M$3:M$200 &gt; 0) * (ROW(M$3:M$200) &gt;= LARGE(IF(($G$3:$G$200&lt;&gt;"") * (M$3:M$200 &gt; 0), ROW(M$3:M$200)), MIN($H$203, COUNTIFS($G$3:$G$200, "&lt;&gt;", M$3:M$200, "&gt;0")))))), 0)</f>
        <v>0</v>
      </c>
    </row>
    <row r="204" spans="1:13" x14ac:dyDescent="0.25">
      <c r="I204" t="str">
        <f>I$2</f>
        <v>adalfarus</v>
      </c>
      <c r="J204" t="str">
        <f t="shared" ref="J204:M204" si="10">J$2</f>
        <v>Giesbrt</v>
      </c>
      <c r="K204" t="str">
        <f t="shared" si="10"/>
        <v>Fa4953</v>
      </c>
      <c r="L204" t="str">
        <f t="shared" si="10"/>
        <v>TheCodeJak</v>
      </c>
      <c r="M204" t="str">
        <f t="shared" si="10"/>
        <v>XXXXXX</v>
      </c>
    </row>
    <row r="205" spans="1:13" x14ac:dyDescent="0.25">
      <c r="G205" t="s">
        <v>164</v>
      </c>
      <c r="I205">
        <f>COUNTIF($G$3:$G$200, I$2)</f>
        <v>55</v>
      </c>
      <c r="J205">
        <f>COUNTIF($G$3:$G$200, J$2)</f>
        <v>79</v>
      </c>
      <c r="K205">
        <f>COUNTIF($G$3:$G$200, K$2)</f>
        <v>12</v>
      </c>
      <c r="L205">
        <f>COUNTIF($G$3:$G$200, L$2)</f>
        <v>2</v>
      </c>
      <c r="M205">
        <f>COUNTIF($G$3:$G$200, M$2)</f>
        <v>0</v>
      </c>
    </row>
    <row r="206" spans="1:13" x14ac:dyDescent="0.25">
      <c r="G206" t="s">
        <v>165</v>
      </c>
      <c r="I206">
        <f>IF(COUNTIF($G$3:$G$200, I$2) &gt; 0, AVERAGEIF($G$3:$G$200, I$2, $E$3:$E$200), 0)</f>
        <v>1.4545454545454546</v>
      </c>
      <c r="J206">
        <f>IF(COUNTIF($G$3:$G$200, J$2) &gt; 0, AVERAGEIF($G$3:$G$200, J$2, $E$3:$E$200), 0)</f>
        <v>1.4358974358974359</v>
      </c>
      <c r="K206">
        <f>IF(COUNTIF($G$3:$G$200, K$2) &gt; 0, AVERAGEIF($G$3:$G$200, K$2, $E$3:$E$200), 0)</f>
        <v>1.75</v>
      </c>
      <c r="L206">
        <f>IF(COUNTIF($G$3:$G$200, L$2) &gt; 0, AVERAGEIF($G$3:$G$200, L$2, $E$3:$E$200), 0)</f>
        <v>2</v>
      </c>
      <c r="M206">
        <f>IF(COUNTIF($G$3:$G$200, M$2) &gt; 0, AVERAGEIF($G$3:$G$200, M$2, $E$3:$E$200), 0)</f>
        <v>0</v>
      </c>
    </row>
    <row r="207" spans="1:13" x14ac:dyDescent="0.25">
      <c r="G207" t="s">
        <v>166</v>
      </c>
      <c r="I207">
        <f>IF(COUNTIF($G$3:$G$200, I$2) &gt; 0, AVERAGEIF($G$3:$G$200, I$2, $D$3:$D$200), 0)</f>
        <v>44.454545454545453</v>
      </c>
      <c r="J207">
        <f>IF(COUNTIF($G$3:$G$200, J$2) &gt; 0, AVERAGEIF($G$3:$G$200, J$2, $D$3:$D$200), 0)</f>
        <v>23.294871794871796</v>
      </c>
      <c r="K207">
        <f>IF(COUNTIF($G$3:$G$200, K$2) &gt; 0, AVERAGEIF($G$3:$G$200, K$2, $D$3:$D$200), 0)</f>
        <v>36.166666666666664</v>
      </c>
      <c r="L207">
        <f>IF(COUNTIF($G$3:$G$200, L$2) &gt; 0, AVERAGEIF($G$3:$G$200, L$2, $D$3:$D$200), 0)</f>
        <v>143.5</v>
      </c>
      <c r="M207">
        <f>IF(COUNTIF($G$3:$G$200, M$2) &gt; 0, AVERAGEIF($G$3:$G$200, M$2, $D$3:$D$200), 0)</f>
        <v>0</v>
      </c>
    </row>
    <row r="208" spans="1:13" x14ac:dyDescent="0.25">
      <c r="G208" t="s">
        <v>167</v>
      </c>
      <c r="I208">
        <f>ROUND(I$205*I$206*I$207, 0)</f>
        <v>3556</v>
      </c>
      <c r="J208">
        <f>ROUND(J$205*J$206*J$207, 0)</f>
        <v>2642</v>
      </c>
      <c r="K208">
        <f>ROUND(K$205*K$206*K$207, 0)</f>
        <v>760</v>
      </c>
      <c r="L208">
        <f>ROUND(L$205*L$206*L$207, 0)</f>
        <v>574</v>
      </c>
      <c r="M208">
        <f>ROUND(M$205*M$206*M$207, 0)</f>
        <v>0</v>
      </c>
    </row>
    <row r="210" spans="7:13" x14ac:dyDescent="0.25">
      <c r="G210" t="s">
        <v>168</v>
      </c>
      <c r="I210" t="str">
        <f>I$2</f>
        <v>adalfarus</v>
      </c>
      <c r="J210" t="str">
        <f t="shared" ref="J210:M210" si="11">J$2</f>
        <v>Giesbrt</v>
      </c>
      <c r="K210" t="str">
        <f t="shared" si="11"/>
        <v>Fa4953</v>
      </c>
      <c r="L210" t="str">
        <f t="shared" si="11"/>
        <v>TheCodeJak</v>
      </c>
      <c r="M210" t="str">
        <f t="shared" si="11"/>
        <v>XXXXXX</v>
      </c>
    </row>
    <row r="211" spans="7:13" x14ac:dyDescent="0.25">
      <c r="G211" t="str" cm="1">
        <f t="array" ref="G211:G223">_xlfn._xlws.FILTER(_xlfn.UNIQUE(C3:C200), _xlfn.UNIQUE(C3:C200)&lt;&gt;0)</f>
        <v>everything</v>
      </c>
      <c r="I211">
        <f t="shared" ref="I211:L222" si="12">COUNTIFS($G$3:$G$200, I$210, $C$3:$C$200, $G211)</f>
        <v>13</v>
      </c>
      <c r="J211">
        <f t="shared" si="12"/>
        <v>20</v>
      </c>
      <c r="K211">
        <f t="shared" si="12"/>
        <v>8</v>
      </c>
      <c r="L211">
        <f t="shared" si="12"/>
        <v>0</v>
      </c>
      <c r="M211">
        <f>COUNTIFS(C3:C200, G211, G3:G200, M210)</f>
        <v>0</v>
      </c>
    </row>
    <row r="212" spans="7:13" x14ac:dyDescent="0.25">
      <c r="G212" t="str">
        <v>changes</v>
      </c>
      <c r="I212">
        <f t="shared" si="12"/>
        <v>19</v>
      </c>
      <c r="J212">
        <f t="shared" si="12"/>
        <v>27</v>
      </c>
      <c r="K212">
        <f t="shared" si="12"/>
        <v>0</v>
      </c>
      <c r="L212">
        <f t="shared" si="12"/>
        <v>2</v>
      </c>
      <c r="M212">
        <f t="shared" ref="M212:M222" si="13">COUNTIFS($G$3:$G$200, M$210, $C$3:$C$200, $G212)</f>
        <v>0</v>
      </c>
    </row>
    <row r="213" spans="7:13" x14ac:dyDescent="0.25">
      <c r="G213" t="str">
        <v>new cls</v>
      </c>
      <c r="I213">
        <f t="shared" si="12"/>
        <v>1</v>
      </c>
      <c r="J213">
        <f t="shared" si="12"/>
        <v>0</v>
      </c>
      <c r="K213">
        <f t="shared" si="12"/>
        <v>0</v>
      </c>
      <c r="L213">
        <f t="shared" si="12"/>
        <v>0</v>
      </c>
      <c r="M213">
        <f t="shared" si="13"/>
        <v>0</v>
      </c>
    </row>
    <row r="214" spans="7:13" x14ac:dyDescent="0.25">
      <c r="G214" t="str">
        <v>docs</v>
      </c>
      <c r="I214">
        <f t="shared" si="12"/>
        <v>1</v>
      </c>
      <c r="J214">
        <f t="shared" si="12"/>
        <v>5</v>
      </c>
      <c r="K214">
        <f t="shared" si="12"/>
        <v>0</v>
      </c>
      <c r="L214">
        <f t="shared" si="12"/>
        <v>0</v>
      </c>
      <c r="M214">
        <f t="shared" si="13"/>
        <v>0</v>
      </c>
    </row>
    <row r="215" spans="7:13" x14ac:dyDescent="0.25">
      <c r="G215" t="str">
        <v>change docs</v>
      </c>
      <c r="I215">
        <f t="shared" si="12"/>
        <v>0</v>
      </c>
      <c r="J215">
        <f t="shared" si="12"/>
        <v>3</v>
      </c>
      <c r="K215">
        <f t="shared" si="12"/>
        <v>0</v>
      </c>
      <c r="L215">
        <f t="shared" si="12"/>
        <v>0</v>
      </c>
      <c r="M215">
        <f t="shared" si="13"/>
        <v>0</v>
      </c>
    </row>
    <row r="216" spans="7:13" x14ac:dyDescent="0.25">
      <c r="G216" t="str">
        <v>remove</v>
      </c>
      <c r="I216">
        <f t="shared" si="12"/>
        <v>1</v>
      </c>
      <c r="J216">
        <f t="shared" si="12"/>
        <v>0</v>
      </c>
      <c r="K216">
        <f t="shared" si="12"/>
        <v>0</v>
      </c>
      <c r="L216">
        <f t="shared" si="12"/>
        <v>0</v>
      </c>
      <c r="M216">
        <f t="shared" si="13"/>
        <v>0</v>
      </c>
    </row>
    <row r="217" spans="7:13" x14ac:dyDescent="0.25">
      <c r="G217" t="str">
        <v>created</v>
      </c>
      <c r="I217">
        <f t="shared" si="12"/>
        <v>1</v>
      </c>
      <c r="J217">
        <f t="shared" si="12"/>
        <v>0</v>
      </c>
      <c r="K217">
        <f t="shared" si="12"/>
        <v>0</v>
      </c>
      <c r="L217">
        <f t="shared" si="12"/>
        <v>0</v>
      </c>
      <c r="M217">
        <f t="shared" si="13"/>
        <v>0</v>
      </c>
    </row>
    <row r="218" spans="7:13" x14ac:dyDescent="0.25">
      <c r="G218" t="str">
        <v>smaller updates</v>
      </c>
      <c r="I218">
        <f t="shared" si="12"/>
        <v>1</v>
      </c>
      <c r="J218">
        <f t="shared" si="12"/>
        <v>1</v>
      </c>
      <c r="K218">
        <f t="shared" si="12"/>
        <v>0</v>
      </c>
      <c r="L218">
        <f t="shared" si="12"/>
        <v>0</v>
      </c>
      <c r="M218">
        <f t="shared" si="13"/>
        <v>0</v>
      </c>
    </row>
    <row r="219" spans="7:13" x14ac:dyDescent="0.25">
      <c r="G219" t="str">
        <v>added</v>
      </c>
      <c r="I219">
        <f t="shared" si="12"/>
        <v>17</v>
      </c>
      <c r="J219">
        <f t="shared" si="12"/>
        <v>21</v>
      </c>
      <c r="K219">
        <f t="shared" si="12"/>
        <v>3</v>
      </c>
      <c r="L219">
        <f t="shared" si="12"/>
        <v>0</v>
      </c>
      <c r="M219">
        <f t="shared" si="13"/>
        <v>0</v>
      </c>
    </row>
    <row r="220" spans="7:13" x14ac:dyDescent="0.25">
      <c r="G220" t="str">
        <v>setter</v>
      </c>
      <c r="I220">
        <f t="shared" si="12"/>
        <v>0</v>
      </c>
      <c r="J220">
        <f t="shared" si="12"/>
        <v>1</v>
      </c>
      <c r="K220">
        <f t="shared" si="12"/>
        <v>0</v>
      </c>
      <c r="L220">
        <f t="shared" si="12"/>
        <v>0</v>
      </c>
      <c r="M220">
        <f t="shared" si="13"/>
        <v>0</v>
      </c>
    </row>
    <row r="221" spans="7:13" x14ac:dyDescent="0.25">
      <c r="G221" t="str">
        <v>moved</v>
      </c>
      <c r="I221">
        <f t="shared" si="12"/>
        <v>0</v>
      </c>
      <c r="J221">
        <f t="shared" si="12"/>
        <v>1</v>
      </c>
      <c r="K221">
        <f t="shared" si="12"/>
        <v>0</v>
      </c>
      <c r="L221">
        <f t="shared" si="12"/>
        <v>0</v>
      </c>
      <c r="M221">
        <f t="shared" si="13"/>
        <v>0</v>
      </c>
    </row>
    <row r="222" spans="7:13" x14ac:dyDescent="0.25">
      <c r="G222" t="str">
        <v>fixes</v>
      </c>
      <c r="I222">
        <f t="shared" si="12"/>
        <v>1</v>
      </c>
      <c r="J222">
        <f t="shared" si="12"/>
        <v>0</v>
      </c>
      <c r="K222">
        <f t="shared" si="12"/>
        <v>0</v>
      </c>
      <c r="L222">
        <f t="shared" si="12"/>
        <v>0</v>
      </c>
      <c r="M222">
        <f t="shared" si="13"/>
        <v>0</v>
      </c>
    </row>
    <row r="223" spans="7:13" x14ac:dyDescent="0.25">
      <c r="G223" t="str">
        <v>one line</v>
      </c>
    </row>
    <row r="224" spans="7:13" x14ac:dyDescent="0.25">
      <c r="G224" t="s">
        <v>170</v>
      </c>
      <c r="I224" t="str">
        <f t="shared" ref="I224:M224" si="14">I$2</f>
        <v>adalfarus</v>
      </c>
      <c r="J224" t="str">
        <f t="shared" si="14"/>
        <v>Giesbrt</v>
      </c>
      <c r="K224" t="str">
        <f t="shared" si="14"/>
        <v>Fa4953</v>
      </c>
      <c r="L224" t="str">
        <f t="shared" si="14"/>
        <v>TheCodeJak</v>
      </c>
      <c r="M224" t="str">
        <f t="shared" si="14"/>
        <v>XXXXXX</v>
      </c>
    </row>
    <row r="225" spans="7:13" x14ac:dyDescent="0.25">
      <c r="G225" t="str" cm="1">
        <f t="array" ref="G225:G231">_xlfn._xlws.FILTER(_xlfn.UNIQUE(F3:F200), _xlfn.UNIQUE(F3:F200)&lt;&gt;0)</f>
        <v>none</v>
      </c>
      <c r="I225">
        <f t="shared" ref="I225:M231" si="15">COUNTIFS($G$3:$G$200, I$224, $F$3:$F$200, $G225)</f>
        <v>42</v>
      </c>
      <c r="J225">
        <f t="shared" si="15"/>
        <v>53</v>
      </c>
      <c r="K225">
        <f t="shared" si="15"/>
        <v>2</v>
      </c>
      <c r="L225">
        <f t="shared" si="15"/>
        <v>2</v>
      </c>
      <c r="M225">
        <f t="shared" si="15"/>
        <v>0</v>
      </c>
    </row>
    <row r="226" spans="7:13" x14ac:dyDescent="0.25">
      <c r="G226" t="str">
        <v>comments 5%</v>
      </c>
      <c r="I226">
        <f t="shared" si="15"/>
        <v>2</v>
      </c>
      <c r="J226">
        <f t="shared" si="15"/>
        <v>0</v>
      </c>
      <c r="K226">
        <f t="shared" si="15"/>
        <v>0</v>
      </c>
      <c r="L226">
        <f t="shared" si="15"/>
        <v>0</v>
      </c>
      <c r="M226">
        <f t="shared" si="15"/>
        <v>0</v>
      </c>
    </row>
    <row r="227" spans="7:13" x14ac:dyDescent="0.25">
      <c r="G227" t="str">
        <v>inline 100%</v>
      </c>
      <c r="I227">
        <f t="shared" si="15"/>
        <v>6</v>
      </c>
      <c r="J227">
        <f t="shared" si="15"/>
        <v>24</v>
      </c>
      <c r="K227">
        <f t="shared" si="15"/>
        <v>10</v>
      </c>
      <c r="L227">
        <f t="shared" si="15"/>
        <v>0</v>
      </c>
      <c r="M227">
        <f t="shared" si="15"/>
        <v>0</v>
      </c>
    </row>
    <row r="228" spans="7:13" x14ac:dyDescent="0.25">
      <c r="G228" t="str">
        <v>inline 5%</v>
      </c>
      <c r="I228">
        <f t="shared" si="15"/>
        <v>3</v>
      </c>
      <c r="J228">
        <f t="shared" si="15"/>
        <v>0</v>
      </c>
      <c r="K228">
        <f t="shared" si="15"/>
        <v>0</v>
      </c>
      <c r="L228">
        <f t="shared" si="15"/>
        <v>0</v>
      </c>
      <c r="M228">
        <f t="shared" si="15"/>
        <v>0</v>
      </c>
    </row>
    <row r="229" spans="7:13" x14ac:dyDescent="0.25">
      <c r="G229" t="str">
        <v>comments 100%</v>
      </c>
      <c r="I229">
        <f t="shared" si="15"/>
        <v>1</v>
      </c>
      <c r="J229">
        <f t="shared" si="15"/>
        <v>0</v>
      </c>
      <c r="K229">
        <f t="shared" si="15"/>
        <v>0</v>
      </c>
      <c r="L229">
        <f t="shared" si="15"/>
        <v>0</v>
      </c>
      <c r="M229">
        <f t="shared" si="15"/>
        <v>0</v>
      </c>
    </row>
    <row r="230" spans="7:13" x14ac:dyDescent="0.25">
      <c r="G230" t="str">
        <v>inline 50%</v>
      </c>
      <c r="I230">
        <f t="shared" si="15"/>
        <v>0</v>
      </c>
      <c r="J230">
        <f t="shared" si="15"/>
        <v>2</v>
      </c>
      <c r="K230">
        <f t="shared" si="15"/>
        <v>0</v>
      </c>
      <c r="L230">
        <f t="shared" si="15"/>
        <v>0</v>
      </c>
      <c r="M230">
        <f t="shared" si="15"/>
        <v>0</v>
      </c>
    </row>
    <row r="231" spans="7:13" x14ac:dyDescent="0.25">
      <c r="G231" t="str">
        <v>in md 100%</v>
      </c>
      <c r="I231">
        <f t="shared" si="15"/>
        <v>1</v>
      </c>
      <c r="J231">
        <f t="shared" si="15"/>
        <v>0</v>
      </c>
      <c r="K231">
        <f t="shared" si="15"/>
        <v>0</v>
      </c>
      <c r="L231">
        <f t="shared" si="15"/>
        <v>0</v>
      </c>
      <c r="M231">
        <f t="shared" si="15"/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</hyperlinks>
  <pageMargins left="0.7" right="0.7" top="0.75" bottom="0.75" header="0.3" footer="0.3"/>
  <pageSetup paperSize="9" orientation="portrait" horizontalDpi="0" verticalDpi="0" r:id="rId80"/>
  <drawing r:id="rId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2025-01-19T13:51:37Z</dcterms:modified>
</cp:coreProperties>
</file>