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B6073AF8-16C1-482F-B6BE-44A499B79A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2" i="1" l="1"/>
  <c r="D346" i="1"/>
  <c r="D344" i="1"/>
  <c r="M339" i="1"/>
  <c r="L339" i="1"/>
  <c r="K339" i="1"/>
  <c r="J339" i="1"/>
  <c r="I339" i="1"/>
  <c r="D336" i="1"/>
  <c r="D334" i="1"/>
  <c r="D332" i="1"/>
  <c r="D325" i="1"/>
  <c r="D322" i="1"/>
  <c r="D313" i="1"/>
  <c r="D311" i="1"/>
  <c r="D309" i="1"/>
  <c r="D299" i="1"/>
  <c r="D297" i="1"/>
  <c r="D294" i="1"/>
  <c r="D293" i="1"/>
  <c r="M500" i="1"/>
  <c r="L500" i="1"/>
  <c r="K500" i="1"/>
  <c r="J500" i="1"/>
  <c r="I500" i="1"/>
  <c r="M499" i="1"/>
  <c r="L499" i="1"/>
  <c r="K499" i="1"/>
  <c r="J499" i="1"/>
  <c r="I499" i="1"/>
  <c r="M498" i="1"/>
  <c r="L498" i="1"/>
  <c r="K498" i="1"/>
  <c r="J498" i="1"/>
  <c r="I498" i="1"/>
  <c r="M497" i="1"/>
  <c r="L497" i="1"/>
  <c r="K497" i="1"/>
  <c r="J497" i="1"/>
  <c r="I497" i="1"/>
  <c r="M496" i="1"/>
  <c r="L496" i="1"/>
  <c r="K496" i="1"/>
  <c r="J496" i="1"/>
  <c r="I496" i="1"/>
  <c r="M495" i="1"/>
  <c r="L495" i="1"/>
  <c r="K495" i="1"/>
  <c r="J495" i="1"/>
  <c r="I495" i="1"/>
  <c r="M494" i="1"/>
  <c r="L494" i="1"/>
  <c r="K494" i="1"/>
  <c r="J494" i="1"/>
  <c r="I494" i="1"/>
  <c r="M493" i="1"/>
  <c r="L493" i="1"/>
  <c r="K493" i="1"/>
  <c r="J493" i="1"/>
  <c r="I493" i="1"/>
  <c r="M492" i="1"/>
  <c r="L492" i="1"/>
  <c r="K492" i="1"/>
  <c r="J492" i="1"/>
  <c r="I492" i="1"/>
  <c r="M491" i="1"/>
  <c r="L491" i="1"/>
  <c r="K491" i="1"/>
  <c r="J491" i="1"/>
  <c r="I491" i="1"/>
  <c r="M490" i="1"/>
  <c r="L490" i="1"/>
  <c r="K490" i="1"/>
  <c r="J490" i="1"/>
  <c r="I490" i="1"/>
  <c r="M489" i="1"/>
  <c r="L489" i="1"/>
  <c r="K489" i="1"/>
  <c r="J489" i="1"/>
  <c r="I489" i="1"/>
  <c r="M488" i="1"/>
  <c r="L488" i="1"/>
  <c r="K488" i="1"/>
  <c r="J488" i="1"/>
  <c r="I488" i="1"/>
  <c r="M487" i="1"/>
  <c r="L487" i="1"/>
  <c r="K487" i="1"/>
  <c r="J487" i="1"/>
  <c r="I487" i="1"/>
  <c r="M486" i="1"/>
  <c r="L486" i="1"/>
  <c r="K486" i="1"/>
  <c r="J486" i="1"/>
  <c r="I486" i="1"/>
  <c r="M485" i="1"/>
  <c r="L485" i="1"/>
  <c r="K485" i="1"/>
  <c r="J485" i="1"/>
  <c r="I485" i="1"/>
  <c r="M484" i="1"/>
  <c r="L484" i="1"/>
  <c r="K484" i="1"/>
  <c r="J484" i="1"/>
  <c r="I484" i="1"/>
  <c r="M483" i="1"/>
  <c r="L483" i="1"/>
  <c r="K483" i="1"/>
  <c r="J483" i="1"/>
  <c r="I483" i="1"/>
  <c r="M482" i="1"/>
  <c r="L482" i="1"/>
  <c r="K482" i="1"/>
  <c r="J482" i="1"/>
  <c r="I482" i="1"/>
  <c r="M481" i="1"/>
  <c r="L481" i="1"/>
  <c r="K481" i="1"/>
  <c r="J481" i="1"/>
  <c r="I481" i="1"/>
  <c r="M480" i="1"/>
  <c r="L480" i="1"/>
  <c r="K480" i="1"/>
  <c r="J480" i="1"/>
  <c r="I480" i="1"/>
  <c r="M479" i="1"/>
  <c r="L479" i="1"/>
  <c r="K479" i="1"/>
  <c r="J479" i="1"/>
  <c r="I479" i="1"/>
  <c r="M478" i="1"/>
  <c r="L478" i="1"/>
  <c r="K478" i="1"/>
  <c r="J478" i="1"/>
  <c r="I478" i="1"/>
  <c r="M477" i="1"/>
  <c r="L477" i="1"/>
  <c r="K477" i="1"/>
  <c r="J477" i="1"/>
  <c r="I477" i="1"/>
  <c r="M476" i="1"/>
  <c r="L476" i="1"/>
  <c r="K476" i="1"/>
  <c r="J476" i="1"/>
  <c r="I476" i="1"/>
  <c r="M475" i="1"/>
  <c r="L475" i="1"/>
  <c r="K475" i="1"/>
  <c r="J475" i="1"/>
  <c r="I475" i="1"/>
  <c r="M474" i="1"/>
  <c r="L474" i="1"/>
  <c r="K474" i="1"/>
  <c r="J474" i="1"/>
  <c r="I474" i="1"/>
  <c r="M473" i="1"/>
  <c r="L473" i="1"/>
  <c r="K473" i="1"/>
  <c r="J473" i="1"/>
  <c r="I473" i="1"/>
  <c r="M472" i="1"/>
  <c r="L472" i="1"/>
  <c r="K472" i="1"/>
  <c r="J472" i="1"/>
  <c r="I472" i="1"/>
  <c r="M471" i="1"/>
  <c r="L471" i="1"/>
  <c r="K471" i="1"/>
  <c r="J471" i="1"/>
  <c r="I471" i="1"/>
  <c r="M470" i="1"/>
  <c r="L470" i="1"/>
  <c r="K470" i="1"/>
  <c r="J470" i="1"/>
  <c r="I470" i="1"/>
  <c r="M469" i="1"/>
  <c r="L469" i="1"/>
  <c r="K469" i="1"/>
  <c r="J469" i="1"/>
  <c r="I469" i="1"/>
  <c r="M468" i="1"/>
  <c r="L468" i="1"/>
  <c r="K468" i="1"/>
  <c r="J468" i="1"/>
  <c r="I468" i="1"/>
  <c r="M467" i="1"/>
  <c r="L467" i="1"/>
  <c r="K467" i="1"/>
  <c r="J467" i="1"/>
  <c r="I467" i="1"/>
  <c r="M466" i="1"/>
  <c r="L466" i="1"/>
  <c r="K466" i="1"/>
  <c r="J466" i="1"/>
  <c r="I466" i="1"/>
  <c r="M465" i="1"/>
  <c r="L465" i="1"/>
  <c r="K465" i="1"/>
  <c r="J465" i="1"/>
  <c r="I465" i="1"/>
  <c r="M464" i="1"/>
  <c r="L464" i="1"/>
  <c r="K464" i="1"/>
  <c r="J464" i="1"/>
  <c r="I464" i="1"/>
  <c r="M463" i="1"/>
  <c r="L463" i="1"/>
  <c r="K463" i="1"/>
  <c r="J463" i="1"/>
  <c r="I463" i="1"/>
  <c r="M462" i="1"/>
  <c r="L462" i="1"/>
  <c r="K462" i="1"/>
  <c r="J462" i="1"/>
  <c r="I462" i="1"/>
  <c r="M461" i="1"/>
  <c r="L461" i="1"/>
  <c r="K461" i="1"/>
  <c r="J461" i="1"/>
  <c r="I461" i="1"/>
  <c r="M460" i="1"/>
  <c r="L460" i="1"/>
  <c r="K460" i="1"/>
  <c r="J460" i="1"/>
  <c r="I460" i="1"/>
  <c r="M459" i="1"/>
  <c r="L459" i="1"/>
  <c r="K459" i="1"/>
  <c r="J459" i="1"/>
  <c r="I459" i="1"/>
  <c r="M458" i="1"/>
  <c r="L458" i="1"/>
  <c r="K458" i="1"/>
  <c r="J458" i="1"/>
  <c r="I458" i="1"/>
  <c r="M457" i="1"/>
  <c r="L457" i="1"/>
  <c r="K457" i="1"/>
  <c r="J457" i="1"/>
  <c r="I457" i="1"/>
  <c r="M456" i="1"/>
  <c r="L456" i="1"/>
  <c r="K456" i="1"/>
  <c r="J456" i="1"/>
  <c r="I456" i="1"/>
  <c r="M455" i="1"/>
  <c r="L455" i="1"/>
  <c r="K455" i="1"/>
  <c r="J455" i="1"/>
  <c r="I455" i="1"/>
  <c r="M454" i="1"/>
  <c r="L454" i="1"/>
  <c r="K454" i="1"/>
  <c r="J454" i="1"/>
  <c r="I454" i="1"/>
  <c r="M453" i="1"/>
  <c r="L453" i="1"/>
  <c r="K453" i="1"/>
  <c r="J453" i="1"/>
  <c r="I453" i="1"/>
  <c r="M452" i="1"/>
  <c r="L452" i="1"/>
  <c r="K452" i="1"/>
  <c r="J452" i="1"/>
  <c r="I452" i="1"/>
  <c r="M451" i="1"/>
  <c r="L451" i="1"/>
  <c r="K451" i="1"/>
  <c r="J451" i="1"/>
  <c r="I451" i="1"/>
  <c r="M450" i="1"/>
  <c r="L450" i="1"/>
  <c r="K450" i="1"/>
  <c r="J450" i="1"/>
  <c r="I450" i="1"/>
  <c r="M449" i="1"/>
  <c r="L449" i="1"/>
  <c r="K449" i="1"/>
  <c r="J449" i="1"/>
  <c r="I449" i="1"/>
  <c r="M448" i="1"/>
  <c r="L448" i="1"/>
  <c r="K448" i="1"/>
  <c r="J448" i="1"/>
  <c r="I448" i="1"/>
  <c r="M447" i="1"/>
  <c r="L447" i="1"/>
  <c r="K447" i="1"/>
  <c r="J447" i="1"/>
  <c r="I447" i="1"/>
  <c r="M446" i="1"/>
  <c r="L446" i="1"/>
  <c r="K446" i="1"/>
  <c r="J446" i="1"/>
  <c r="I446" i="1"/>
  <c r="M445" i="1"/>
  <c r="L445" i="1"/>
  <c r="K445" i="1"/>
  <c r="J445" i="1"/>
  <c r="I445" i="1"/>
  <c r="M444" i="1"/>
  <c r="L444" i="1"/>
  <c r="K444" i="1"/>
  <c r="J444" i="1"/>
  <c r="I444" i="1"/>
  <c r="M443" i="1"/>
  <c r="L443" i="1"/>
  <c r="K443" i="1"/>
  <c r="J443" i="1"/>
  <c r="I443" i="1"/>
  <c r="M442" i="1"/>
  <c r="L442" i="1"/>
  <c r="K442" i="1"/>
  <c r="J442" i="1"/>
  <c r="I442" i="1"/>
  <c r="M441" i="1"/>
  <c r="L441" i="1"/>
  <c r="K441" i="1"/>
  <c r="J441" i="1"/>
  <c r="I441" i="1"/>
  <c r="M440" i="1"/>
  <c r="L440" i="1"/>
  <c r="K440" i="1"/>
  <c r="J440" i="1"/>
  <c r="I440" i="1"/>
  <c r="M439" i="1"/>
  <c r="L439" i="1"/>
  <c r="K439" i="1"/>
  <c r="J439" i="1"/>
  <c r="I439" i="1"/>
  <c r="M438" i="1"/>
  <c r="L438" i="1"/>
  <c r="K438" i="1"/>
  <c r="J438" i="1"/>
  <c r="I438" i="1"/>
  <c r="M437" i="1"/>
  <c r="L437" i="1"/>
  <c r="K437" i="1"/>
  <c r="J437" i="1"/>
  <c r="I437" i="1"/>
  <c r="M436" i="1"/>
  <c r="L436" i="1"/>
  <c r="K436" i="1"/>
  <c r="J436" i="1"/>
  <c r="I436" i="1"/>
  <c r="M435" i="1"/>
  <c r="L435" i="1"/>
  <c r="K435" i="1"/>
  <c r="J435" i="1"/>
  <c r="I435" i="1"/>
  <c r="M434" i="1"/>
  <c r="L434" i="1"/>
  <c r="K434" i="1"/>
  <c r="J434" i="1"/>
  <c r="I434" i="1"/>
  <c r="M433" i="1"/>
  <c r="L433" i="1"/>
  <c r="K433" i="1"/>
  <c r="J433" i="1"/>
  <c r="I433" i="1"/>
  <c r="M432" i="1"/>
  <c r="L432" i="1"/>
  <c r="K432" i="1"/>
  <c r="J432" i="1"/>
  <c r="I432" i="1"/>
  <c r="M431" i="1"/>
  <c r="L431" i="1"/>
  <c r="K431" i="1"/>
  <c r="J431" i="1"/>
  <c r="I431" i="1"/>
  <c r="M430" i="1"/>
  <c r="L430" i="1"/>
  <c r="K430" i="1"/>
  <c r="J430" i="1"/>
  <c r="I430" i="1"/>
  <c r="M429" i="1"/>
  <c r="L429" i="1"/>
  <c r="K429" i="1"/>
  <c r="J429" i="1"/>
  <c r="I429" i="1"/>
  <c r="M428" i="1"/>
  <c r="L428" i="1"/>
  <c r="K428" i="1"/>
  <c r="J428" i="1"/>
  <c r="I428" i="1"/>
  <c r="M427" i="1"/>
  <c r="L427" i="1"/>
  <c r="K427" i="1"/>
  <c r="J427" i="1"/>
  <c r="I427" i="1"/>
  <c r="M426" i="1"/>
  <c r="L426" i="1"/>
  <c r="K426" i="1"/>
  <c r="J426" i="1"/>
  <c r="I426" i="1"/>
  <c r="M425" i="1"/>
  <c r="L425" i="1"/>
  <c r="K425" i="1"/>
  <c r="J425" i="1"/>
  <c r="I425" i="1"/>
  <c r="M424" i="1"/>
  <c r="L424" i="1"/>
  <c r="K424" i="1"/>
  <c r="J424" i="1"/>
  <c r="I424" i="1"/>
  <c r="M423" i="1"/>
  <c r="L423" i="1"/>
  <c r="K423" i="1"/>
  <c r="J423" i="1"/>
  <c r="I423" i="1"/>
  <c r="M422" i="1"/>
  <c r="L422" i="1"/>
  <c r="K422" i="1"/>
  <c r="J422" i="1"/>
  <c r="I422" i="1"/>
  <c r="M421" i="1"/>
  <c r="L421" i="1"/>
  <c r="K421" i="1"/>
  <c r="J421" i="1"/>
  <c r="I421" i="1"/>
  <c r="M420" i="1"/>
  <c r="L420" i="1"/>
  <c r="K420" i="1"/>
  <c r="J420" i="1"/>
  <c r="I420" i="1"/>
  <c r="M419" i="1"/>
  <c r="L419" i="1"/>
  <c r="K419" i="1"/>
  <c r="J419" i="1"/>
  <c r="I419" i="1"/>
  <c r="M418" i="1"/>
  <c r="L418" i="1"/>
  <c r="K418" i="1"/>
  <c r="J418" i="1"/>
  <c r="I418" i="1"/>
  <c r="M417" i="1"/>
  <c r="L417" i="1"/>
  <c r="K417" i="1"/>
  <c r="J417" i="1"/>
  <c r="I417" i="1"/>
  <c r="M416" i="1"/>
  <c r="L416" i="1"/>
  <c r="K416" i="1"/>
  <c r="J416" i="1"/>
  <c r="I416" i="1"/>
  <c r="M415" i="1"/>
  <c r="L415" i="1"/>
  <c r="K415" i="1"/>
  <c r="J415" i="1"/>
  <c r="I415" i="1"/>
  <c r="M414" i="1"/>
  <c r="L414" i="1"/>
  <c r="K414" i="1"/>
  <c r="J414" i="1"/>
  <c r="I414" i="1"/>
  <c r="M413" i="1"/>
  <c r="L413" i="1"/>
  <c r="K413" i="1"/>
  <c r="J413" i="1"/>
  <c r="I413" i="1"/>
  <c r="M412" i="1"/>
  <c r="L412" i="1"/>
  <c r="K412" i="1"/>
  <c r="J412" i="1"/>
  <c r="I412" i="1"/>
  <c r="M411" i="1"/>
  <c r="L411" i="1"/>
  <c r="K411" i="1"/>
  <c r="J411" i="1"/>
  <c r="I411" i="1"/>
  <c r="M410" i="1"/>
  <c r="L410" i="1"/>
  <c r="K410" i="1"/>
  <c r="J410" i="1"/>
  <c r="I410" i="1"/>
  <c r="M409" i="1"/>
  <c r="L409" i="1"/>
  <c r="K409" i="1"/>
  <c r="J409" i="1"/>
  <c r="I409" i="1"/>
  <c r="M408" i="1"/>
  <c r="L408" i="1"/>
  <c r="K408" i="1"/>
  <c r="J408" i="1"/>
  <c r="I408" i="1"/>
  <c r="M407" i="1"/>
  <c r="L407" i="1"/>
  <c r="K407" i="1"/>
  <c r="J407" i="1"/>
  <c r="I407" i="1"/>
  <c r="M406" i="1"/>
  <c r="L406" i="1"/>
  <c r="K406" i="1"/>
  <c r="J406" i="1"/>
  <c r="I406" i="1"/>
  <c r="M405" i="1"/>
  <c r="L405" i="1"/>
  <c r="K405" i="1"/>
  <c r="J405" i="1"/>
  <c r="I405" i="1"/>
  <c r="M404" i="1"/>
  <c r="L404" i="1"/>
  <c r="K404" i="1"/>
  <c r="J404" i="1"/>
  <c r="I404" i="1"/>
  <c r="M403" i="1"/>
  <c r="L403" i="1"/>
  <c r="K403" i="1"/>
  <c r="J403" i="1"/>
  <c r="I403" i="1"/>
  <c r="M402" i="1"/>
  <c r="L402" i="1"/>
  <c r="K402" i="1"/>
  <c r="J402" i="1"/>
  <c r="I402" i="1"/>
  <c r="M401" i="1"/>
  <c r="L401" i="1"/>
  <c r="K401" i="1"/>
  <c r="J401" i="1"/>
  <c r="I401" i="1"/>
  <c r="M400" i="1"/>
  <c r="L400" i="1"/>
  <c r="K400" i="1"/>
  <c r="J400" i="1"/>
  <c r="I400" i="1"/>
  <c r="M399" i="1"/>
  <c r="L399" i="1"/>
  <c r="K399" i="1"/>
  <c r="J399" i="1"/>
  <c r="I399" i="1"/>
  <c r="M398" i="1"/>
  <c r="L398" i="1"/>
  <c r="K398" i="1"/>
  <c r="J398" i="1"/>
  <c r="I398" i="1"/>
  <c r="M397" i="1"/>
  <c r="L397" i="1"/>
  <c r="K397" i="1"/>
  <c r="J397" i="1"/>
  <c r="I397" i="1"/>
  <c r="M396" i="1"/>
  <c r="L396" i="1"/>
  <c r="K396" i="1"/>
  <c r="J396" i="1"/>
  <c r="I396" i="1"/>
  <c r="M395" i="1"/>
  <c r="L395" i="1"/>
  <c r="K395" i="1"/>
  <c r="J395" i="1"/>
  <c r="I395" i="1"/>
  <c r="M394" i="1"/>
  <c r="L394" i="1"/>
  <c r="K394" i="1"/>
  <c r="J394" i="1"/>
  <c r="I394" i="1"/>
  <c r="M393" i="1"/>
  <c r="L393" i="1"/>
  <c r="K393" i="1"/>
  <c r="J393" i="1"/>
  <c r="I393" i="1"/>
  <c r="M392" i="1"/>
  <c r="L392" i="1"/>
  <c r="K392" i="1"/>
  <c r="J392" i="1"/>
  <c r="I392" i="1"/>
  <c r="M391" i="1"/>
  <c r="L391" i="1"/>
  <c r="K391" i="1"/>
  <c r="J391" i="1"/>
  <c r="I391" i="1"/>
  <c r="M390" i="1"/>
  <c r="L390" i="1"/>
  <c r="K390" i="1"/>
  <c r="J390" i="1"/>
  <c r="I390" i="1"/>
  <c r="M389" i="1"/>
  <c r="L389" i="1"/>
  <c r="K389" i="1"/>
  <c r="J389" i="1"/>
  <c r="I389" i="1"/>
  <c r="M388" i="1"/>
  <c r="L388" i="1"/>
  <c r="K388" i="1"/>
  <c r="J388" i="1"/>
  <c r="I388" i="1"/>
  <c r="M387" i="1"/>
  <c r="L387" i="1"/>
  <c r="K387" i="1"/>
  <c r="J387" i="1"/>
  <c r="I387" i="1"/>
  <c r="M386" i="1"/>
  <c r="L386" i="1"/>
  <c r="K386" i="1"/>
  <c r="J386" i="1"/>
  <c r="I386" i="1"/>
  <c r="M385" i="1"/>
  <c r="L385" i="1"/>
  <c r="K385" i="1"/>
  <c r="J385" i="1"/>
  <c r="I385" i="1"/>
  <c r="M384" i="1"/>
  <c r="L384" i="1"/>
  <c r="K384" i="1"/>
  <c r="J384" i="1"/>
  <c r="I384" i="1"/>
  <c r="M383" i="1"/>
  <c r="L383" i="1"/>
  <c r="K383" i="1"/>
  <c r="J383" i="1"/>
  <c r="I383" i="1"/>
  <c r="M382" i="1"/>
  <c r="L382" i="1"/>
  <c r="K382" i="1"/>
  <c r="J382" i="1"/>
  <c r="I382" i="1"/>
  <c r="M381" i="1"/>
  <c r="L381" i="1"/>
  <c r="K381" i="1"/>
  <c r="J381" i="1"/>
  <c r="I381" i="1"/>
  <c r="M380" i="1"/>
  <c r="L380" i="1"/>
  <c r="K380" i="1"/>
  <c r="J380" i="1"/>
  <c r="I380" i="1"/>
  <c r="M379" i="1"/>
  <c r="L379" i="1"/>
  <c r="K379" i="1"/>
  <c r="J379" i="1"/>
  <c r="I379" i="1"/>
  <c r="M378" i="1"/>
  <c r="L378" i="1"/>
  <c r="K378" i="1"/>
  <c r="J378" i="1"/>
  <c r="I378" i="1"/>
  <c r="M377" i="1"/>
  <c r="L377" i="1"/>
  <c r="K377" i="1"/>
  <c r="J377" i="1"/>
  <c r="I377" i="1"/>
  <c r="M376" i="1"/>
  <c r="L376" i="1"/>
  <c r="K376" i="1"/>
  <c r="J376" i="1"/>
  <c r="I376" i="1"/>
  <c r="M375" i="1"/>
  <c r="L375" i="1"/>
  <c r="K375" i="1"/>
  <c r="J375" i="1"/>
  <c r="I375" i="1"/>
  <c r="M374" i="1"/>
  <c r="L374" i="1"/>
  <c r="K374" i="1"/>
  <c r="J374" i="1"/>
  <c r="I374" i="1"/>
  <c r="M373" i="1"/>
  <c r="L373" i="1"/>
  <c r="K373" i="1"/>
  <c r="J373" i="1"/>
  <c r="I373" i="1"/>
  <c r="M372" i="1"/>
  <c r="L372" i="1"/>
  <c r="K372" i="1"/>
  <c r="J372" i="1"/>
  <c r="I372" i="1"/>
  <c r="M371" i="1"/>
  <c r="L371" i="1"/>
  <c r="K371" i="1"/>
  <c r="J371" i="1"/>
  <c r="I371" i="1"/>
  <c r="M370" i="1"/>
  <c r="L370" i="1"/>
  <c r="K370" i="1"/>
  <c r="J370" i="1"/>
  <c r="I370" i="1"/>
  <c r="M369" i="1"/>
  <c r="L369" i="1"/>
  <c r="K369" i="1"/>
  <c r="J369" i="1"/>
  <c r="I369" i="1"/>
  <c r="M368" i="1"/>
  <c r="L368" i="1"/>
  <c r="K368" i="1"/>
  <c r="J368" i="1"/>
  <c r="I368" i="1"/>
  <c r="M367" i="1"/>
  <c r="L367" i="1"/>
  <c r="K367" i="1"/>
  <c r="J367" i="1"/>
  <c r="I367" i="1"/>
  <c r="M366" i="1"/>
  <c r="L366" i="1"/>
  <c r="K366" i="1"/>
  <c r="J366" i="1"/>
  <c r="I366" i="1"/>
  <c r="M365" i="1"/>
  <c r="L365" i="1"/>
  <c r="K365" i="1"/>
  <c r="J365" i="1"/>
  <c r="I365" i="1"/>
  <c r="M364" i="1"/>
  <c r="L364" i="1"/>
  <c r="K364" i="1"/>
  <c r="J364" i="1"/>
  <c r="I364" i="1"/>
  <c r="M363" i="1"/>
  <c r="L363" i="1"/>
  <c r="K363" i="1"/>
  <c r="J363" i="1"/>
  <c r="I363" i="1"/>
  <c r="M362" i="1"/>
  <c r="L362" i="1"/>
  <c r="K362" i="1"/>
  <c r="J362" i="1"/>
  <c r="I362" i="1"/>
  <c r="M361" i="1"/>
  <c r="L361" i="1"/>
  <c r="K361" i="1"/>
  <c r="J361" i="1"/>
  <c r="I361" i="1"/>
  <c r="M360" i="1"/>
  <c r="L360" i="1"/>
  <c r="K360" i="1"/>
  <c r="J360" i="1"/>
  <c r="I360" i="1"/>
  <c r="M359" i="1"/>
  <c r="L359" i="1"/>
  <c r="K359" i="1"/>
  <c r="J359" i="1"/>
  <c r="I359" i="1"/>
  <c r="M358" i="1"/>
  <c r="L358" i="1"/>
  <c r="K358" i="1"/>
  <c r="J358" i="1"/>
  <c r="I358" i="1"/>
  <c r="M357" i="1"/>
  <c r="L357" i="1"/>
  <c r="K357" i="1"/>
  <c r="J357" i="1"/>
  <c r="I357" i="1"/>
  <c r="M356" i="1"/>
  <c r="L356" i="1"/>
  <c r="K356" i="1"/>
  <c r="J356" i="1"/>
  <c r="I356" i="1"/>
  <c r="M355" i="1"/>
  <c r="L355" i="1"/>
  <c r="K355" i="1"/>
  <c r="J355" i="1"/>
  <c r="I355" i="1"/>
  <c r="M354" i="1"/>
  <c r="L354" i="1"/>
  <c r="K354" i="1"/>
  <c r="J354" i="1"/>
  <c r="I354" i="1"/>
  <c r="M353" i="1"/>
  <c r="L353" i="1"/>
  <c r="K353" i="1"/>
  <c r="J353" i="1"/>
  <c r="I353" i="1"/>
  <c r="M352" i="1"/>
  <c r="L352" i="1"/>
  <c r="K352" i="1"/>
  <c r="J352" i="1"/>
  <c r="I352" i="1"/>
  <c r="M351" i="1"/>
  <c r="L351" i="1"/>
  <c r="K351" i="1"/>
  <c r="J351" i="1"/>
  <c r="I351" i="1"/>
  <c r="M350" i="1"/>
  <c r="L350" i="1"/>
  <c r="K350" i="1"/>
  <c r="J350" i="1"/>
  <c r="I350" i="1"/>
  <c r="M349" i="1"/>
  <c r="L349" i="1"/>
  <c r="K349" i="1"/>
  <c r="J349" i="1"/>
  <c r="I349" i="1"/>
  <c r="M348" i="1"/>
  <c r="L348" i="1"/>
  <c r="K348" i="1"/>
  <c r="J348" i="1"/>
  <c r="I348" i="1"/>
  <c r="M347" i="1"/>
  <c r="L347" i="1"/>
  <c r="K347" i="1"/>
  <c r="J347" i="1"/>
  <c r="I347" i="1"/>
  <c r="M346" i="1"/>
  <c r="L346" i="1"/>
  <c r="K346" i="1"/>
  <c r="J346" i="1"/>
  <c r="I346" i="1"/>
  <c r="M345" i="1"/>
  <c r="L345" i="1"/>
  <c r="K345" i="1"/>
  <c r="J345" i="1"/>
  <c r="I345" i="1"/>
  <c r="M344" i="1"/>
  <c r="L344" i="1"/>
  <c r="K344" i="1"/>
  <c r="J344" i="1"/>
  <c r="I344" i="1"/>
  <c r="M343" i="1"/>
  <c r="L343" i="1"/>
  <c r="K343" i="1"/>
  <c r="J343" i="1"/>
  <c r="I343" i="1"/>
  <c r="M342" i="1"/>
  <c r="L342" i="1"/>
  <c r="K342" i="1"/>
  <c r="J342" i="1"/>
  <c r="I342" i="1"/>
  <c r="M341" i="1"/>
  <c r="L341" i="1"/>
  <c r="K341" i="1"/>
  <c r="J341" i="1"/>
  <c r="I341" i="1"/>
  <c r="M340" i="1"/>
  <c r="L340" i="1"/>
  <c r="K340" i="1"/>
  <c r="J340" i="1"/>
  <c r="I340" i="1"/>
  <c r="M338" i="1"/>
  <c r="L338" i="1"/>
  <c r="K338" i="1"/>
  <c r="J338" i="1"/>
  <c r="I338" i="1"/>
  <c r="M337" i="1"/>
  <c r="L337" i="1"/>
  <c r="K337" i="1"/>
  <c r="J337" i="1"/>
  <c r="I337" i="1"/>
  <c r="M336" i="1"/>
  <c r="L336" i="1"/>
  <c r="K336" i="1"/>
  <c r="J336" i="1"/>
  <c r="I336" i="1"/>
  <c r="M335" i="1"/>
  <c r="L335" i="1"/>
  <c r="K335" i="1"/>
  <c r="J335" i="1"/>
  <c r="I335" i="1"/>
  <c r="M334" i="1"/>
  <c r="L334" i="1"/>
  <c r="K334" i="1"/>
  <c r="J334" i="1"/>
  <c r="I334" i="1"/>
  <c r="M333" i="1"/>
  <c r="L333" i="1"/>
  <c r="K333" i="1"/>
  <c r="J333" i="1"/>
  <c r="I333" i="1"/>
  <c r="M332" i="1"/>
  <c r="L332" i="1"/>
  <c r="K332" i="1"/>
  <c r="J332" i="1"/>
  <c r="I332" i="1"/>
  <c r="M331" i="1"/>
  <c r="L331" i="1"/>
  <c r="K331" i="1"/>
  <c r="J331" i="1"/>
  <c r="I331" i="1"/>
  <c r="M330" i="1"/>
  <c r="L330" i="1"/>
  <c r="K330" i="1"/>
  <c r="J330" i="1"/>
  <c r="I330" i="1"/>
  <c r="M329" i="1"/>
  <c r="L329" i="1"/>
  <c r="K329" i="1"/>
  <c r="J329" i="1"/>
  <c r="I329" i="1"/>
  <c r="M328" i="1"/>
  <c r="L328" i="1"/>
  <c r="K328" i="1"/>
  <c r="J328" i="1"/>
  <c r="I328" i="1"/>
  <c r="M327" i="1"/>
  <c r="L327" i="1"/>
  <c r="K327" i="1"/>
  <c r="J327" i="1"/>
  <c r="I327" i="1"/>
  <c r="M326" i="1"/>
  <c r="L326" i="1"/>
  <c r="K326" i="1"/>
  <c r="J326" i="1"/>
  <c r="I326" i="1"/>
  <c r="M325" i="1"/>
  <c r="L325" i="1"/>
  <c r="K325" i="1"/>
  <c r="J325" i="1"/>
  <c r="I325" i="1"/>
  <c r="M324" i="1"/>
  <c r="L324" i="1"/>
  <c r="K324" i="1"/>
  <c r="J324" i="1"/>
  <c r="I324" i="1"/>
  <c r="M323" i="1"/>
  <c r="L323" i="1"/>
  <c r="K323" i="1"/>
  <c r="J323" i="1"/>
  <c r="I323" i="1"/>
  <c r="M322" i="1"/>
  <c r="L322" i="1"/>
  <c r="K322" i="1"/>
  <c r="J322" i="1"/>
  <c r="I322" i="1"/>
  <c r="M321" i="1"/>
  <c r="L321" i="1"/>
  <c r="K321" i="1"/>
  <c r="J321" i="1"/>
  <c r="I321" i="1"/>
  <c r="M320" i="1"/>
  <c r="L320" i="1"/>
  <c r="K320" i="1"/>
  <c r="J320" i="1"/>
  <c r="I320" i="1"/>
  <c r="M319" i="1"/>
  <c r="L319" i="1"/>
  <c r="K319" i="1"/>
  <c r="J319" i="1"/>
  <c r="I319" i="1"/>
  <c r="M318" i="1"/>
  <c r="L318" i="1"/>
  <c r="K318" i="1"/>
  <c r="J318" i="1"/>
  <c r="I318" i="1"/>
  <c r="M317" i="1"/>
  <c r="L317" i="1"/>
  <c r="K317" i="1"/>
  <c r="J317" i="1"/>
  <c r="I317" i="1"/>
  <c r="M316" i="1"/>
  <c r="L316" i="1"/>
  <c r="K316" i="1"/>
  <c r="J316" i="1"/>
  <c r="I316" i="1"/>
  <c r="M315" i="1"/>
  <c r="L315" i="1"/>
  <c r="K315" i="1"/>
  <c r="J315" i="1"/>
  <c r="I315" i="1"/>
  <c r="M314" i="1"/>
  <c r="M503" i="1" s="1" a="1"/>
  <c r="M503" i="1" s="1"/>
  <c r="L314" i="1"/>
  <c r="K314" i="1"/>
  <c r="J314" i="1"/>
  <c r="I314" i="1"/>
  <c r="M313" i="1"/>
  <c r="L313" i="1"/>
  <c r="K313" i="1"/>
  <c r="J313" i="1"/>
  <c r="I313" i="1"/>
  <c r="M312" i="1"/>
  <c r="L312" i="1"/>
  <c r="K312" i="1"/>
  <c r="J312" i="1"/>
  <c r="I312" i="1"/>
  <c r="M311" i="1"/>
  <c r="L311" i="1"/>
  <c r="K311" i="1"/>
  <c r="J311" i="1"/>
  <c r="I311" i="1"/>
  <c r="M310" i="1"/>
  <c r="L310" i="1"/>
  <c r="K310" i="1"/>
  <c r="J310" i="1"/>
  <c r="I310" i="1"/>
  <c r="M309" i="1"/>
  <c r="L309" i="1"/>
  <c r="K309" i="1"/>
  <c r="J309" i="1"/>
  <c r="I309" i="1"/>
  <c r="M308" i="1"/>
  <c r="L308" i="1"/>
  <c r="K308" i="1"/>
  <c r="J308" i="1"/>
  <c r="I308" i="1"/>
  <c r="M307" i="1"/>
  <c r="L307" i="1"/>
  <c r="K307" i="1"/>
  <c r="J307" i="1"/>
  <c r="I307" i="1"/>
  <c r="M306" i="1"/>
  <c r="L306" i="1"/>
  <c r="K306" i="1"/>
  <c r="J306" i="1"/>
  <c r="I306" i="1"/>
  <c r="M305" i="1"/>
  <c r="L305" i="1"/>
  <c r="K305" i="1"/>
  <c r="J305" i="1"/>
  <c r="I305" i="1"/>
  <c r="M304" i="1"/>
  <c r="L304" i="1"/>
  <c r="K304" i="1"/>
  <c r="J304" i="1"/>
  <c r="I304" i="1"/>
  <c r="M303" i="1"/>
  <c r="L303" i="1"/>
  <c r="K303" i="1"/>
  <c r="J303" i="1"/>
  <c r="I303" i="1"/>
  <c r="M302" i="1"/>
  <c r="L302" i="1"/>
  <c r="K302" i="1"/>
  <c r="J302" i="1"/>
  <c r="I302" i="1"/>
  <c r="M301" i="1"/>
  <c r="L301" i="1"/>
  <c r="K301" i="1"/>
  <c r="J301" i="1"/>
  <c r="I301" i="1"/>
  <c r="D289" i="1"/>
  <c r="D287" i="1"/>
  <c r="D285" i="1"/>
  <c r="D284" i="1"/>
  <c r="D283" i="1"/>
  <c r="D275" i="1"/>
  <c r="D269" i="1"/>
  <c r="D267" i="1"/>
  <c r="D265" i="1"/>
  <c r="D252" i="1"/>
  <c r="D250" i="1"/>
  <c r="D244" i="1"/>
  <c r="D243" i="1"/>
  <c r="D242" i="1"/>
  <c r="D233" i="1"/>
  <c r="D232" i="1"/>
  <c r="D231" i="1"/>
  <c r="D229" i="1"/>
  <c r="M227" i="1"/>
  <c r="L227" i="1"/>
  <c r="K227" i="1"/>
  <c r="J227" i="1"/>
  <c r="I227" i="1"/>
  <c r="D227" i="1"/>
  <c r="D226" i="1"/>
  <c r="D223" i="1"/>
  <c r="D214" i="1"/>
  <c r="D211" i="1"/>
  <c r="D199" i="1"/>
  <c r="M125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300" i="1"/>
  <c r="K300" i="1"/>
  <c r="J300" i="1"/>
  <c r="I300" i="1"/>
  <c r="L299" i="1"/>
  <c r="K299" i="1"/>
  <c r="J299" i="1"/>
  <c r="I299" i="1"/>
  <c r="L298" i="1"/>
  <c r="K298" i="1"/>
  <c r="J298" i="1"/>
  <c r="I298" i="1"/>
  <c r="L297" i="1"/>
  <c r="K297" i="1"/>
  <c r="J297" i="1"/>
  <c r="I297" i="1"/>
  <c r="L296" i="1"/>
  <c r="K296" i="1"/>
  <c r="J296" i="1"/>
  <c r="I296" i="1"/>
  <c r="L295" i="1"/>
  <c r="K295" i="1"/>
  <c r="J295" i="1"/>
  <c r="I295" i="1"/>
  <c r="L294" i="1"/>
  <c r="K294" i="1"/>
  <c r="J294" i="1"/>
  <c r="I294" i="1"/>
  <c r="L293" i="1"/>
  <c r="K293" i="1"/>
  <c r="J293" i="1"/>
  <c r="I293" i="1"/>
  <c r="L292" i="1"/>
  <c r="K292" i="1"/>
  <c r="J292" i="1"/>
  <c r="I292" i="1"/>
  <c r="L291" i="1"/>
  <c r="K291" i="1"/>
  <c r="J291" i="1"/>
  <c r="I291" i="1"/>
  <c r="L290" i="1"/>
  <c r="K290" i="1"/>
  <c r="J290" i="1"/>
  <c r="I290" i="1"/>
  <c r="L289" i="1"/>
  <c r="K289" i="1"/>
  <c r="J289" i="1"/>
  <c r="I289" i="1"/>
  <c r="L288" i="1"/>
  <c r="K288" i="1"/>
  <c r="J288" i="1"/>
  <c r="I288" i="1"/>
  <c r="L287" i="1"/>
  <c r="K287" i="1"/>
  <c r="J287" i="1"/>
  <c r="I287" i="1"/>
  <c r="L286" i="1"/>
  <c r="K286" i="1"/>
  <c r="J286" i="1"/>
  <c r="I286" i="1"/>
  <c r="L285" i="1"/>
  <c r="K285" i="1"/>
  <c r="J285" i="1"/>
  <c r="I285" i="1"/>
  <c r="L284" i="1"/>
  <c r="K284" i="1"/>
  <c r="J284" i="1"/>
  <c r="I284" i="1"/>
  <c r="L283" i="1"/>
  <c r="K283" i="1"/>
  <c r="J283" i="1"/>
  <c r="I283" i="1"/>
  <c r="L282" i="1"/>
  <c r="K282" i="1"/>
  <c r="J282" i="1"/>
  <c r="I282" i="1"/>
  <c r="L281" i="1"/>
  <c r="K281" i="1"/>
  <c r="J281" i="1"/>
  <c r="I281" i="1"/>
  <c r="L280" i="1"/>
  <c r="K280" i="1"/>
  <c r="J280" i="1"/>
  <c r="I280" i="1"/>
  <c r="L279" i="1"/>
  <c r="K279" i="1"/>
  <c r="J279" i="1"/>
  <c r="I279" i="1"/>
  <c r="L278" i="1"/>
  <c r="K278" i="1"/>
  <c r="J278" i="1"/>
  <c r="I278" i="1"/>
  <c r="L277" i="1"/>
  <c r="K277" i="1"/>
  <c r="J277" i="1"/>
  <c r="I277" i="1"/>
  <c r="L276" i="1"/>
  <c r="K276" i="1"/>
  <c r="J276" i="1"/>
  <c r="I276" i="1"/>
  <c r="L275" i="1"/>
  <c r="K275" i="1"/>
  <c r="J275" i="1"/>
  <c r="I275" i="1"/>
  <c r="L274" i="1"/>
  <c r="K274" i="1"/>
  <c r="J274" i="1"/>
  <c r="I274" i="1"/>
  <c r="L273" i="1"/>
  <c r="K273" i="1"/>
  <c r="J273" i="1"/>
  <c r="I273" i="1"/>
  <c r="L272" i="1"/>
  <c r="K272" i="1"/>
  <c r="J272" i="1"/>
  <c r="I272" i="1"/>
  <c r="L271" i="1"/>
  <c r="K271" i="1"/>
  <c r="J271" i="1"/>
  <c r="I271" i="1"/>
  <c r="L270" i="1"/>
  <c r="K270" i="1"/>
  <c r="J270" i="1"/>
  <c r="I270" i="1"/>
  <c r="L269" i="1"/>
  <c r="K269" i="1"/>
  <c r="J269" i="1"/>
  <c r="I269" i="1"/>
  <c r="L268" i="1"/>
  <c r="K268" i="1"/>
  <c r="J268" i="1"/>
  <c r="I268" i="1"/>
  <c r="L267" i="1"/>
  <c r="K267" i="1"/>
  <c r="J267" i="1"/>
  <c r="I267" i="1"/>
  <c r="L266" i="1"/>
  <c r="K266" i="1"/>
  <c r="J266" i="1"/>
  <c r="I266" i="1"/>
  <c r="L265" i="1"/>
  <c r="K265" i="1"/>
  <c r="J265" i="1"/>
  <c r="I265" i="1"/>
  <c r="L264" i="1"/>
  <c r="K264" i="1"/>
  <c r="J264" i="1"/>
  <c r="I264" i="1"/>
  <c r="L263" i="1"/>
  <c r="K263" i="1"/>
  <c r="J263" i="1"/>
  <c r="I263" i="1"/>
  <c r="L262" i="1"/>
  <c r="K262" i="1"/>
  <c r="J262" i="1"/>
  <c r="I262" i="1"/>
  <c r="L261" i="1"/>
  <c r="K261" i="1"/>
  <c r="J261" i="1"/>
  <c r="I261" i="1"/>
  <c r="L260" i="1"/>
  <c r="K260" i="1"/>
  <c r="J260" i="1"/>
  <c r="I260" i="1"/>
  <c r="L259" i="1"/>
  <c r="K259" i="1"/>
  <c r="J259" i="1"/>
  <c r="I259" i="1"/>
  <c r="L258" i="1"/>
  <c r="K258" i="1"/>
  <c r="J258" i="1"/>
  <c r="I258" i="1"/>
  <c r="L257" i="1"/>
  <c r="K257" i="1"/>
  <c r="J257" i="1"/>
  <c r="I257" i="1"/>
  <c r="L256" i="1"/>
  <c r="K256" i="1"/>
  <c r="J256" i="1"/>
  <c r="I256" i="1"/>
  <c r="L255" i="1"/>
  <c r="K255" i="1"/>
  <c r="J255" i="1"/>
  <c r="I255" i="1"/>
  <c r="L254" i="1"/>
  <c r="K254" i="1"/>
  <c r="J254" i="1"/>
  <c r="I254" i="1"/>
  <c r="L253" i="1"/>
  <c r="K253" i="1"/>
  <c r="J253" i="1"/>
  <c r="I253" i="1"/>
  <c r="L252" i="1"/>
  <c r="K252" i="1"/>
  <c r="J252" i="1"/>
  <c r="I252" i="1"/>
  <c r="L251" i="1"/>
  <c r="K251" i="1"/>
  <c r="J251" i="1"/>
  <c r="I251" i="1"/>
  <c r="L250" i="1"/>
  <c r="K250" i="1"/>
  <c r="J250" i="1"/>
  <c r="I250" i="1"/>
  <c r="L249" i="1"/>
  <c r="K249" i="1"/>
  <c r="J249" i="1"/>
  <c r="I249" i="1"/>
  <c r="L248" i="1"/>
  <c r="K248" i="1"/>
  <c r="J248" i="1"/>
  <c r="I248" i="1"/>
  <c r="L247" i="1"/>
  <c r="K247" i="1"/>
  <c r="J247" i="1"/>
  <c r="I247" i="1"/>
  <c r="L246" i="1"/>
  <c r="K246" i="1"/>
  <c r="J246" i="1"/>
  <c r="I246" i="1"/>
  <c r="L245" i="1"/>
  <c r="K245" i="1"/>
  <c r="J245" i="1"/>
  <c r="I245" i="1"/>
  <c r="L244" i="1"/>
  <c r="K244" i="1"/>
  <c r="J244" i="1"/>
  <c r="I244" i="1"/>
  <c r="L243" i="1"/>
  <c r="K243" i="1"/>
  <c r="J243" i="1"/>
  <c r="I243" i="1"/>
  <c r="L242" i="1"/>
  <c r="K242" i="1"/>
  <c r="J242" i="1"/>
  <c r="I242" i="1"/>
  <c r="L241" i="1"/>
  <c r="K241" i="1"/>
  <c r="J241" i="1"/>
  <c r="I241" i="1"/>
  <c r="L240" i="1"/>
  <c r="K240" i="1"/>
  <c r="J240" i="1"/>
  <c r="I240" i="1"/>
  <c r="L239" i="1"/>
  <c r="K239" i="1"/>
  <c r="J239" i="1"/>
  <c r="I239" i="1"/>
  <c r="L238" i="1"/>
  <c r="K238" i="1"/>
  <c r="J238" i="1"/>
  <c r="I238" i="1"/>
  <c r="L237" i="1"/>
  <c r="K237" i="1"/>
  <c r="J237" i="1"/>
  <c r="I237" i="1"/>
  <c r="L236" i="1"/>
  <c r="K236" i="1"/>
  <c r="J236" i="1"/>
  <c r="I236" i="1"/>
  <c r="L235" i="1"/>
  <c r="K235" i="1"/>
  <c r="J235" i="1"/>
  <c r="I235" i="1"/>
  <c r="L234" i="1"/>
  <c r="K234" i="1"/>
  <c r="J234" i="1"/>
  <c r="I234" i="1"/>
  <c r="L233" i="1"/>
  <c r="K233" i="1"/>
  <c r="J233" i="1"/>
  <c r="I233" i="1"/>
  <c r="L232" i="1"/>
  <c r="K232" i="1"/>
  <c r="J232" i="1"/>
  <c r="I232" i="1"/>
  <c r="L231" i="1"/>
  <c r="K231" i="1"/>
  <c r="J231" i="1"/>
  <c r="I231" i="1"/>
  <c r="L230" i="1"/>
  <c r="K230" i="1"/>
  <c r="J230" i="1"/>
  <c r="I230" i="1"/>
  <c r="L229" i="1"/>
  <c r="K229" i="1"/>
  <c r="J229" i="1"/>
  <c r="I229" i="1"/>
  <c r="L228" i="1"/>
  <c r="K228" i="1"/>
  <c r="J228" i="1"/>
  <c r="I228" i="1"/>
  <c r="L226" i="1"/>
  <c r="K226" i="1"/>
  <c r="J226" i="1"/>
  <c r="I226" i="1"/>
  <c r="L225" i="1"/>
  <c r="K225" i="1"/>
  <c r="J225" i="1"/>
  <c r="I225" i="1"/>
  <c r="L224" i="1"/>
  <c r="K224" i="1"/>
  <c r="J224" i="1"/>
  <c r="I224" i="1"/>
  <c r="L223" i="1"/>
  <c r="K223" i="1"/>
  <c r="J223" i="1"/>
  <c r="I223" i="1"/>
  <c r="L222" i="1"/>
  <c r="K222" i="1"/>
  <c r="J222" i="1"/>
  <c r="I222" i="1"/>
  <c r="L221" i="1"/>
  <c r="K221" i="1"/>
  <c r="J221" i="1"/>
  <c r="I221" i="1"/>
  <c r="L220" i="1"/>
  <c r="K220" i="1"/>
  <c r="J220" i="1"/>
  <c r="I220" i="1"/>
  <c r="L219" i="1"/>
  <c r="K219" i="1"/>
  <c r="J219" i="1"/>
  <c r="I219" i="1"/>
  <c r="L218" i="1"/>
  <c r="K218" i="1"/>
  <c r="J218" i="1"/>
  <c r="I218" i="1"/>
  <c r="L217" i="1"/>
  <c r="K217" i="1"/>
  <c r="J217" i="1"/>
  <c r="I217" i="1"/>
  <c r="L216" i="1"/>
  <c r="K216" i="1"/>
  <c r="J216" i="1"/>
  <c r="I216" i="1"/>
  <c r="L215" i="1"/>
  <c r="K215" i="1"/>
  <c r="J215" i="1"/>
  <c r="I215" i="1"/>
  <c r="L214" i="1"/>
  <c r="K214" i="1"/>
  <c r="J214" i="1"/>
  <c r="I214" i="1"/>
  <c r="L213" i="1"/>
  <c r="K213" i="1"/>
  <c r="J213" i="1"/>
  <c r="I213" i="1"/>
  <c r="L212" i="1"/>
  <c r="K212" i="1"/>
  <c r="J212" i="1"/>
  <c r="I212" i="1"/>
  <c r="L211" i="1"/>
  <c r="K211" i="1"/>
  <c r="J211" i="1"/>
  <c r="I211" i="1"/>
  <c r="L210" i="1"/>
  <c r="K210" i="1"/>
  <c r="J210" i="1"/>
  <c r="I210" i="1"/>
  <c r="L209" i="1"/>
  <c r="K209" i="1"/>
  <c r="J209" i="1"/>
  <c r="I209" i="1"/>
  <c r="L208" i="1"/>
  <c r="K208" i="1"/>
  <c r="J208" i="1"/>
  <c r="I208" i="1"/>
  <c r="L207" i="1"/>
  <c r="K207" i="1"/>
  <c r="J207" i="1"/>
  <c r="I207" i="1"/>
  <c r="L206" i="1"/>
  <c r="K206" i="1"/>
  <c r="J206" i="1"/>
  <c r="I206" i="1"/>
  <c r="L205" i="1"/>
  <c r="K205" i="1"/>
  <c r="J205" i="1"/>
  <c r="I205" i="1"/>
  <c r="L204" i="1"/>
  <c r="K204" i="1"/>
  <c r="J204" i="1"/>
  <c r="I204" i="1"/>
  <c r="L203" i="1"/>
  <c r="K203" i="1"/>
  <c r="J203" i="1"/>
  <c r="I203" i="1"/>
  <c r="L202" i="1"/>
  <c r="K202" i="1"/>
  <c r="J202" i="1"/>
  <c r="I202" i="1"/>
  <c r="L201" i="1"/>
  <c r="K201" i="1"/>
  <c r="J201" i="1"/>
  <c r="I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I181" i="1"/>
  <c r="L180" i="1"/>
  <c r="K180" i="1"/>
  <c r="J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I142" i="1"/>
  <c r="L141" i="1"/>
  <c r="K141" i="1"/>
  <c r="J141" i="1"/>
  <c r="I141" i="1"/>
  <c r="L140" i="1"/>
  <c r="K140" i="1"/>
  <c r="J140" i="1"/>
  <c r="I140" i="1"/>
  <c r="L139" i="1"/>
  <c r="K139" i="1"/>
  <c r="I139" i="1"/>
  <c r="L138" i="1"/>
  <c r="K138" i="1"/>
  <c r="J138" i="1"/>
  <c r="I138" i="1"/>
  <c r="L137" i="1"/>
  <c r="K137" i="1"/>
  <c r="J137" i="1"/>
  <c r="L136" i="1"/>
  <c r="K136" i="1"/>
  <c r="J136" i="1"/>
  <c r="I136" i="1"/>
  <c r="L135" i="1"/>
  <c r="K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I107" i="1"/>
  <c r="L106" i="1"/>
  <c r="K106" i="1"/>
  <c r="J106" i="1"/>
  <c r="I106" i="1"/>
  <c r="L105" i="1"/>
  <c r="K105" i="1"/>
  <c r="J105" i="1"/>
  <c r="I105" i="1"/>
  <c r="L104" i="1"/>
  <c r="K104" i="1"/>
  <c r="I104" i="1"/>
  <c r="L103" i="1"/>
  <c r="K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L67" i="1"/>
  <c r="K67" i="1"/>
  <c r="J67" i="1"/>
  <c r="L66" i="1"/>
  <c r="K66" i="1"/>
  <c r="J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194" i="1"/>
  <c r="L502" i="1" a="1"/>
  <c r="L502" i="1" s="1"/>
  <c r="D186" i="1"/>
  <c r="I186" i="1" s="1"/>
  <c r="D181" i="1"/>
  <c r="J181" i="1" s="1"/>
  <c r="D180" i="1"/>
  <c r="I180" i="1" s="1"/>
  <c r="M507" i="1"/>
  <c r="K507" i="1"/>
  <c r="M505" i="1"/>
  <c r="L505" i="1"/>
  <c r="K505" i="1"/>
  <c r="J505" i="1"/>
  <c r="L506" i="1"/>
  <c r="K506" i="1"/>
  <c r="J506" i="1"/>
  <c r="I506" i="1"/>
  <c r="I505" i="1"/>
  <c r="M502" i="1" a="1"/>
  <c r="M502" i="1" s="1"/>
  <c r="K502" i="1" a="1"/>
  <c r="K502" i="1" s="1"/>
  <c r="I502" i="1" a="1"/>
  <c r="I502" i="1" s="1"/>
  <c r="J502" i="1" a="1"/>
  <c r="J502" i="1" s="1"/>
  <c r="D158" i="1"/>
  <c r="D164" i="1" s="1"/>
  <c r="J164" i="1" s="1"/>
  <c r="M535" i="1"/>
  <c r="L535" i="1"/>
  <c r="K535" i="1"/>
  <c r="J535" i="1"/>
  <c r="I535" i="1"/>
  <c r="D147" i="1"/>
  <c r="I147" i="1" s="1"/>
  <c r="D142" i="1"/>
  <c r="J142" i="1" s="1"/>
  <c r="D139" i="1"/>
  <c r="J139" i="1" s="1"/>
  <c r="D137" i="1"/>
  <c r="I137" i="1" s="1"/>
  <c r="D135" i="1"/>
  <c r="J135" i="1" s="1"/>
  <c r="D119" i="1"/>
  <c r="J119" i="1" s="1"/>
  <c r="D111" i="1"/>
  <c r="J111" i="1" s="1"/>
  <c r="D107" i="1"/>
  <c r="J107" i="1" s="1"/>
  <c r="D104" i="1"/>
  <c r="J104" i="1" s="1"/>
  <c r="D103" i="1"/>
  <c r="J507" i="1" s="1"/>
  <c r="D94" i="1"/>
  <c r="I94" i="1" s="1"/>
  <c r="G526" i="1" a="1"/>
  <c r="G526" i="1" s="1"/>
  <c r="L526" i="1" s="1"/>
  <c r="G511" i="1" a="1"/>
  <c r="G511" i="1" s="1"/>
  <c r="M511" i="1" s="1"/>
  <c r="M504" i="1"/>
  <c r="L504" i="1"/>
  <c r="K504" i="1"/>
  <c r="J504" i="1"/>
  <c r="I504" i="1"/>
  <c r="M525" i="1"/>
  <c r="L525" i="1"/>
  <c r="K525" i="1"/>
  <c r="J525" i="1"/>
  <c r="I525" i="1"/>
  <c r="M510" i="1"/>
  <c r="L510" i="1"/>
  <c r="K510" i="1"/>
  <c r="J510" i="1"/>
  <c r="I510" i="1"/>
  <c r="M506" i="1"/>
  <c r="D81" i="1"/>
  <c r="I81" i="1" s="1"/>
  <c r="D75" i="1"/>
  <c r="L507" i="1" s="1"/>
  <c r="D68" i="1"/>
  <c r="I68" i="1" s="1"/>
  <c r="D67" i="1"/>
  <c r="I67" i="1" s="1"/>
  <c r="D66" i="1"/>
  <c r="I507" i="1" s="1"/>
  <c r="M501" i="1" l="1"/>
  <c r="L75" i="1"/>
  <c r="I66" i="1"/>
  <c r="J158" i="1"/>
  <c r="J103" i="1"/>
  <c r="L503" i="1" a="1"/>
  <c r="L503" i="1" s="1"/>
  <c r="I501" i="1"/>
  <c r="J503" i="1" a="1"/>
  <c r="J503" i="1" s="1"/>
  <c r="K503" i="1" a="1"/>
  <c r="K503" i="1" s="1"/>
  <c r="J501" i="1"/>
  <c r="K501" i="1"/>
  <c r="I503" i="1" a="1"/>
  <c r="I503" i="1" s="1"/>
  <c r="M526" i="1"/>
  <c r="I530" i="1"/>
  <c r="I527" i="1"/>
  <c r="J530" i="1"/>
  <c r="J527" i="1"/>
  <c r="K530" i="1"/>
  <c r="K527" i="1"/>
  <c r="L530" i="1"/>
  <c r="L527" i="1"/>
  <c r="M530" i="1"/>
  <c r="M527" i="1"/>
  <c r="I531" i="1"/>
  <c r="I528" i="1"/>
  <c r="J531" i="1"/>
  <c r="J528" i="1"/>
  <c r="K531" i="1"/>
  <c r="K528" i="1"/>
  <c r="L531" i="1"/>
  <c r="L528" i="1"/>
  <c r="M531" i="1"/>
  <c r="M528" i="1"/>
  <c r="I532" i="1"/>
  <c r="I529" i="1"/>
  <c r="J532" i="1"/>
  <c r="I526" i="1"/>
  <c r="J529" i="1"/>
  <c r="K532" i="1"/>
  <c r="J526" i="1"/>
  <c r="K529" i="1"/>
  <c r="L532" i="1"/>
  <c r="K526" i="1"/>
  <c r="L529" i="1"/>
  <c r="M532" i="1"/>
  <c r="M529" i="1"/>
  <c r="L501" i="1"/>
  <c r="J511" i="1"/>
  <c r="K514" i="1"/>
  <c r="L517" i="1"/>
  <c r="M520" i="1"/>
  <c r="K511" i="1"/>
  <c r="L514" i="1"/>
  <c r="M517" i="1"/>
  <c r="I521" i="1"/>
  <c r="L511" i="1"/>
  <c r="M514" i="1"/>
  <c r="I518" i="1"/>
  <c r="J521" i="1"/>
  <c r="I511" i="1"/>
  <c r="I515" i="1"/>
  <c r="J518" i="1"/>
  <c r="K521" i="1"/>
  <c r="I514" i="1"/>
  <c r="K517" i="1"/>
  <c r="I512" i="1"/>
  <c r="J515" i="1"/>
  <c r="K518" i="1"/>
  <c r="L521" i="1"/>
  <c r="J517" i="1"/>
  <c r="L520" i="1"/>
  <c r="J512" i="1"/>
  <c r="K515" i="1"/>
  <c r="L518" i="1"/>
  <c r="M521" i="1"/>
  <c r="K520" i="1"/>
  <c r="J514" i="1"/>
  <c r="K512" i="1"/>
  <c r="L515" i="1"/>
  <c r="M518" i="1"/>
  <c r="I522" i="1"/>
  <c r="L512" i="1"/>
  <c r="M515" i="1"/>
  <c r="I519" i="1"/>
  <c r="J522" i="1"/>
  <c r="M512" i="1"/>
  <c r="I516" i="1"/>
  <c r="J519" i="1"/>
  <c r="K522" i="1"/>
  <c r="I513" i="1"/>
  <c r="J516" i="1"/>
  <c r="K519" i="1"/>
  <c r="L522" i="1"/>
  <c r="J513" i="1"/>
  <c r="K516" i="1"/>
  <c r="L519" i="1"/>
  <c r="M522" i="1"/>
  <c r="K513" i="1"/>
  <c r="L516" i="1"/>
  <c r="M519" i="1"/>
  <c r="L513" i="1"/>
  <c r="M516" i="1"/>
  <c r="I520" i="1"/>
  <c r="M513" i="1"/>
  <c r="I517" i="1"/>
  <c r="J520" i="1"/>
  <c r="J508" i="1"/>
  <c r="K508" i="1"/>
  <c r="M508" i="1"/>
  <c r="L508" i="1"/>
  <c r="I508" i="1"/>
  <c r="H536" i="1" l="1"/>
  <c r="I536" i="1" l="1"/>
  <c r="M536" i="1"/>
  <c r="J536" i="1"/>
  <c r="K536" i="1"/>
  <c r="L53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<sst xmlns="http://schemas.openxmlformats.org/spreadsheetml/2006/main" count="1846" uniqueCount="341">
  <si>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</si>
  <si>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</si>
  <si>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</si>
  <si>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</si>
  <si>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</si>
  <si>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</si>
  <si>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</si>
  <si>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</si>
  <si>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</si>
  <si>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</si>
  <si>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</si>
  <si>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</si>
  <si>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</si>
  <si>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</si>
  <si>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</si>
  <si>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</si>
  <si>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</si>
  <si>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</si>
  <si>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</si>
  <si>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</si>
  <si>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</si>
  <si>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</si>
  <si>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</si>
  <si>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</si>
  <si>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</si>
  <si>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</si>
  <si>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</si>
  <si>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</si>
  <si>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</si>
  <si>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</si>
  <si>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</si>
  <si>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</si>
  <si>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</si>
  <si>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</si>
  <si>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</si>
  <si>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</si>
  <si>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</si>
  <si>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</si>
  <si>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</si>
  <si>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</si>
  <si>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</si>
  <si>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</si>
  <si>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</si>
  <si>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</si>
  <si>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</si>
  <si>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</si>
  <si>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</si>
  <si>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</si>
  <si>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</si>
  <si>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</si>
  <si>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</si>
  <si>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</si>
  <si>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</si>
  <si>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</si>
  <si>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</si>
  <si>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</si>
  <si>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</si>
  <si>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</si>
  <si>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</si>
  <si>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</si>
  <si>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</si>
  <si>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</si>
  <si>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</si>
  <si>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</si>
  <si>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</si>
  <si>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</si>
  <si>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</si>
  <si>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</si>
  <si>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</si>
  <si>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</si>
  <si>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</si>
  <si>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</si>
  <si>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</si>
  <si>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</si>
  <si>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</si>
  <si>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</si>
  <si>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</si>
  <si>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</si>
  <si>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</si>
  <si>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</si>
  <si>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</si>
  <si>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</si>
  <si>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</si>
  <si>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</si>
  <si>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</si>
  <si>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</si>
  <si>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</si>
  <si>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</si>
  <si>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</si>
  <si>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</si>
  <si>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</si>
  <si>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</si>
  <si>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</si>
  <si>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</si>
  <si>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</si>
  <si>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</si>
  <si>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</si>
  <si>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</si>
  <si>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</si>
  <si>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</si>
  <si>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</si>
  <si>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</si>
  <si>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</si>
  <si>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</si>
  <si>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</si>
  <si>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</si>
  <si>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</si>
  <si>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</si>
  <si>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</si>
  <si>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</si>
  <si>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</si>
  <si>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</si>
  <si>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</si>
  <si>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</si>
  <si>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</si>
  <si>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</si>
  <si>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</si>
  <si>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</si>
  <si>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</si>
  <si>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</si>
  <si>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</si>
  <si>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</si>
  <si>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</si>
  <si>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</si>
  <si>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</si>
  <si>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</si>
  <si>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</si>
  <si>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</si>
  <si>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</si>
  <si>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</si>
  <si>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</si>
  <si>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</si>
  <si>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</si>
  <si>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</si>
  <si>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</si>
  <si>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</si>
  <si>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</si>
  <si>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</si>
  <si>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</si>
  <si>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</si>
  <si>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</si>
  <si>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</si>
  <si>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</si>
  <si>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</si>
  <si>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</si>
  <si>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</si>
  <si>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</si>
  <si>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</si>
  <si>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</si>
  <si>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</si>
  <si>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</si>
  <si>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</si>
  <si>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</si>
  <si>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</si>
  <si>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</si>
  <si>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</si>
  <si>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</si>
  <si>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</si>
  <si>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</si>
  <si>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</si>
  <si>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</si>
  <si>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</si>
  <si>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</si>
  <si>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</si>
  <si>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</si>
  <si>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</si>
  <si>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</si>
  <si>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</si>
  <si>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</si>
  <si>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</si>
  <si>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</si>
  <si>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</si>
  <si>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</si>
  <si>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</si>
  <si>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</si>
  <si>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</si>
  <si>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</si>
  <si>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</si>
  <si>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</si>
  <si>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</si>
  <si>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</si>
  <si>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</si>
  <si>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</si>
  <si>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</si>
  <si>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</si>
  <si>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</si>
  <si>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</si>
  <si>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</si>
  <si>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</si>
  <si>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</si>
  <si>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</si>
  <si>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</si>
  <si>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</si>
  <si>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</si>
  <si>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</si>
  <si>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</si>
  <si>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</si>
  <si>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</si>
  <si>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</si>
  <si>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</si>
  <si>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</si>
  <si>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</si>
  <si>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</si>
  <si>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</si>
  <si>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</si>
  <si>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</si>
  <si>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</si>
  <si>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</si>
  <si>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</si>
  <si>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</si>
  <si>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</si>
  <si>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</si>
  <si>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</si>
  <si>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</si>
  <si>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</si>
  <si>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</si>
  <si>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</si>
  <si>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</si>
  <si>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</si>
  <si>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</si>
  <si>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</si>
  <si>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</si>
  <si>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</si>
  <si>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</si>
  <si>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</si>
  <si>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</si>
  <si>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</si>
  <si>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</si>
  <si>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</si>
  <si>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</si>
  <si>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</si>
  <si>
    <t>one file</t>
  </si>
  <si>
    <t>General updates</t>
  </si>
  <si>
    <t>Whole</t>
  </si>
  <si>
    <t>MNcode24</t>
  </si>
  <si>
    <t>Updated main.py ...</t>
  </si>
  <si>
    <t>Theming changes</t>
  </si>
  <si>
    <t>(Theming won't count anymore)</t>
  </si>
  <si>
    <t>main.py</t>
  </si>
  <si>
    <t>(Tests count too, if they're done well)</t>
  </si>
  <si>
    <t>src\dc\automatonTest.py</t>
  </si>
  <si>
    <t>added test cas...</t>
  </si>
  <si>
    <t>src\dc\automatonBridge.py</t>
  </si>
  <si>
    <t>added wholeSimTest.py</t>
  </si>
  <si>
    <t>src\dc\wholeSimTest.py</t>
  </si>
  <si>
    <t>(Didn't count other test twice)</t>
  </si>
  <si>
    <t>updated simulation...</t>
  </si>
  <si>
    <t>added ConnectionLines...</t>
  </si>
  <si>
    <t>src\dc\_grid_items.py</t>
  </si>
  <si>
    <t>(Please change if you want it different)</t>
  </si>
  <si>
    <t>src\dc\_grids.py</t>
  </si>
  <si>
    <t>src\dc\_panels.py</t>
  </si>
  <si>
    <t>added field "id" ...</t>
  </si>
  <si>
    <t>Rows:</t>
  </si>
  <si>
    <t>Added font and wi...</t>
  </si>
  <si>
    <t>small improvements ...</t>
  </si>
  <si>
    <t>Because of the complex math</t>
  </si>
  <si>
    <t>added errorC...</t>
  </si>
  <si>
    <t>src\dc\errorCache.py</t>
  </si>
  <si>
    <t>Added ErrorCache...</t>
  </si>
  <si>
    <t>moved error di...</t>
  </si>
  <si>
    <t>removed handle_fai...</t>
  </si>
  <si>
    <t>Implemented _push...</t>
  </si>
  <si>
    <t>Enhancements to ...</t>
  </si>
  <si>
    <t>src\dc\_main.py</t>
  </si>
  <si>
    <t>complex math + gui</t>
  </si>
  <si>
    <t>changed according to...</t>
  </si>
  <si>
    <t>Revamped State Menu with Color</t>
  </si>
  <si>
    <t>src\dc\adalfarus_thin.th</t>
  </si>
  <si>
    <t>Theming wont count for me</t>
  </si>
  <si>
    <t>Implemented thread ...</t>
  </si>
  <si>
    <t>Improve state selection and transition updates</t>
  </si>
  <si>
    <t>Finished main part of extension loader</t>
  </si>
  <si>
    <t>src\dc\extension_loader.py</t>
  </si>
  <si>
    <t>Fixed themes and ...</t>
  </si>
  <si>
    <t>added token_selection ...</t>
  </si>
  <si>
    <t>Polishing config ...</t>
  </si>
  <si>
    <t>Fixed bug where the a...</t>
  </si>
  <si>
    <t>GUI improvements</t>
  </si>
  <si>
    <t>Added load_file method</t>
  </si>
  <si>
    <t>Implemented save to file method</t>
  </si>
  <si>
    <t>Implemented proper error handling ...</t>
  </si>
  <si>
    <t>added none type check</t>
  </si>
  <si>
    <t>Fixed input path and ...</t>
  </si>
  <si>
    <t>src\dc\painter.py</t>
  </si>
  <si>
    <t>Refactor and Bug ...</t>
  </si>
  <si>
    <t>Added performance...</t>
  </si>
  <si>
    <t>will be removed</t>
  </si>
  <si>
    <t>temporary fix</t>
  </si>
  <si>
    <t>Finished performance...</t>
  </si>
  <si>
    <t>Added function...</t>
  </si>
  <si>
    <t>src\dc\signal_bus.py</t>
  </si>
  <si>
    <t>Implemented ...</t>
  </si>
  <si>
    <t>updated dfa ...</t>
  </si>
  <si>
    <t>gui update</t>
  </si>
  <si>
    <t>Fully imple...</t>
  </si>
  <si>
    <t>Update TM.py</t>
  </si>
  <si>
    <t>added test...</t>
  </si>
  <si>
    <t>Fixed painter.py ...</t>
  </si>
  <si>
    <t>Only 13 lines changed, after my counting</t>
  </si>
  <si>
    <t>major gui update</t>
  </si>
  <si>
    <t>added dfa example</t>
  </si>
  <si>
    <t>src\dudpy-planning\dfa.json</t>
  </si>
  <si>
    <t>small gui update</t>
  </si>
  <si>
    <t>added static signal</t>
  </si>
  <si>
    <t>src\dc\staticSignal.py</t>
  </si>
  <si>
    <t>added base str...</t>
  </si>
  <si>
    <t>reworked signa...</t>
  </si>
  <si>
    <t>Implemented sa...</t>
  </si>
  <si>
    <t>Wrong changes</t>
  </si>
  <si>
    <t>added signalCache...</t>
  </si>
  <si>
    <t>Fixed theme not ...</t>
  </si>
  <si>
    <t>Fixed object name assignment</t>
  </si>
  <si>
    <t>Fixed variable assi..</t>
  </si>
  <si>
    <t>added UiSetti...</t>
  </si>
  <si>
    <t>src\dc\UiSettingsProvider.py</t>
  </si>
  <si>
    <t>Because this took a lot of time</t>
  </si>
  <si>
    <t>Made the zoom be...</t>
  </si>
  <si>
    <t>meta\weitere_aufgaben.txt</t>
  </si>
  <si>
    <t>added customPytho...</t>
  </si>
  <si>
    <t>src\dc\customPythonHandler.py</t>
  </si>
  <si>
    <t>Improved compilations</t>
  </si>
  <si>
    <t>Perfected zooming and ...</t>
  </si>
  <si>
    <t>Cleaned up _grids.py a...</t>
  </si>
  <si>
    <t>Updated release version ...</t>
  </si>
  <si>
    <t>reworked BaseStruct.d...</t>
  </si>
  <si>
    <t>meta\BaseStruct.drawio</t>
  </si>
  <si>
    <t>First implementation ...</t>
  </si>
  <si>
    <t>pyside.py</t>
  </si>
  <si>
    <t>Improved pyside.py ...</t>
  </si>
  <si>
    <t>New Styles</t>
  </si>
  <si>
    <t>Implemented set_settings</t>
  </si>
  <si>
    <t>New Settings Button</t>
  </si>
  <si>
    <t>Update extension...</t>
  </si>
  <si>
    <t>undo changes extens...</t>
  </si>
  <si>
    <t>Fixed app not starting</t>
  </si>
  <si>
    <t>Changes to serializer</t>
  </si>
  <si>
    <t>added upload method</t>
  </si>
  <si>
    <t>updated logic</t>
  </si>
  <si>
    <t>Implemented abstract method</t>
  </si>
  <si>
    <t>GUI changes to menu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</si>
</sst>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9" fontId="0" fillId="0" borderId="0" xfId="2" applyFont="1"/>
    <xf numFmtId="0" fontId="6" fillId="0" borderId="0" xfId="1" applyFont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Tätigkeitsdokumentation!$I$501:$M$501</c:f>
              <c:numCache>
                <c:formatCode>General</c:formatCode>
                <c:ptCount val="5"/>
                <c:pt idx="0">
                  <c:v>4890.7999999999993</c:v>
                </c:pt>
                <c:pt idx="1">
                  <c:v>5281.9000000000005</c:v>
                </c:pt>
                <c:pt idx="2">
                  <c:v>1552.1</c:v>
                </c:pt>
                <c:pt idx="3">
                  <c:v>3792.5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Tätigkeitsdokumentation!$I$510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Tätigkeitsdokumentation!$I$511:$I$522</c:f>
              <c:numCache>
                <c:formatCode>General</c:formatCode>
                <c:ptCount val="12"/>
                <c:pt idx="0">
                  <c:v>15</c:v>
                </c:pt>
                <c:pt idx="1">
                  <c:v>48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44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Tätigkeitsdokumentation!$J$510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Tätigkeitsdokumentation!$J$511:$J$522</c:f>
              <c:numCache>
                <c:formatCode>General</c:formatCode>
                <c:ptCount val="12"/>
                <c:pt idx="0">
                  <c:v>28</c:v>
                </c:pt>
                <c:pt idx="1">
                  <c:v>53</c:v>
                </c:pt>
                <c:pt idx="2">
                  <c:v>0</c:v>
                </c:pt>
                <c:pt idx="3">
                  <c:v>13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54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Tätigkeitsdokumentation!$K$510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Tätigkeitsdokumentation!$K$511:$K$522</c:f>
              <c:numCache>
                <c:formatCode>General</c:formatCode>
                <c:ptCount val="12"/>
                <c:pt idx="0">
                  <c:v>9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Tätigkeitsdokumentation!$L$510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Tätigkeitsdokumentation!$L$511:$L$522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Tätigkeitsdokumentation!$M$510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Tätigkeitsdokumentation!$M$511:$M$522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Tätigkeitsdokumentation!$H$525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Tätigkeitsdokumentation!$H$526:$H$532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Tätigkeitsdokumentation!$I$525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Tätigkeitsdokumentation!$I$526:$I$532</c:f>
              <c:numCache>
                <c:formatCode>General</c:formatCode>
                <c:ptCount val="7"/>
                <c:pt idx="0">
                  <c:v>99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Tätigkeitsdokumentation!$J$525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Tätigkeitsdokumentation!$J$526:$J$532</c:f>
              <c:numCache>
                <c:formatCode>General</c:formatCode>
                <c:ptCount val="7"/>
                <c:pt idx="0">
                  <c:v>107</c:v>
                </c:pt>
                <c:pt idx="1">
                  <c:v>0</c:v>
                </c:pt>
                <c:pt idx="2">
                  <c:v>45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Tätigkeitsdokumentation!$K$525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Tätigkeitsdokumentation!$K$526:$K$532</c:f>
              <c:numCache>
                <c:formatCode>General</c:formatCode>
                <c:ptCount val="7"/>
                <c:pt idx="0">
                  <c:v>14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Tätigkeitsdokumentation!$L$525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Tätigkeitsdokumentation!$L$526:$L$532</c:f>
              <c:numCache>
                <c:formatCode>General</c:formatCode>
                <c:ptCount val="7"/>
                <c:pt idx="0">
                  <c:v>38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Tätigkeitsdokumentation!$M$525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Tätigkeitsdokumentation!$M$526:$M$532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Tätigkeitsdokumentation!$G$505:$H$505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Tätigkeitsdokumentation!$I$505:$M$505</c:f>
              <c:numCache>
                <c:formatCode>General</c:formatCode>
                <c:ptCount val="5"/>
                <c:pt idx="0">
                  <c:v>117</c:v>
                </c:pt>
                <c:pt idx="1">
                  <c:v>156</c:v>
                </c:pt>
                <c:pt idx="2">
                  <c:v>25</c:v>
                </c:pt>
                <c:pt idx="3">
                  <c:v>49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Tätigkeitsdokumentation!$G$506:$H$506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Tätigkeitsdokumentation!$I$506:$M$506</c:f>
              <c:numCache>
                <c:formatCode>General</c:formatCode>
                <c:ptCount val="5"/>
                <c:pt idx="0">
                  <c:v>1.2427350427350425</c:v>
                </c:pt>
                <c:pt idx="1">
                  <c:v>1.399354838709677</c:v>
                </c:pt>
                <c:pt idx="2">
                  <c:v>1.4119999999999999</c:v>
                </c:pt>
                <c:pt idx="3">
                  <c:v>1.555102040816327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Tätigkeitsdokumentation!$G$507:$H$507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Tätigkeitsdokumentation!$I$507:$M$507</c:f>
              <c:numCache>
                <c:formatCode>General</c:formatCode>
                <c:ptCount val="5"/>
                <c:pt idx="0">
                  <c:v>27.743589743589745</c:v>
                </c:pt>
                <c:pt idx="1">
                  <c:v>20.677419354838708</c:v>
                </c:pt>
                <c:pt idx="2">
                  <c:v>28.36</c:v>
                </c:pt>
                <c:pt idx="3">
                  <c:v>46.673469387755105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Tätigkeitsdokumentation!$G$508:$H$508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Tätigkeitsdokumentation!$I$508:$M$508</c:f>
              <c:numCache>
                <c:formatCode>General</c:formatCode>
                <c:ptCount val="5"/>
                <c:pt idx="0">
                  <c:v>4034</c:v>
                </c:pt>
                <c:pt idx="1">
                  <c:v>4514</c:v>
                </c:pt>
                <c:pt idx="2">
                  <c:v>1001</c:v>
                </c:pt>
                <c:pt idx="3">
                  <c:v>3557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Tätigkeitsdokumentation!$I$502:$M$502</c:f>
              <c:numCache>
                <c:formatCode>General</c:formatCode>
                <c:ptCount val="5"/>
                <c:pt idx="0">
                  <c:v>72.2</c:v>
                </c:pt>
                <c:pt idx="1">
                  <c:v>479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Tätigkeitsdokumentation!$I$503:$M$503</c:f>
              <c:numCache>
                <c:formatCode>General</c:formatCode>
                <c:ptCount val="5"/>
                <c:pt idx="0">
                  <c:v>430.2</c:v>
                </c:pt>
                <c:pt idx="1">
                  <c:v>808.8</c:v>
                </c:pt>
                <c:pt idx="2">
                  <c:v>794.1</c:v>
                </c:pt>
                <c:pt idx="3">
                  <c:v>1196.0999999999999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5-4F3B-8BB9-809E39A4D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5-4F3B-8BB9-809E39A4D3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5-4F3B-8BB9-809E39A4D3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5-4F3B-8BB9-809E39A4D3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5-4F3B-8BB9-809E39A4D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Tätigkeitsdokumentation!$I$535:$M$535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Tätigkeitsdokumentation!$I$536:$M$536</c:f>
              <c:numCache>
                <c:formatCode>0%</c:formatCode>
                <c:ptCount val="5"/>
                <c:pt idx="0">
                  <c:v>0.31156950558376273</c:v>
                </c:pt>
                <c:pt idx="1">
                  <c:v>0.33648461837386051</c:v>
                </c:pt>
                <c:pt idx="2">
                  <c:v>9.8876876915138259E-2</c:v>
                </c:pt>
                <c:pt idx="3">
                  <c:v>0.24160205895281353</c:v>
                </c:pt>
                <c:pt idx="4">
                  <c:v>1.14669401744249E-2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148-803B-E063F13CA2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16811</xdr:colOff>
      <xdr:row>481</xdr:row>
      <xdr:rowOff>100854</xdr:rowOff>
    </xdr:from>
    <xdr:to>
      <xdr:col>19</xdr:col>
      <xdr:colOff>375399</xdr:colOff>
      <xdr:row>496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515</xdr:row>
      <xdr:rowOff>101973</xdr:rowOff>
    </xdr:from>
    <xdr:to>
      <xdr:col>2</xdr:col>
      <xdr:colOff>560295</xdr:colOff>
      <xdr:row>530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515</xdr:row>
      <xdr:rowOff>117979</xdr:rowOff>
    </xdr:from>
    <xdr:to>
      <xdr:col>5</xdr:col>
      <xdr:colOff>1199029</xdr:colOff>
      <xdr:row>530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501</xdr:row>
      <xdr:rowOff>8646</xdr:rowOff>
    </xdr:from>
    <xdr:to>
      <xdr:col>5</xdr:col>
      <xdr:colOff>1220881</xdr:colOff>
      <xdr:row>515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500</xdr:row>
      <xdr:rowOff>184978</xdr:rowOff>
    </xdr:from>
    <xdr:to>
      <xdr:col>2</xdr:col>
      <xdr:colOff>519951</xdr:colOff>
      <xdr:row>515</xdr:row>
      <xdr:rowOff>59472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711576</xdr:colOff>
      <xdr:row>495</xdr:row>
      <xdr:rowOff>181255</xdr:rowOff>
    </xdr:from>
    <xdr:to>
      <xdr:col>18</xdr:col>
      <xdr:colOff>599518</xdr:colOff>
      <xdr:row>510</xdr:row>
      <xdr:rowOff>35018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14848</xdr:colOff>
      <xdr:row>510</xdr:row>
      <xdr:rowOff>50146</xdr:rowOff>
    </xdr:from>
    <xdr:to>
      <xdr:col>19</xdr:col>
      <xdr:colOff>16810</xdr:colOff>
      <xdr:row>524</xdr:row>
      <xdr:rowOff>128027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6403</xdr:colOff>
      <xdr:row>524</xdr:row>
      <xdr:rowOff>142794</xdr:rowOff>
    </xdr:from>
    <xdr:to>
      <xdr:col>19</xdr:col>
      <xdr:colOff>37623</xdr:colOff>
      <xdr:row>536</xdr:row>
      <xdr:rowOff>4003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E761F6-E1E3-D693-5CB6-5D6E427E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Giesbrt/Automaten/commit/1331de858dec92960d511d373cf1640233ed5c88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63" Type="http://schemas.openxmlformats.org/officeDocument/2006/relationships/hyperlink" Target="https://github.com/Giesbrt/Automaten/commit/10fe04c64600b70602facdf88e060d101f8f7b02" TargetMode="External"/><Relationship Id="rId84" Type="http://schemas.openxmlformats.org/officeDocument/2006/relationships/hyperlink" Target="https://github.com/Giesbrt/Automaten/commit/96d5edc3b750482f9b85116136b9c5a595ede769" TargetMode="External"/><Relationship Id="rId138" Type="http://schemas.openxmlformats.org/officeDocument/2006/relationships/hyperlink" Target="https://github.com/Giesbrt/Automaten/commit/0f8b580844b69f078c5f296f24f2ac5b8318534c" TargetMode="External"/><Relationship Id="rId159" Type="http://schemas.openxmlformats.org/officeDocument/2006/relationships/hyperlink" Target="https://github.com/Giesbrt/Automaten/commit/0aa5ce4aabbd33eb02db120fcc7dd784d6afb6f8" TargetMode="External"/><Relationship Id="rId107" Type="http://schemas.openxmlformats.org/officeDocument/2006/relationships/hyperlink" Target="https://github.com/Giesbrt/Automaten/commit/9f8c2745bcf4e224bb9e94d20880df663095846b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53" Type="http://schemas.openxmlformats.org/officeDocument/2006/relationships/hyperlink" Target="https://github.com/Giesbrt/Automaten/commit/960e81ef80220ac17ac0050af8b065e0d5b53947" TargetMode="External"/><Relationship Id="rId74" Type="http://schemas.openxmlformats.org/officeDocument/2006/relationships/hyperlink" Target="https://github.com/Giesbrt/Automaten/commit/0ba374b44c09e21678b413964eccf84527bfe778" TargetMode="External"/><Relationship Id="rId128" Type="http://schemas.openxmlformats.org/officeDocument/2006/relationships/hyperlink" Target="https://github.com/Giesbrt/Automaten/commit/6060e28f7d235b62b20c3fad3a822718503f4a01" TargetMode="External"/><Relationship Id="rId149" Type="http://schemas.openxmlformats.org/officeDocument/2006/relationships/hyperlink" Target="https://github.com/Giesbrt/Automaten/commit/5c8fb8faaf2b810ca1709b4edc569a7e79dae09e" TargetMode="External"/><Relationship Id="rId5" Type="http://schemas.openxmlformats.org/officeDocument/2006/relationships/hyperlink" Target="https://github.com/Giesbrt/Automaten/commit/976dd230916b6a1d70047f801ec2d54e5b92b1f0" TargetMode="External"/><Relationship Id="rId95" Type="http://schemas.openxmlformats.org/officeDocument/2006/relationships/hyperlink" Target="https://github.com/Giesbrt/Automaten/commit/9a1998ad480e803ff5eea10ba502a06b262a1c17" TargetMode="External"/><Relationship Id="rId160" Type="http://schemas.openxmlformats.org/officeDocument/2006/relationships/hyperlink" Target="https://github.com/Giesbrt/Automaten/commit/edff587ec2f4e8a24515a00b6289eed391a8126f" TargetMode="External"/><Relationship Id="rId22" Type="http://schemas.openxmlformats.org/officeDocument/2006/relationships/hyperlink" Target="https://github.com/Giesbrt/Automaten/commit/2dda45e3825b6b9e0214f5b4bc099a3bb0cfa067" TargetMode="External"/><Relationship Id="rId43" Type="http://schemas.openxmlformats.org/officeDocument/2006/relationships/hyperlink" Target="https://github.com/Giesbrt/Automaten/commit/d3cc50d1ff94731c3f859e673217c78eba6d83f6" TargetMode="External"/><Relationship Id="rId64" Type="http://schemas.openxmlformats.org/officeDocument/2006/relationships/hyperlink" Target="https://github.com/Giesbrt/Automaten/commit/3454412787e718e26c22e38110d31789e9524986" TargetMode="External"/><Relationship Id="rId118" Type="http://schemas.openxmlformats.org/officeDocument/2006/relationships/hyperlink" Target="https://github.com/Giesbrt/Automaten/commit/49491c1a3445bc198a7406986eb35b75acfdcfe3" TargetMode="External"/><Relationship Id="rId139" Type="http://schemas.openxmlformats.org/officeDocument/2006/relationships/hyperlink" Target="https://github.com/Giesbrt/Automaten/commit/c184058173907b6024a39af6d1e4ea40857a1b33" TargetMode="External"/><Relationship Id="rId85" Type="http://schemas.openxmlformats.org/officeDocument/2006/relationships/hyperlink" Target="https://github.com/Giesbrt/Automaten/commit/8a7957527cb645beff113629ec39504e2f0878f4" TargetMode="External"/><Relationship Id="rId150" Type="http://schemas.openxmlformats.org/officeDocument/2006/relationships/hyperlink" Target="https://github.com/Giesbrt/Automaten/commit/68321ffe985de56bd228d508c407960146f55d93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59" Type="http://schemas.openxmlformats.org/officeDocument/2006/relationships/hyperlink" Target="https://github.com/Giesbrt/Automaten/commit/a4bfa5eebcf24e255009b348f43902aab4e6f066" TargetMode="External"/><Relationship Id="rId103" Type="http://schemas.openxmlformats.org/officeDocument/2006/relationships/hyperlink" Target="https://github.com/Giesbrt/Automaten/commit/f2733367d6b794ca77a997c5c59503689472b5c6" TargetMode="External"/><Relationship Id="rId108" Type="http://schemas.openxmlformats.org/officeDocument/2006/relationships/hyperlink" Target="https://github.com/Giesbrt/Automaten/commit/1080267ccf31fc4846a794069e62079c75134ec2" TargetMode="External"/><Relationship Id="rId124" Type="http://schemas.openxmlformats.org/officeDocument/2006/relationships/hyperlink" Target="https://github.com/Giesbrt/Automaten/commit/de2fe7b3bb1b7167102f494ad334871db1474ca7" TargetMode="External"/><Relationship Id="rId129" Type="http://schemas.openxmlformats.org/officeDocument/2006/relationships/hyperlink" Target="https://github.com/Giesbrt/Automaten/commit/135f9b1298a7763f9234284e132fe86d3acb0729" TargetMode="External"/><Relationship Id="rId54" Type="http://schemas.openxmlformats.org/officeDocument/2006/relationships/hyperlink" Target="https://github.com/Giesbrt/Automaten/commit/0f8c63a65e9fb8c879b0b945a87689a97de2bf89" TargetMode="External"/><Relationship Id="rId70" Type="http://schemas.openxmlformats.org/officeDocument/2006/relationships/hyperlink" Target="https://github.com/Giesbrt/Automaten/commit/2c5846f9fb42c7ecf07191dd082e539aadb027aa" TargetMode="External"/><Relationship Id="rId75" Type="http://schemas.openxmlformats.org/officeDocument/2006/relationships/hyperlink" Target="https://github.com/Giesbrt/Automaten/commit/f8fdf55f1928fbefc26e8707485f3f1940be1a7a" TargetMode="External"/><Relationship Id="rId91" Type="http://schemas.openxmlformats.org/officeDocument/2006/relationships/hyperlink" Target="https://github.com/Giesbrt/Automaten/commit/e9cf5cd6c8d4babaf11b05606f4ffba664dc47b3" TargetMode="External"/><Relationship Id="rId96" Type="http://schemas.openxmlformats.org/officeDocument/2006/relationships/hyperlink" Target="https://github.com/Giesbrt/Automaten/commit/e2616f2809f81c87abd1bc54efa39831dd55aa23" TargetMode="External"/><Relationship Id="rId140" Type="http://schemas.openxmlformats.org/officeDocument/2006/relationships/hyperlink" Target="https://github.com/Giesbrt/Automaten/commit/afb78cdf2c5f3488cde23bc96b0b9335bf3868df" TargetMode="External"/><Relationship Id="rId145" Type="http://schemas.openxmlformats.org/officeDocument/2006/relationships/hyperlink" Target="https://github.com/Giesbrt/Automaten/commit/320f6cf5783fc69bdeedcc5b88e23cb406fe8546" TargetMode="External"/><Relationship Id="rId161" Type="http://schemas.openxmlformats.org/officeDocument/2006/relationships/hyperlink" Target="https://github.com/Giesbrt/Automaten/commit/de9576a4533f198a387255f6740dc4e6d181f50e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49" Type="http://schemas.openxmlformats.org/officeDocument/2006/relationships/hyperlink" Target="https://github.com/Giesbrt/Automaten/commit/628ca18a5369193cf846b7b17def0b369719e8c5" TargetMode="External"/><Relationship Id="rId114" Type="http://schemas.openxmlformats.org/officeDocument/2006/relationships/hyperlink" Target="https://github.com/Giesbrt/Automaten/commit/24ca298cab0480e006e72bba5d0a99b2e060ae64" TargetMode="External"/><Relationship Id="rId119" Type="http://schemas.openxmlformats.org/officeDocument/2006/relationships/hyperlink" Target="https://github.com/Giesbrt/Automaten/commit/808d92583ae66bd24c8649ae31a195733c71caea" TargetMode="External"/><Relationship Id="rId44" Type="http://schemas.openxmlformats.org/officeDocument/2006/relationships/hyperlink" Target="https://github.com/Giesbrt/Automaten/commit/5f30f7f160bb9133cedfc793e750951da2325279" TargetMode="External"/><Relationship Id="rId60" Type="http://schemas.openxmlformats.org/officeDocument/2006/relationships/hyperlink" Target="https://github.com/Giesbrt/Automaten/commit/a656916b709f58ad3d03f1cc5c5c99cbf79b76e1" TargetMode="External"/><Relationship Id="rId65" Type="http://schemas.openxmlformats.org/officeDocument/2006/relationships/hyperlink" Target="https://github.com/Giesbrt/Automaten/commit/4bc934dee6bd2e95f43de62b5e052562f6392774" TargetMode="External"/><Relationship Id="rId81" Type="http://schemas.openxmlformats.org/officeDocument/2006/relationships/hyperlink" Target="https://github.com/Giesbrt/Automaten/commit/dc9a0ba1764284d568a4f5ac0c2a69f49d8760ba" TargetMode="External"/><Relationship Id="rId86" Type="http://schemas.openxmlformats.org/officeDocument/2006/relationships/hyperlink" Target="https://github.com/Giesbrt/Automaten/commit/7f56443b5acef2f697806dbad28bb968f6336c83" TargetMode="External"/><Relationship Id="rId130" Type="http://schemas.openxmlformats.org/officeDocument/2006/relationships/hyperlink" Target="https://github.com/Giesbrt/Automaten/commit/b9ce7071a38edbf3c035f042ba49d716bb01f451" TargetMode="External"/><Relationship Id="rId135" Type="http://schemas.openxmlformats.org/officeDocument/2006/relationships/hyperlink" Target="https://github.com/Giesbrt/Automaten/commit/363bbc3ca55802da45c2eeddaf8e95243bfb28f7" TargetMode="External"/><Relationship Id="rId151" Type="http://schemas.openxmlformats.org/officeDocument/2006/relationships/hyperlink" Target="https://github.com/Giesbrt/Automaten/commit/de27bef2a87e82de46ce75307b10e9d945ecf280" TargetMode="External"/><Relationship Id="rId156" Type="http://schemas.openxmlformats.org/officeDocument/2006/relationships/hyperlink" Target="https://github.com/Giesbrt/Automaten/commit/0e49a3c8fa5cfa711203b6a6ad27042872ca9289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109" Type="http://schemas.openxmlformats.org/officeDocument/2006/relationships/hyperlink" Target="https://github.com/Giesbrt/Automaten/commit/0d7eafd9d3423e1381a8fca9d220a8b05790faf9" TargetMode="External"/><Relationship Id="rId34" Type="http://schemas.openxmlformats.org/officeDocument/2006/relationships/hyperlink" Target="https://github.com/Giesbrt/Automaten/commit/a67b522984840f7dcbbad0fb7aa9c480ec1c99c8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97" Type="http://schemas.openxmlformats.org/officeDocument/2006/relationships/hyperlink" Target="https://github.com/Giesbrt/Automaten/commit/2e5518e6e3b040bceb442128ea0088fb98fc0f67" TargetMode="External"/><Relationship Id="rId104" Type="http://schemas.openxmlformats.org/officeDocument/2006/relationships/hyperlink" Target="https://github.com/Giesbrt/Automaten/commit/cb31e3e5d81fd9ade2ad6c74119ddc6b5b7a2ea9" TargetMode="External"/><Relationship Id="rId120" Type="http://schemas.openxmlformats.org/officeDocument/2006/relationships/hyperlink" Target="https://github.com/Giesbrt/Automaten/commit/054225fc4a0f38eb2d1d306f97999dec8c67bfd2" TargetMode="External"/><Relationship Id="rId125" Type="http://schemas.openxmlformats.org/officeDocument/2006/relationships/hyperlink" Target="https://github.com/Giesbrt/Automaten/commit/c0aaedfa049b8827abc0321992c4e948d1c1f8b2" TargetMode="External"/><Relationship Id="rId141" Type="http://schemas.openxmlformats.org/officeDocument/2006/relationships/hyperlink" Target="https://github.com/Giesbrt/Automaten/commit/04773fef390831899751ba6f5d7d9d750ffc541b" TargetMode="External"/><Relationship Id="rId146" Type="http://schemas.openxmlformats.org/officeDocument/2006/relationships/hyperlink" Target="https://github.com/Giesbrt/Automaten/commit/75fd6e7e4d323e46d096d645784da2d5cb8aeb7f" TargetMode="External"/><Relationship Id="rId7" Type="http://schemas.openxmlformats.org/officeDocument/2006/relationships/hyperlink" Target="https://github.com/Giesbrt/Automaten/commit/033c4ff2171885cbb106c4bc26b1ec60b8c60a45" TargetMode="External"/><Relationship Id="rId71" Type="http://schemas.openxmlformats.org/officeDocument/2006/relationships/hyperlink" Target="https://github.com/Giesbrt/Automaten/commit/6af540f54c5413126047a3d53b1aded724abdc5c" TargetMode="External"/><Relationship Id="rId92" Type="http://schemas.openxmlformats.org/officeDocument/2006/relationships/hyperlink" Target="https://github.com/Giesbrt/Automaten/commit/a8134fff9f5df60e8ae6d79723131410c755a2c9" TargetMode="External"/><Relationship Id="rId162" Type="http://schemas.openxmlformats.org/officeDocument/2006/relationships/hyperlink" Target="https://github.com/Giesbrt/Automaten/commit/aa3ecef9957f9cccd5d0029e65c1266dc3a2bdb0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24" Type="http://schemas.openxmlformats.org/officeDocument/2006/relationships/hyperlink" Target="https://github.com/Giesbrt/Automaten/commit/2ab65de645b29206e1d3f867c8f64046badb6903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Relationship Id="rId87" Type="http://schemas.openxmlformats.org/officeDocument/2006/relationships/hyperlink" Target="https://github.com/Giesbrt/Automaten/commit/8cdb0c80f18165500d203db8fc7e0a02b7f6d495" TargetMode="External"/><Relationship Id="rId110" Type="http://schemas.openxmlformats.org/officeDocument/2006/relationships/hyperlink" Target="https://github.com/Giesbrt/Automaten/commit/87e45568568e1c8cf780a16ea8a2d91cc9aa7b26" TargetMode="External"/><Relationship Id="rId115" Type="http://schemas.openxmlformats.org/officeDocument/2006/relationships/hyperlink" Target="https://github.com/Giesbrt/Automaten/commit/24ca298cab0480e006e72bba5d0a99b2e060ae64" TargetMode="External"/><Relationship Id="rId131" Type="http://schemas.openxmlformats.org/officeDocument/2006/relationships/hyperlink" Target="https://github.com/Giesbrt/Automaten/commit/d4946e51df7e46f6ddc9230c2ff682752067c1b4" TargetMode="External"/><Relationship Id="rId136" Type="http://schemas.openxmlformats.org/officeDocument/2006/relationships/hyperlink" Target="https://github.com/Giesbrt/Automaten/commit/f194b35216dc6b848e2aca6d935793e8a1aa99cf" TargetMode="External"/><Relationship Id="rId157" Type="http://schemas.openxmlformats.org/officeDocument/2006/relationships/hyperlink" Target="https://github.com/Giesbrt/Automaten/commit/237131bd76545d167ab6cd98a02a34073684a932" TargetMode="External"/><Relationship Id="rId61" Type="http://schemas.openxmlformats.org/officeDocument/2006/relationships/hyperlink" Target="https://github.com/Giesbrt/Automaten/commit/350bc6f85fa082f7330873dddaeb7f83a578f25c" TargetMode="External"/><Relationship Id="rId82" Type="http://schemas.openxmlformats.org/officeDocument/2006/relationships/hyperlink" Target="https://github.com/Giesbrt/Automaten/commit/551d8b55b101190491a1dc4c21dda72b987c1e00" TargetMode="External"/><Relationship Id="rId152" Type="http://schemas.openxmlformats.org/officeDocument/2006/relationships/hyperlink" Target="https://github.com/Giesbrt/Automaten/commit/80a57c2b6a5d3bc4dafee8b9720e119a78b6fded" TargetMode="External"/><Relationship Id="rId19" Type="http://schemas.openxmlformats.org/officeDocument/2006/relationships/hyperlink" Target="https://github.com/Giesbrt/Automaten/commit/29ade0bdeaaabccf3f43e647536949f79626b842" TargetMode="External"/><Relationship Id="rId14" Type="http://schemas.openxmlformats.org/officeDocument/2006/relationships/hyperlink" Target="https://github.com/Giesbrt/Automaten/commit/61426b447ccac6e63c8cf4ec3602342e085ee0ce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56" Type="http://schemas.openxmlformats.org/officeDocument/2006/relationships/hyperlink" Target="https://github.com/Giesbrt/Automaten/commit/2e5cbc0d1184287dc6565d1a63023eeee3c6c491" TargetMode="External"/><Relationship Id="rId77" Type="http://schemas.openxmlformats.org/officeDocument/2006/relationships/hyperlink" Target="https://github.com/Giesbrt/Automaten/commit/34930e056c1f7532b552a2338691ab858066f8b0" TargetMode="External"/><Relationship Id="rId100" Type="http://schemas.openxmlformats.org/officeDocument/2006/relationships/hyperlink" Target="https://github.com/Giesbrt/Automaten/commit/0aec61983405db02f23d4eec8776b9ae18af7719" TargetMode="External"/><Relationship Id="rId105" Type="http://schemas.openxmlformats.org/officeDocument/2006/relationships/hyperlink" Target="https://github.com/Giesbrt/Automaten/commit/74cdc94b413ddaace0d388eab2b19b829276fb0f" TargetMode="External"/><Relationship Id="rId126" Type="http://schemas.openxmlformats.org/officeDocument/2006/relationships/hyperlink" Target="https://github.com/Giesbrt/Automaten/commit/eb62f2734696ff92c357a0a317920b5b5b4bf6b3" TargetMode="External"/><Relationship Id="rId147" Type="http://schemas.openxmlformats.org/officeDocument/2006/relationships/hyperlink" Target="https://github.com/Giesbrt/Automaten/commit/7cc7da72370c5abe421895bb9145b64d034e4dd6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93" Type="http://schemas.openxmlformats.org/officeDocument/2006/relationships/hyperlink" Target="https://github.com/Giesbrt/Automaten/commit/7b604d0f6713682e492c4aa0662566484992142f" TargetMode="External"/><Relationship Id="rId98" Type="http://schemas.openxmlformats.org/officeDocument/2006/relationships/hyperlink" Target="https://github.com/Giesbrt/Automaten/commit/5c380690a38422decc69ac29129a739a64d43eee" TargetMode="External"/><Relationship Id="rId121" Type="http://schemas.openxmlformats.org/officeDocument/2006/relationships/hyperlink" Target="https://github.com/Giesbrt/Automaten/commit/80db3d4755a3fe0b8c54c243cf183172e1c2020e" TargetMode="External"/><Relationship Id="rId142" Type="http://schemas.openxmlformats.org/officeDocument/2006/relationships/hyperlink" Target="https://github.com/Giesbrt/Automaten/commit/99eaa24854cf2dcd225f55a9cea5226ac8b5df58" TargetMode="External"/><Relationship Id="rId163" Type="http://schemas.openxmlformats.org/officeDocument/2006/relationships/hyperlink" Target="https://github.com/Giesbrt/Automaten/commit/0689f51140408200dead5648a614c81ea59631f7" TargetMode="External"/><Relationship Id="rId3" Type="http://schemas.openxmlformats.org/officeDocument/2006/relationships/hyperlink" Target="https://github.com/Giesbrt/Automaten/commit/a22390c3f6a49c25c30373e06fd381e68e229423" TargetMode="External"/><Relationship Id="rId25" Type="http://schemas.openxmlformats.org/officeDocument/2006/relationships/hyperlink" Target="https://github.com/Giesbrt/Automaten/commit/fd2ca9d3cf9e7b8f90971b59a355cd92cd6480f5" TargetMode="External"/><Relationship Id="rId46" Type="http://schemas.openxmlformats.org/officeDocument/2006/relationships/hyperlink" Target="https://github.com/Giesbrt/Automaten/commit/1b6cb6bed73ab060e8e3e85eeb6cc6e536a7e516" TargetMode="External"/><Relationship Id="rId67" Type="http://schemas.openxmlformats.org/officeDocument/2006/relationships/hyperlink" Target="https://github.com/Giesbrt/Automaten/commit/c2c0589c2e6549fe1ff70b150f0f01c2ae60a297" TargetMode="External"/><Relationship Id="rId116" Type="http://schemas.openxmlformats.org/officeDocument/2006/relationships/hyperlink" Target="https://github.com/Giesbrt/Automaten/commit/a26f9a7c03d75c6541344855979615bba12ed61b" TargetMode="External"/><Relationship Id="rId137" Type="http://schemas.openxmlformats.org/officeDocument/2006/relationships/hyperlink" Target="https://github.com/Giesbrt/Automaten/commit/08a5989189743d0a8d742e07cc74cff7c8c2c441" TargetMode="External"/><Relationship Id="rId158" Type="http://schemas.openxmlformats.org/officeDocument/2006/relationships/hyperlink" Target="https://github.com/Giesbrt/Automaten/commit/1b99bfc2538889b8bf2855cefc1222e075a462d7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62" Type="http://schemas.openxmlformats.org/officeDocument/2006/relationships/hyperlink" Target="https://github.com/Giesbrt/Automaten/commit/43d6d7693c6c62fb8706d6a2750405d4069b4753" TargetMode="External"/><Relationship Id="rId83" Type="http://schemas.openxmlformats.org/officeDocument/2006/relationships/hyperlink" Target="https://github.com/Giesbrt/Automaten/commit/9879a5f861903dc02d2b7f0230087e873626a0b2" TargetMode="External"/><Relationship Id="rId88" Type="http://schemas.openxmlformats.org/officeDocument/2006/relationships/hyperlink" Target="https://github.com/Giesbrt/Automaten/commit/ea8bbff3168152c7dc164c7e1bc0d0cad347e3be" TargetMode="External"/><Relationship Id="rId111" Type="http://schemas.openxmlformats.org/officeDocument/2006/relationships/hyperlink" Target="https://github.com/Giesbrt/Automaten/commit/83767ee9b51b22a7c290a48b165a94780c317f31" TargetMode="External"/><Relationship Id="rId132" Type="http://schemas.openxmlformats.org/officeDocument/2006/relationships/hyperlink" Target="https://github.com/Giesbrt/Automaten/commit/f6a4574f9ed14008913f17ef68657b83c20548f0" TargetMode="External"/><Relationship Id="rId153" Type="http://schemas.openxmlformats.org/officeDocument/2006/relationships/hyperlink" Target="https://github.com/Giesbrt/Automaten/commit/33325f07f95c127623bd2aec0490e9af0011b19c" TargetMode="External"/><Relationship Id="rId15" Type="http://schemas.openxmlformats.org/officeDocument/2006/relationships/hyperlink" Target="https://github.com/Giesbrt/Automaten/commit/3329bcfbe650472d3c93cf4b137f04898684eaf2" TargetMode="External"/><Relationship Id="rId36" Type="http://schemas.openxmlformats.org/officeDocument/2006/relationships/hyperlink" Target="https://github.com/Giesbrt/Automaten/commit/09abc58f9a7abbc6ad408ea04953bf648bf287ed" TargetMode="External"/><Relationship Id="rId57" Type="http://schemas.openxmlformats.org/officeDocument/2006/relationships/hyperlink" Target="https://github.com/Giesbrt/Automaten/commit/fdf220dbd9c9e01210f35f7b04d88798485be9da" TargetMode="External"/><Relationship Id="rId106" Type="http://schemas.openxmlformats.org/officeDocument/2006/relationships/hyperlink" Target="https://github.com/Giesbrt/Automaten/commit/76ff78788c878867a0758f505408788ff1340761" TargetMode="External"/><Relationship Id="rId127" Type="http://schemas.openxmlformats.org/officeDocument/2006/relationships/hyperlink" Target="https://github.com/Giesbrt/Automaten/commit/dc05f102db28ee14c168e1867793dd2e97fbdad8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52" Type="http://schemas.openxmlformats.org/officeDocument/2006/relationships/hyperlink" Target="https://github.com/Giesbrt/Automaten/commit/7bcd51e51cf3b14c122b2cb0392f4464fcfcb3c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94" Type="http://schemas.openxmlformats.org/officeDocument/2006/relationships/hyperlink" Target="https://github.com/Giesbrt/Automaten/commit/a2dfcfc9b4324903a2dfb4eb6404fec48abdbe11" TargetMode="External"/><Relationship Id="rId99" Type="http://schemas.openxmlformats.org/officeDocument/2006/relationships/hyperlink" Target="https://github.com/Giesbrt/Automaten/commit/945794de4c93a07568b090944fdd4d3533e188f5" TargetMode="External"/><Relationship Id="rId101" Type="http://schemas.openxmlformats.org/officeDocument/2006/relationships/hyperlink" Target="https://github.com/Giesbrt/Automaten/commit/1fd68250140e08150dd552ecf21d00d06d5662f5" TargetMode="External"/><Relationship Id="rId122" Type="http://schemas.openxmlformats.org/officeDocument/2006/relationships/hyperlink" Target="https://github.com/Giesbrt/Automaten/commit/b7d1a0b9168e249707dfd6a72a811a6cc3afc602" TargetMode="External"/><Relationship Id="rId143" Type="http://schemas.openxmlformats.org/officeDocument/2006/relationships/hyperlink" Target="https://github.com/Giesbrt/Automaten/commit/4e486adc3d236b80b6fd3260ce06011cde61a4f1" TargetMode="External"/><Relationship Id="rId148" Type="http://schemas.openxmlformats.org/officeDocument/2006/relationships/hyperlink" Target="https://github.com/Giesbrt/Automaten/commit/9691da23e435fce325192dafb012e694e7a7f9c3" TargetMode="External"/><Relationship Id="rId164" Type="http://schemas.openxmlformats.org/officeDocument/2006/relationships/printerSettings" Target="../printerSettings/printerSettings1.bin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26" Type="http://schemas.openxmlformats.org/officeDocument/2006/relationships/hyperlink" Target="https://github.com/Giesbrt/Automaten/commit/0c5150e6082b275d78b4864ad261a474282faff2" TargetMode="External"/><Relationship Id="rId47" Type="http://schemas.openxmlformats.org/officeDocument/2006/relationships/hyperlink" Target="https://github.com/Giesbrt/Automaten/commit/6fb0c626711ec13ca442c8f90dc3dcb9c0098eaa" TargetMode="External"/><Relationship Id="rId68" Type="http://schemas.openxmlformats.org/officeDocument/2006/relationships/hyperlink" Target="https://github.com/Giesbrt/Automaten/commit/73ed59ad8e091746ae976195444f4b17c87c5385" TargetMode="External"/><Relationship Id="rId89" Type="http://schemas.openxmlformats.org/officeDocument/2006/relationships/hyperlink" Target="https://github.com/Giesbrt/Automaten/commit/3d18e50edcb092a0f560e101feb6694154a4bbc6" TargetMode="External"/><Relationship Id="rId112" Type="http://schemas.openxmlformats.org/officeDocument/2006/relationships/hyperlink" Target="https://github.com/Giesbrt/Automaten/commit/a0e19b65ebece190ee641518fbc140c8fe3a12c3" TargetMode="External"/><Relationship Id="rId133" Type="http://schemas.openxmlformats.org/officeDocument/2006/relationships/hyperlink" Target="https://github.com/Giesbrt/Automaten/commit/2b153727b0ad78fc8c004462f17845cf4bbd9f85" TargetMode="External"/><Relationship Id="rId154" Type="http://schemas.openxmlformats.org/officeDocument/2006/relationships/hyperlink" Target="https://github.com/Giesbrt/Automaten/commit/2c20e6d8306760d3ef6c87051e981c45696988f1" TargetMode="External"/><Relationship Id="rId16" Type="http://schemas.openxmlformats.org/officeDocument/2006/relationships/hyperlink" Target="https://github.com/Giesbrt/Automaten/commit/e6b63087bc38f5a5667147443c88ee7296df375c" TargetMode="External"/><Relationship Id="rId37" Type="http://schemas.openxmlformats.org/officeDocument/2006/relationships/hyperlink" Target="https://github.com/Giesbrt/Automaten/commit/7d12572193102ed75e792ed4c9b9c8bac9121cfa" TargetMode="External"/><Relationship Id="rId58" Type="http://schemas.openxmlformats.org/officeDocument/2006/relationships/hyperlink" Target="https://github.com/Giesbrt/Automaten/commit/c1a61718fabcc288fc6817cbc1715de9cee81a65" TargetMode="External"/><Relationship Id="rId79" Type="http://schemas.openxmlformats.org/officeDocument/2006/relationships/hyperlink" Target="https://github.com/Giesbrt/Automaten/commit/2f05bd2d200a66a96df6e30f5d0f2097149cef7e" TargetMode="External"/><Relationship Id="rId102" Type="http://schemas.openxmlformats.org/officeDocument/2006/relationships/hyperlink" Target="https://github.com/Giesbrt/Automaten/commit/835dd51eeb08df67dd3fe7c103b4cf4a4d358b15" TargetMode="External"/><Relationship Id="rId123" Type="http://schemas.openxmlformats.org/officeDocument/2006/relationships/hyperlink" Target="https://github.com/Giesbrt/Automaten/commit/9c2bf3cd6d878e25aba7190900867a67698d0bd6" TargetMode="External"/><Relationship Id="rId144" Type="http://schemas.openxmlformats.org/officeDocument/2006/relationships/hyperlink" Target="https://github.com/Giesbrt/Automaten/commit/9fc263d13a8c561fa0b3efe0afcc8bd2ee1b584f" TargetMode="External"/><Relationship Id="rId90" Type="http://schemas.openxmlformats.org/officeDocument/2006/relationships/hyperlink" Target="https://github.com/Giesbrt/Automaten/commit/e4e50edf9f66b83a6b044796ac47d0bf0654be23" TargetMode="External"/><Relationship Id="rId165" Type="http://schemas.openxmlformats.org/officeDocument/2006/relationships/drawing" Target="../drawings/drawing1.xml"/><Relationship Id="rId27" Type="http://schemas.openxmlformats.org/officeDocument/2006/relationships/hyperlink" Target="https://github.com/Giesbrt/Automaten/commit/7ec349fc07efbd627d51f73bef63701f37ae6ae2" TargetMode="External"/><Relationship Id="rId48" Type="http://schemas.openxmlformats.org/officeDocument/2006/relationships/hyperlink" Target="https://github.com/Giesbrt/Automaten/commit/ee3af843c2f623d095b01a5af4959156514ed0f3" TargetMode="External"/><Relationship Id="rId69" Type="http://schemas.openxmlformats.org/officeDocument/2006/relationships/hyperlink" Target="https://github.com/Giesbrt/Automaten/commit/30ecdbe5853340207c285bd1e5c26268ff86fd82" TargetMode="External"/><Relationship Id="rId113" Type="http://schemas.openxmlformats.org/officeDocument/2006/relationships/hyperlink" Target="https://github.com/Giesbrt/Automaten/commit/5f776fa01f5287a41f7652ca7a1f2191b14c6e12" TargetMode="External"/><Relationship Id="rId134" Type="http://schemas.openxmlformats.org/officeDocument/2006/relationships/hyperlink" Target="https://github.com/Giesbrt/Automaten/commit/c92f0af2cdcabfe6cdd906bf543e2f7c493d07c0" TargetMode="External"/><Relationship Id="rId80" Type="http://schemas.openxmlformats.org/officeDocument/2006/relationships/hyperlink" Target="https://github.com/Giesbrt/Automaten/commit/238189652e022208671e6e4f8df8e1897044ff13" TargetMode="External"/><Relationship Id="rId155" Type="http://schemas.openxmlformats.org/officeDocument/2006/relationships/hyperlink" Target="https://github.com/Giesbrt/Automaten/commit/066248372bf7d0dbf908f729477e784ac5de66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6"/>
  <sheetViews>
    <sheetView tabSelected="1" topLeftCell="A340" zoomScale="85" zoomScaleNormal="85" workbookViewId="0">
      <selection activeCell="C353" sqref="C353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  <col min="13" max="13" width="10.7109375" customWidth="1"/>
  </cols>
  <sheetData>
    <row r="1" spans="1:13" ht="30.75" customHeight="1" thickBot="1" x14ac:dyDescent="0.3">
      <c r="A1" s="18" t="s">
        <v>26</v>
      </c>
      <c r="B1" s="19"/>
      <c r="C1" s="19"/>
      <c r="D1" s="19"/>
      <c r="E1" t="s">
        <v>253</v>
      </c>
      <c r="F1">
        <v>500</v>
      </c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234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 t="shared" ref="I3:M22" si="0">MAX(0, IF($G3=I$2, $D3*$E3, 0))</f>
        <v>4</v>
      </c>
      <c r="J3">
        <f t="shared" si="0"/>
        <v>0</v>
      </c>
      <c r="K3">
        <f t="shared" si="0"/>
        <v>0</v>
      </c>
      <c r="L3">
        <f t="shared" si="0"/>
        <v>0</v>
      </c>
      <c r="M3" s="8">
        <f>MAX(0, IF($G3=M$2, $D3*$E3, 0))</f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si="0"/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f t="shared" si="0"/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0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f t="shared" si="0"/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0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f t="shared" si="0"/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0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f t="shared" si="0"/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0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f t="shared" si="0"/>
        <v>0</v>
      </c>
    </row>
    <row r="9" spans="1:13" x14ac:dyDescent="0.25">
      <c r="A9" s="13" t="s">
        <v>30</v>
      </c>
      <c r="B9" s="7" t="s">
        <v>20</v>
      </c>
      <c r="C9" t="s">
        <v>172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0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f t="shared" si="0"/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0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f t="shared" si="0"/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0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f t="shared" si="0"/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0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f t="shared" si="0"/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0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f t="shared" si="0"/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0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f t="shared" si="0"/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0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f t="shared" si="0"/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0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f t="shared" si="0"/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0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f t="shared" si="0"/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0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f t="shared" si="0"/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0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f t="shared" si="0"/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si="0"/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f t="shared" si="0"/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0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f t="shared" si="0"/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f t="shared" si="0"/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ref="I23:M42" si="1">MAX(0, IF($G23=I$2, $D23*$E23, 0))</f>
        <v>0</v>
      </c>
      <c r="J23">
        <f t="shared" si="1"/>
        <v>0</v>
      </c>
      <c r="K23">
        <f t="shared" si="1"/>
        <v>0</v>
      </c>
      <c r="L23">
        <f t="shared" si="1"/>
        <v>0</v>
      </c>
      <c r="M23" s="8">
        <f t="shared" si="1"/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 s="8">
        <f t="shared" si="1"/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 s="8">
        <f t="shared" si="1"/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 s="8">
        <f t="shared" si="1"/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 s="8">
        <f t="shared" si="1"/>
        <v>0</v>
      </c>
    </row>
    <row r="28" spans="1:13" x14ac:dyDescent="0.25">
      <c r="A28" s="13" t="s">
        <v>51</v>
      </c>
      <c r="B28" s="7" t="s">
        <v>20</v>
      </c>
      <c r="C28" t="s">
        <v>173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 s="8">
        <f t="shared" si="1"/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 s="8">
        <f t="shared" si="1"/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1"/>
        <v>6</v>
      </c>
      <c r="J30">
        <f t="shared" si="1"/>
        <v>0</v>
      </c>
      <c r="K30">
        <f t="shared" si="1"/>
        <v>0</v>
      </c>
      <c r="L30">
        <f t="shared" si="1"/>
        <v>0</v>
      </c>
      <c r="M30" s="8">
        <f t="shared" si="1"/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1"/>
        <v>27</v>
      </c>
      <c r="J31">
        <f t="shared" si="1"/>
        <v>0</v>
      </c>
      <c r="K31">
        <f t="shared" si="1"/>
        <v>0</v>
      </c>
      <c r="L31">
        <f t="shared" si="1"/>
        <v>0</v>
      </c>
      <c r="M31" s="8">
        <f t="shared" si="1"/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 s="8">
        <f t="shared" si="1"/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1"/>
        <v>0</v>
      </c>
      <c r="J33">
        <f t="shared" si="1"/>
        <v>56</v>
      </c>
      <c r="K33">
        <f t="shared" si="1"/>
        <v>0</v>
      </c>
      <c r="L33">
        <f t="shared" si="1"/>
        <v>0</v>
      </c>
      <c r="M33" s="8">
        <f t="shared" si="1"/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1"/>
        <v>6</v>
      </c>
      <c r="J34">
        <f t="shared" si="1"/>
        <v>0</v>
      </c>
      <c r="K34">
        <f t="shared" si="1"/>
        <v>0</v>
      </c>
      <c r="L34">
        <f t="shared" si="1"/>
        <v>0</v>
      </c>
      <c r="M34" s="8">
        <f t="shared" si="1"/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1"/>
        <v>43</v>
      </c>
      <c r="J35">
        <f t="shared" si="1"/>
        <v>0</v>
      </c>
      <c r="K35">
        <f t="shared" si="1"/>
        <v>0</v>
      </c>
      <c r="L35">
        <f t="shared" si="1"/>
        <v>0</v>
      </c>
      <c r="M35" s="8">
        <f t="shared" si="1"/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si="1"/>
        <v>0</v>
      </c>
      <c r="J36">
        <f t="shared" si="1"/>
        <v>30</v>
      </c>
      <c r="K36">
        <f t="shared" si="1"/>
        <v>0</v>
      </c>
      <c r="L36">
        <f t="shared" si="1"/>
        <v>0</v>
      </c>
      <c r="M36" s="8">
        <f t="shared" si="1"/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1"/>
        <v>0</v>
      </c>
      <c r="J37">
        <f t="shared" si="1"/>
        <v>0</v>
      </c>
      <c r="K37">
        <f t="shared" si="1"/>
        <v>0</v>
      </c>
      <c r="L37">
        <f t="shared" si="1"/>
        <v>0</v>
      </c>
      <c r="M37" s="8">
        <f t="shared" si="1"/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1"/>
        <v>56</v>
      </c>
      <c r="J38">
        <f t="shared" si="1"/>
        <v>0</v>
      </c>
      <c r="K38">
        <f t="shared" si="1"/>
        <v>0</v>
      </c>
      <c r="L38">
        <f t="shared" si="1"/>
        <v>0</v>
      </c>
      <c r="M38" s="8">
        <f t="shared" si="1"/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1"/>
        <v>96</v>
      </c>
      <c r="J39">
        <f t="shared" si="1"/>
        <v>0</v>
      </c>
      <c r="K39">
        <f t="shared" si="1"/>
        <v>0</v>
      </c>
      <c r="L39">
        <f t="shared" si="1"/>
        <v>0</v>
      </c>
      <c r="M39" s="8">
        <f t="shared" si="1"/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1"/>
        <v>34</v>
      </c>
      <c r="J40">
        <f t="shared" si="1"/>
        <v>0</v>
      </c>
      <c r="K40">
        <f t="shared" si="1"/>
        <v>0</v>
      </c>
      <c r="L40">
        <f t="shared" si="1"/>
        <v>0</v>
      </c>
      <c r="M40" s="8">
        <f t="shared" si="1"/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1"/>
        <v>0</v>
      </c>
      <c r="J41">
        <f t="shared" si="1"/>
        <v>62</v>
      </c>
      <c r="K41">
        <f t="shared" si="1"/>
        <v>0</v>
      </c>
      <c r="L41">
        <f t="shared" si="1"/>
        <v>0</v>
      </c>
      <c r="M41" s="8">
        <f t="shared" si="1"/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1"/>
        <v>0</v>
      </c>
      <c r="J42">
        <f t="shared" si="1"/>
        <v>4</v>
      </c>
      <c r="K42">
        <f t="shared" si="1"/>
        <v>0</v>
      </c>
      <c r="L42">
        <f t="shared" si="1"/>
        <v>0</v>
      </c>
      <c r="M42" s="8">
        <f t="shared" si="1"/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ref="I43:M62" si="2">MAX(0, IF($G43=I$2, $D43*$E43, 0))</f>
        <v>0</v>
      </c>
      <c r="J43">
        <f t="shared" si="2"/>
        <v>48</v>
      </c>
      <c r="K43">
        <f t="shared" si="2"/>
        <v>0</v>
      </c>
      <c r="L43">
        <f t="shared" si="2"/>
        <v>0</v>
      </c>
      <c r="M43" s="8">
        <f t="shared" si="2"/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2"/>
        <v>0</v>
      </c>
      <c r="J44">
        <f t="shared" si="2"/>
        <v>51</v>
      </c>
      <c r="K44">
        <f t="shared" si="2"/>
        <v>0</v>
      </c>
      <c r="L44">
        <f t="shared" si="2"/>
        <v>0</v>
      </c>
      <c r="M44" s="8">
        <f t="shared" si="2"/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2"/>
        <v>302</v>
      </c>
      <c r="J45">
        <f t="shared" si="2"/>
        <v>0</v>
      </c>
      <c r="K45">
        <f t="shared" si="2"/>
        <v>0</v>
      </c>
      <c r="L45">
        <f t="shared" si="2"/>
        <v>0</v>
      </c>
      <c r="M45" s="8">
        <f t="shared" si="2"/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2"/>
        <v>0</v>
      </c>
      <c r="J46">
        <f t="shared" si="2"/>
        <v>0</v>
      </c>
      <c r="K46">
        <f t="shared" si="2"/>
        <v>264</v>
      </c>
      <c r="L46">
        <f t="shared" si="2"/>
        <v>0</v>
      </c>
      <c r="M46" s="8">
        <f t="shared" si="2"/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2"/>
        <v>0</v>
      </c>
      <c r="J47">
        <f t="shared" si="2"/>
        <v>0</v>
      </c>
      <c r="K47">
        <f t="shared" si="2"/>
        <v>18</v>
      </c>
      <c r="L47">
        <f t="shared" si="2"/>
        <v>0</v>
      </c>
      <c r="M47" s="8">
        <f t="shared" si="2"/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2"/>
        <v>0</v>
      </c>
      <c r="J48">
        <f t="shared" si="2"/>
        <v>0</v>
      </c>
      <c r="K48">
        <f t="shared" si="2"/>
        <v>34</v>
      </c>
      <c r="L48">
        <f t="shared" si="2"/>
        <v>0</v>
      </c>
      <c r="M48" s="8">
        <f t="shared" si="2"/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2"/>
        <v>0</v>
      </c>
      <c r="J49">
        <f t="shared" si="2"/>
        <v>78</v>
      </c>
      <c r="K49">
        <f t="shared" si="2"/>
        <v>0</v>
      </c>
      <c r="L49">
        <f t="shared" si="2"/>
        <v>0</v>
      </c>
      <c r="M49" s="8">
        <f t="shared" si="2"/>
        <v>0</v>
      </c>
    </row>
    <row r="50" spans="1:13" x14ac:dyDescent="0.25">
      <c r="A50" t="s">
        <v>23</v>
      </c>
      <c r="B50" s="7" t="s">
        <v>108</v>
      </c>
      <c r="H50" s="8" t="s">
        <v>176</v>
      </c>
      <c r="I50">
        <f t="shared" si="2"/>
        <v>0</v>
      </c>
      <c r="J50">
        <f t="shared" si="2"/>
        <v>0</v>
      </c>
      <c r="K50">
        <f t="shared" si="2"/>
        <v>0</v>
      </c>
      <c r="L50">
        <f t="shared" si="2"/>
        <v>0</v>
      </c>
      <c r="M50" s="8">
        <f t="shared" si="2"/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2"/>
        <v>0</v>
      </c>
      <c r="J51">
        <f t="shared" si="2"/>
        <v>21</v>
      </c>
      <c r="K51">
        <f t="shared" si="2"/>
        <v>0</v>
      </c>
      <c r="L51">
        <f t="shared" si="2"/>
        <v>0</v>
      </c>
      <c r="M51" s="8">
        <f t="shared" si="2"/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si="2"/>
        <v>0</v>
      </c>
      <c r="J52">
        <f t="shared" si="2"/>
        <v>24</v>
      </c>
      <c r="K52">
        <f t="shared" si="2"/>
        <v>0</v>
      </c>
      <c r="L52">
        <f t="shared" si="2"/>
        <v>0</v>
      </c>
      <c r="M52" s="8">
        <f t="shared" si="2"/>
        <v>0</v>
      </c>
    </row>
    <row r="53" spans="1:13" x14ac:dyDescent="0.25">
      <c r="A53" s="13" t="s">
        <v>111</v>
      </c>
      <c r="B53" s="7" t="s">
        <v>40</v>
      </c>
      <c r="C53" t="s">
        <v>174</v>
      </c>
      <c r="F53" t="s">
        <v>19</v>
      </c>
      <c r="G53" t="s">
        <v>34</v>
      </c>
      <c r="H53" s="8" t="s">
        <v>112</v>
      </c>
      <c r="I53">
        <f t="shared" si="2"/>
        <v>0</v>
      </c>
      <c r="J53">
        <f t="shared" si="2"/>
        <v>0</v>
      </c>
      <c r="K53">
        <f t="shared" si="2"/>
        <v>0</v>
      </c>
      <c r="L53">
        <f t="shared" si="2"/>
        <v>0</v>
      </c>
      <c r="M53" s="8">
        <f t="shared" si="2"/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2"/>
        <v>0</v>
      </c>
      <c r="J54">
        <f t="shared" si="2"/>
        <v>12</v>
      </c>
      <c r="K54">
        <f t="shared" si="2"/>
        <v>0</v>
      </c>
      <c r="L54">
        <f t="shared" si="2"/>
        <v>0</v>
      </c>
      <c r="M54" s="8">
        <f t="shared" si="2"/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2"/>
        <v>0</v>
      </c>
      <c r="J55">
        <f t="shared" si="2"/>
        <v>8</v>
      </c>
      <c r="K55">
        <f t="shared" si="2"/>
        <v>0</v>
      </c>
      <c r="L55">
        <f t="shared" si="2"/>
        <v>0</v>
      </c>
      <c r="M55" s="8">
        <f t="shared" si="2"/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175</v>
      </c>
      <c r="I56">
        <f t="shared" si="2"/>
        <v>28</v>
      </c>
      <c r="J56">
        <f t="shared" si="2"/>
        <v>0</v>
      </c>
      <c r="K56">
        <f t="shared" si="2"/>
        <v>0</v>
      </c>
      <c r="L56">
        <f t="shared" si="2"/>
        <v>0</v>
      </c>
      <c r="M56" s="8">
        <f t="shared" si="2"/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2"/>
        <v>10</v>
      </c>
      <c r="J57">
        <f t="shared" si="2"/>
        <v>0</v>
      </c>
      <c r="K57">
        <f t="shared" si="2"/>
        <v>0</v>
      </c>
      <c r="L57">
        <f t="shared" si="2"/>
        <v>0</v>
      </c>
      <c r="M57" s="8">
        <f t="shared" si="2"/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2"/>
        <v>98</v>
      </c>
      <c r="J58">
        <f t="shared" si="2"/>
        <v>0</v>
      </c>
      <c r="K58">
        <f t="shared" si="2"/>
        <v>0</v>
      </c>
      <c r="L58">
        <f t="shared" si="2"/>
        <v>0</v>
      </c>
      <c r="M58" s="8">
        <f t="shared" si="2"/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2"/>
        <v>0</v>
      </c>
      <c r="J59">
        <f t="shared" si="2"/>
        <v>0</v>
      </c>
      <c r="K59">
        <f t="shared" si="2"/>
        <v>0</v>
      </c>
      <c r="L59">
        <f t="shared" si="2"/>
        <v>394</v>
      </c>
      <c r="M59" s="8">
        <f t="shared" si="2"/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2"/>
        <v>9</v>
      </c>
      <c r="J60">
        <f t="shared" si="2"/>
        <v>0</v>
      </c>
      <c r="K60">
        <f t="shared" si="2"/>
        <v>0</v>
      </c>
      <c r="L60">
        <f t="shared" si="2"/>
        <v>0</v>
      </c>
      <c r="M60" s="8">
        <f t="shared" si="2"/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2"/>
        <v>0</v>
      </c>
      <c r="J61">
        <f t="shared" si="2"/>
        <v>9</v>
      </c>
      <c r="K61">
        <f t="shared" si="2"/>
        <v>0</v>
      </c>
      <c r="L61">
        <f t="shared" si="2"/>
        <v>0</v>
      </c>
      <c r="M61" s="8">
        <f t="shared" si="2"/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170</v>
      </c>
      <c r="I62">
        <f t="shared" si="2"/>
        <v>9</v>
      </c>
      <c r="J62">
        <f t="shared" si="2"/>
        <v>0</v>
      </c>
      <c r="K62">
        <f t="shared" si="2"/>
        <v>0</v>
      </c>
      <c r="L62">
        <f t="shared" si="2"/>
        <v>0</v>
      </c>
      <c r="M62" s="8">
        <f t="shared" si="2"/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ref="I63:M82" si="3">MAX(0, IF($G63=I$2, $D63*$E63, 0))</f>
        <v>0</v>
      </c>
      <c r="J63">
        <f t="shared" si="3"/>
        <v>10</v>
      </c>
      <c r="K63">
        <f t="shared" si="3"/>
        <v>0</v>
      </c>
      <c r="L63">
        <f t="shared" si="3"/>
        <v>0</v>
      </c>
      <c r="M63" s="8">
        <f t="shared" si="3"/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3"/>
        <v>0</v>
      </c>
      <c r="J64">
        <f t="shared" si="3"/>
        <v>62</v>
      </c>
      <c r="K64">
        <f t="shared" si="3"/>
        <v>0</v>
      </c>
      <c r="L64">
        <f t="shared" si="3"/>
        <v>0</v>
      </c>
      <c r="M64" s="8">
        <f t="shared" si="3"/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3"/>
        <v>0</v>
      </c>
      <c r="J65">
        <f t="shared" si="3"/>
        <v>170</v>
      </c>
      <c r="K65">
        <f t="shared" si="3"/>
        <v>0</v>
      </c>
      <c r="L65">
        <f t="shared" si="3"/>
        <v>0</v>
      </c>
      <c r="M65" s="8">
        <f t="shared" si="3"/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 t="shared" si="3"/>
        <v>52</v>
      </c>
      <c r="J66">
        <f t="shared" si="3"/>
        <v>0</v>
      </c>
      <c r="K66">
        <f t="shared" si="3"/>
        <v>0</v>
      </c>
      <c r="L66">
        <f t="shared" si="3"/>
        <v>0</v>
      </c>
      <c r="M66" s="8">
        <f t="shared" si="3"/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171</v>
      </c>
      <c r="I67">
        <f t="shared" si="3"/>
        <v>410</v>
      </c>
      <c r="J67">
        <f t="shared" si="3"/>
        <v>0</v>
      </c>
      <c r="K67">
        <f t="shared" si="3"/>
        <v>0</v>
      </c>
      <c r="L67">
        <f t="shared" si="3"/>
        <v>0</v>
      </c>
      <c r="M67" s="8">
        <f t="shared" si="3"/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 t="shared" si="3"/>
        <v>124</v>
      </c>
      <c r="J68">
        <f t="shared" si="3"/>
        <v>0</v>
      </c>
      <c r="K68">
        <f t="shared" si="3"/>
        <v>0</v>
      </c>
      <c r="L68">
        <f t="shared" si="3"/>
        <v>0</v>
      </c>
      <c r="M68" s="8">
        <f t="shared" si="3"/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si="3"/>
        <v>46</v>
      </c>
      <c r="J69">
        <f t="shared" si="3"/>
        <v>0</v>
      </c>
      <c r="K69">
        <f t="shared" si="3"/>
        <v>0</v>
      </c>
      <c r="L69">
        <f t="shared" si="3"/>
        <v>0</v>
      </c>
      <c r="M69" s="8">
        <f t="shared" si="3"/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3"/>
        <v>19</v>
      </c>
      <c r="J70">
        <f t="shared" si="3"/>
        <v>0</v>
      </c>
      <c r="K70">
        <f t="shared" si="3"/>
        <v>0</v>
      </c>
      <c r="L70">
        <f t="shared" si="3"/>
        <v>0</v>
      </c>
      <c r="M70" s="8">
        <f t="shared" si="3"/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3"/>
        <v>31</v>
      </c>
      <c r="J71">
        <f t="shared" si="3"/>
        <v>0</v>
      </c>
      <c r="K71">
        <f t="shared" si="3"/>
        <v>0</v>
      </c>
      <c r="L71">
        <f t="shared" si="3"/>
        <v>0</v>
      </c>
      <c r="M71" s="8">
        <f t="shared" si="3"/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3"/>
        <v>0</v>
      </c>
      <c r="J72">
        <f t="shared" si="3"/>
        <v>6</v>
      </c>
      <c r="K72">
        <f t="shared" si="3"/>
        <v>0</v>
      </c>
      <c r="L72">
        <f t="shared" si="3"/>
        <v>0</v>
      </c>
      <c r="M72" s="8">
        <f t="shared" si="3"/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3"/>
        <v>0</v>
      </c>
      <c r="J73">
        <f t="shared" si="3"/>
        <v>60</v>
      </c>
      <c r="K73">
        <f t="shared" si="3"/>
        <v>0</v>
      </c>
      <c r="L73">
        <f t="shared" si="3"/>
        <v>0</v>
      </c>
      <c r="M73" s="8">
        <f t="shared" si="3"/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3"/>
        <v>0</v>
      </c>
      <c r="J74">
        <f t="shared" si="3"/>
        <v>0</v>
      </c>
      <c r="K74">
        <f t="shared" si="3"/>
        <v>0</v>
      </c>
      <c r="L74">
        <f t="shared" si="3"/>
        <v>0</v>
      </c>
      <c r="M74" s="8">
        <f t="shared" si="3"/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3"/>
        <v>0</v>
      </c>
      <c r="J75">
        <f t="shared" si="3"/>
        <v>0</v>
      </c>
      <c r="K75">
        <f t="shared" si="3"/>
        <v>0</v>
      </c>
      <c r="L75">
        <f t="shared" si="3"/>
        <v>180</v>
      </c>
      <c r="M75" s="8">
        <f t="shared" si="3"/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3"/>
        <v>20</v>
      </c>
      <c r="J76">
        <f t="shared" si="3"/>
        <v>0</v>
      </c>
      <c r="K76">
        <f t="shared" si="3"/>
        <v>0</v>
      </c>
      <c r="L76">
        <f t="shared" si="3"/>
        <v>0</v>
      </c>
      <c r="M76" s="8">
        <f t="shared" si="3"/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3"/>
        <v>26</v>
      </c>
      <c r="J77">
        <f t="shared" si="3"/>
        <v>0</v>
      </c>
      <c r="K77">
        <f t="shared" si="3"/>
        <v>0</v>
      </c>
      <c r="L77">
        <f t="shared" si="3"/>
        <v>0</v>
      </c>
      <c r="M77" s="8">
        <f t="shared" si="3"/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3"/>
        <v>28</v>
      </c>
      <c r="J78">
        <f t="shared" si="3"/>
        <v>0</v>
      </c>
      <c r="K78">
        <f t="shared" si="3"/>
        <v>0</v>
      </c>
      <c r="L78">
        <f t="shared" si="3"/>
        <v>0</v>
      </c>
      <c r="M78" s="8">
        <f t="shared" si="3"/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3"/>
        <v>19</v>
      </c>
      <c r="J79">
        <f t="shared" si="3"/>
        <v>0</v>
      </c>
      <c r="K79">
        <f t="shared" si="3"/>
        <v>0</v>
      </c>
      <c r="L79">
        <f t="shared" si="3"/>
        <v>0</v>
      </c>
      <c r="M79" s="8">
        <f t="shared" si="3"/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3"/>
        <v>0</v>
      </c>
      <c r="J80">
        <f t="shared" si="3"/>
        <v>0</v>
      </c>
      <c r="K80">
        <f t="shared" si="3"/>
        <v>0</v>
      </c>
      <c r="L80">
        <f t="shared" si="3"/>
        <v>0</v>
      </c>
      <c r="M80" s="8">
        <f t="shared" si="3"/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3"/>
        <v>72</v>
      </c>
      <c r="J81">
        <f t="shared" si="3"/>
        <v>0</v>
      </c>
      <c r="K81">
        <f t="shared" si="3"/>
        <v>0</v>
      </c>
      <c r="L81">
        <f t="shared" si="3"/>
        <v>0</v>
      </c>
      <c r="M81" s="8">
        <f t="shared" si="3"/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3"/>
        <v>28</v>
      </c>
      <c r="J82">
        <f t="shared" si="3"/>
        <v>0</v>
      </c>
      <c r="K82">
        <f t="shared" si="3"/>
        <v>0</v>
      </c>
      <c r="L82">
        <f t="shared" si="3"/>
        <v>0</v>
      </c>
      <c r="M82" s="8">
        <f t="shared" si="3"/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ref="I83:M102" si="4">MAX(0, IF($G83=I$2, $D83*$E83, 0))</f>
        <v>236</v>
      </c>
      <c r="J83">
        <f t="shared" si="4"/>
        <v>0</v>
      </c>
      <c r="K83">
        <f t="shared" si="4"/>
        <v>0</v>
      </c>
      <c r="L83">
        <f t="shared" si="4"/>
        <v>0</v>
      </c>
      <c r="M83" s="8">
        <f t="shared" si="4"/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si="4"/>
        <v>10</v>
      </c>
      <c r="J84">
        <f t="shared" si="4"/>
        <v>0</v>
      </c>
      <c r="K84">
        <f t="shared" si="4"/>
        <v>0</v>
      </c>
      <c r="L84">
        <f t="shared" si="4"/>
        <v>0</v>
      </c>
      <c r="M84" s="8">
        <f t="shared" si="4"/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4"/>
        <v>0</v>
      </c>
      <c r="J85">
        <f t="shared" si="4"/>
        <v>35</v>
      </c>
      <c r="K85">
        <f t="shared" si="4"/>
        <v>0</v>
      </c>
      <c r="L85">
        <f t="shared" si="4"/>
        <v>0</v>
      </c>
      <c r="M85" s="8">
        <f t="shared" si="4"/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4"/>
        <v>126</v>
      </c>
      <c r="J86">
        <f t="shared" si="4"/>
        <v>0</v>
      </c>
      <c r="K86">
        <f t="shared" si="4"/>
        <v>0</v>
      </c>
      <c r="L86">
        <f t="shared" si="4"/>
        <v>0</v>
      </c>
      <c r="M86" s="8">
        <f t="shared" si="4"/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4"/>
        <v>2</v>
      </c>
      <c r="J87">
        <f t="shared" si="4"/>
        <v>0</v>
      </c>
      <c r="K87">
        <f t="shared" si="4"/>
        <v>0</v>
      </c>
      <c r="L87">
        <f t="shared" si="4"/>
        <v>0</v>
      </c>
      <c r="M87" s="8">
        <f t="shared" si="4"/>
        <v>0</v>
      </c>
    </row>
    <row r="88" spans="1:13" x14ac:dyDescent="0.25">
      <c r="A88" s="13" t="s">
        <v>177</v>
      </c>
      <c r="B88" s="7" t="s">
        <v>178</v>
      </c>
      <c r="C88" t="s">
        <v>28</v>
      </c>
      <c r="D88">
        <v>66</v>
      </c>
      <c r="E88">
        <v>2</v>
      </c>
      <c r="F88" t="s">
        <v>19</v>
      </c>
      <c r="G88" t="s">
        <v>34</v>
      </c>
      <c r="H88" s="8"/>
      <c r="I88">
        <f t="shared" si="4"/>
        <v>0</v>
      </c>
      <c r="J88">
        <f t="shared" si="4"/>
        <v>132</v>
      </c>
      <c r="K88">
        <f t="shared" si="4"/>
        <v>0</v>
      </c>
      <c r="L88">
        <f t="shared" si="4"/>
        <v>0</v>
      </c>
      <c r="M88" s="8">
        <f t="shared" si="4"/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183</v>
      </c>
      <c r="I89">
        <f t="shared" si="4"/>
        <v>0</v>
      </c>
      <c r="J89">
        <f t="shared" si="4"/>
        <v>18</v>
      </c>
      <c r="K89">
        <f t="shared" si="4"/>
        <v>0</v>
      </c>
      <c r="L89">
        <f t="shared" si="4"/>
        <v>0</v>
      </c>
      <c r="M89" s="8">
        <f t="shared" si="4"/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184</v>
      </c>
      <c r="I90">
        <f t="shared" si="4"/>
        <v>0</v>
      </c>
      <c r="J90">
        <f t="shared" si="4"/>
        <v>15</v>
      </c>
      <c r="K90">
        <f t="shared" si="4"/>
        <v>0</v>
      </c>
      <c r="L90">
        <f t="shared" si="4"/>
        <v>0</v>
      </c>
      <c r="M90" s="8">
        <f t="shared" si="4"/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4"/>
        <v>0</v>
      </c>
      <c r="J91">
        <f t="shared" si="4"/>
        <v>3</v>
      </c>
      <c r="K91">
        <f t="shared" si="4"/>
        <v>0</v>
      </c>
      <c r="L91">
        <f t="shared" si="4"/>
        <v>0</v>
      </c>
      <c r="M91" s="8">
        <f t="shared" si="4"/>
        <v>0</v>
      </c>
    </row>
    <row r="92" spans="1:13" x14ac:dyDescent="0.25">
      <c r="A92" s="13" t="s">
        <v>179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4"/>
        <v>0</v>
      </c>
      <c r="J92">
        <f t="shared" si="4"/>
        <v>24</v>
      </c>
      <c r="K92">
        <f t="shared" si="4"/>
        <v>0</v>
      </c>
      <c r="L92">
        <f t="shared" si="4"/>
        <v>0</v>
      </c>
      <c r="M92" s="8">
        <f t="shared" si="4"/>
        <v>0</v>
      </c>
    </row>
    <row r="93" spans="1:13" x14ac:dyDescent="0.25">
      <c r="A93" s="13" t="s">
        <v>180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4"/>
        <v>0</v>
      </c>
      <c r="J93">
        <f t="shared" si="4"/>
        <v>33</v>
      </c>
      <c r="K93">
        <f t="shared" si="4"/>
        <v>0</v>
      </c>
      <c r="L93">
        <f t="shared" si="4"/>
        <v>0</v>
      </c>
      <c r="M93" s="8">
        <f t="shared" si="4"/>
        <v>0</v>
      </c>
    </row>
    <row r="94" spans="1:13" x14ac:dyDescent="0.25">
      <c r="A94" s="13" t="s">
        <v>182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4"/>
        <v>67</v>
      </c>
      <c r="J94">
        <f t="shared" si="4"/>
        <v>0</v>
      </c>
      <c r="K94">
        <f t="shared" si="4"/>
        <v>0</v>
      </c>
      <c r="L94">
        <f t="shared" si="4"/>
        <v>0</v>
      </c>
      <c r="M94" s="8">
        <f t="shared" si="4"/>
        <v>0</v>
      </c>
    </row>
    <row r="95" spans="1:13" x14ac:dyDescent="0.25">
      <c r="A95" s="13" t="s">
        <v>186</v>
      </c>
      <c r="B95" s="7" t="s">
        <v>187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185</v>
      </c>
      <c r="I95">
        <f t="shared" si="4"/>
        <v>0</v>
      </c>
      <c r="J95">
        <f t="shared" si="4"/>
        <v>87</v>
      </c>
      <c r="K95">
        <f t="shared" si="4"/>
        <v>0</v>
      </c>
      <c r="L95">
        <f t="shared" si="4"/>
        <v>0</v>
      </c>
      <c r="M95" s="8">
        <f t="shared" si="4"/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188</v>
      </c>
      <c r="I96">
        <f t="shared" si="4"/>
        <v>0</v>
      </c>
      <c r="J96">
        <f t="shared" si="4"/>
        <v>8</v>
      </c>
      <c r="K96">
        <f t="shared" si="4"/>
        <v>0</v>
      </c>
      <c r="L96">
        <f t="shared" si="4"/>
        <v>0</v>
      </c>
      <c r="M96" s="8">
        <f t="shared" si="4"/>
        <v>0</v>
      </c>
    </row>
    <row r="97" spans="1:13" x14ac:dyDescent="0.25">
      <c r="A97" s="13" t="s">
        <v>189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4"/>
        <v>0</v>
      </c>
      <c r="J97">
        <f t="shared" si="4"/>
        <v>40</v>
      </c>
      <c r="K97">
        <f t="shared" si="4"/>
        <v>0</v>
      </c>
      <c r="L97">
        <f t="shared" si="4"/>
        <v>0</v>
      </c>
      <c r="M97" s="8">
        <f t="shared" si="4"/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4"/>
        <v>0</v>
      </c>
      <c r="J98">
        <f t="shared" si="4"/>
        <v>24</v>
      </c>
      <c r="K98">
        <f t="shared" si="4"/>
        <v>0</v>
      </c>
      <c r="L98">
        <f t="shared" si="4"/>
        <v>0</v>
      </c>
      <c r="M98" s="8">
        <f t="shared" si="4"/>
        <v>0</v>
      </c>
    </row>
    <row r="99" spans="1:13" x14ac:dyDescent="0.25">
      <c r="A99" s="13" t="s">
        <v>190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4"/>
        <v>0</v>
      </c>
      <c r="J99">
        <f t="shared" si="4"/>
        <v>44</v>
      </c>
      <c r="K99">
        <f t="shared" si="4"/>
        <v>0</v>
      </c>
      <c r="L99">
        <f t="shared" si="4"/>
        <v>0</v>
      </c>
      <c r="M99" s="8">
        <f t="shared" si="4"/>
        <v>0</v>
      </c>
    </row>
    <row r="100" spans="1:13" x14ac:dyDescent="0.25">
      <c r="A100" s="13" t="s">
        <v>191</v>
      </c>
      <c r="B100" s="7" t="s">
        <v>192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si="4"/>
        <v>2</v>
      </c>
      <c r="J100">
        <f t="shared" si="4"/>
        <v>0</v>
      </c>
      <c r="K100">
        <f t="shared" si="4"/>
        <v>0</v>
      </c>
      <c r="L100">
        <f t="shared" si="4"/>
        <v>0</v>
      </c>
      <c r="M100" s="8">
        <f t="shared" si="4"/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4"/>
        <v>0</v>
      </c>
      <c r="J101">
        <f t="shared" si="4"/>
        <v>10</v>
      </c>
      <c r="K101">
        <f t="shared" si="4"/>
        <v>0</v>
      </c>
      <c r="L101">
        <f t="shared" si="4"/>
        <v>0</v>
      </c>
      <c r="M101" s="8">
        <f t="shared" si="4"/>
        <v>0</v>
      </c>
    </row>
    <row r="102" spans="1:13" x14ac:dyDescent="0.25">
      <c r="A102" s="13" t="s">
        <v>193</v>
      </c>
      <c r="B102" s="7" t="s">
        <v>194</v>
      </c>
      <c r="C102" t="s">
        <v>28</v>
      </c>
      <c r="D102">
        <v>192</v>
      </c>
      <c r="E102">
        <v>3</v>
      </c>
      <c r="F102" t="s">
        <v>18</v>
      </c>
      <c r="G102" t="s">
        <v>34</v>
      </c>
      <c r="H102" s="8"/>
      <c r="I102">
        <f t="shared" si="4"/>
        <v>0</v>
      </c>
      <c r="J102">
        <f t="shared" si="4"/>
        <v>576</v>
      </c>
      <c r="K102">
        <f t="shared" si="4"/>
        <v>0</v>
      </c>
      <c r="L102">
        <f t="shared" si="4"/>
        <v>0</v>
      </c>
      <c r="M102" s="8">
        <f t="shared" si="4"/>
        <v>0</v>
      </c>
    </row>
    <row r="103" spans="1:13" x14ac:dyDescent="0.25">
      <c r="A103" t="s">
        <v>23</v>
      </c>
      <c r="B103" s="7" t="s">
        <v>192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ref="I103:M122" si="5">MAX(0, IF($G103=I$2, $D103*$E103, 0))</f>
        <v>0</v>
      </c>
      <c r="J103">
        <f t="shared" si="5"/>
        <v>14</v>
      </c>
      <c r="K103">
        <f t="shared" si="5"/>
        <v>0</v>
      </c>
      <c r="L103">
        <f t="shared" si="5"/>
        <v>0</v>
      </c>
      <c r="M103" s="8">
        <f t="shared" si="5"/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5"/>
        <v>0</v>
      </c>
      <c r="J104">
        <f t="shared" si="5"/>
        <v>4</v>
      </c>
      <c r="K104">
        <f t="shared" si="5"/>
        <v>0</v>
      </c>
      <c r="L104">
        <f t="shared" si="5"/>
        <v>0</v>
      </c>
      <c r="M104" s="8">
        <f t="shared" si="5"/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5"/>
        <v>0</v>
      </c>
      <c r="J105">
        <f t="shared" si="5"/>
        <v>2</v>
      </c>
      <c r="K105">
        <f t="shared" si="5"/>
        <v>0</v>
      </c>
      <c r="L105">
        <f t="shared" si="5"/>
        <v>0</v>
      </c>
      <c r="M105" s="8">
        <f t="shared" si="5"/>
        <v>0</v>
      </c>
    </row>
    <row r="106" spans="1:13" x14ac:dyDescent="0.25">
      <c r="A106" s="13" t="s">
        <v>195</v>
      </c>
      <c r="B106" s="7" t="s">
        <v>196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5"/>
        <v>3</v>
      </c>
      <c r="J106">
        <f t="shared" si="5"/>
        <v>0</v>
      </c>
      <c r="K106">
        <f t="shared" si="5"/>
        <v>0</v>
      </c>
      <c r="L106">
        <f t="shared" si="5"/>
        <v>0</v>
      </c>
      <c r="M106" s="8">
        <f t="shared" si="5"/>
        <v>0</v>
      </c>
    </row>
    <row r="107" spans="1:13" x14ac:dyDescent="0.25">
      <c r="A107" s="13" t="s">
        <v>197</v>
      </c>
      <c r="B107" s="7" t="s">
        <v>192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5"/>
        <v>0</v>
      </c>
      <c r="J107">
        <f t="shared" si="5"/>
        <v>129</v>
      </c>
      <c r="K107">
        <f t="shared" si="5"/>
        <v>0</v>
      </c>
      <c r="L107">
        <f t="shared" si="5"/>
        <v>0</v>
      </c>
      <c r="M107" s="8">
        <f t="shared" si="5"/>
        <v>0</v>
      </c>
    </row>
    <row r="108" spans="1:13" x14ac:dyDescent="0.25">
      <c r="A108" t="s">
        <v>23</v>
      </c>
      <c r="B108" s="7" t="s">
        <v>194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5"/>
        <v>0</v>
      </c>
      <c r="J108">
        <f t="shared" si="5"/>
        <v>58</v>
      </c>
      <c r="K108">
        <f t="shared" si="5"/>
        <v>0</v>
      </c>
      <c r="L108">
        <f t="shared" si="5"/>
        <v>0</v>
      </c>
      <c r="M108" s="8">
        <f t="shared" si="5"/>
        <v>0</v>
      </c>
    </row>
    <row r="109" spans="1:13" x14ac:dyDescent="0.25">
      <c r="A109" s="13" t="s">
        <v>198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5"/>
        <v>34</v>
      </c>
      <c r="J109">
        <f t="shared" si="5"/>
        <v>0</v>
      </c>
      <c r="K109">
        <f t="shared" si="5"/>
        <v>0</v>
      </c>
      <c r="L109">
        <f t="shared" si="5"/>
        <v>0</v>
      </c>
      <c r="M109" s="8">
        <f t="shared" si="5"/>
        <v>0</v>
      </c>
    </row>
    <row r="110" spans="1:13" x14ac:dyDescent="0.25">
      <c r="A110" s="13" t="s">
        <v>199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5"/>
        <v>0</v>
      </c>
      <c r="J110">
        <f t="shared" si="5"/>
        <v>52</v>
      </c>
      <c r="K110">
        <f t="shared" si="5"/>
        <v>0</v>
      </c>
      <c r="L110">
        <f t="shared" si="5"/>
        <v>0</v>
      </c>
      <c r="M110" s="8">
        <f t="shared" si="5"/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5"/>
        <v>0</v>
      </c>
      <c r="J111">
        <f t="shared" si="5"/>
        <v>52.5</v>
      </c>
      <c r="K111">
        <f t="shared" si="5"/>
        <v>0</v>
      </c>
      <c r="L111">
        <f t="shared" si="5"/>
        <v>0</v>
      </c>
      <c r="M111" s="8">
        <f t="shared" si="5"/>
        <v>0</v>
      </c>
    </row>
    <row r="112" spans="1:13" x14ac:dyDescent="0.25">
      <c r="A112" s="13" t="s">
        <v>200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5"/>
        <v>6</v>
      </c>
      <c r="J112">
        <f t="shared" si="5"/>
        <v>0</v>
      </c>
      <c r="K112">
        <f t="shared" si="5"/>
        <v>0</v>
      </c>
      <c r="L112">
        <f t="shared" si="5"/>
        <v>0</v>
      </c>
      <c r="M112" s="8">
        <f t="shared" si="5"/>
        <v>0</v>
      </c>
    </row>
    <row r="113" spans="1:13" x14ac:dyDescent="0.25">
      <c r="A113" t="s">
        <v>23</v>
      </c>
      <c r="B113" s="7" t="s">
        <v>201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5"/>
        <v>407.5</v>
      </c>
      <c r="J113">
        <f t="shared" si="5"/>
        <v>0</v>
      </c>
      <c r="K113">
        <f t="shared" si="5"/>
        <v>0</v>
      </c>
      <c r="L113">
        <f t="shared" si="5"/>
        <v>0</v>
      </c>
      <c r="M113" s="8">
        <f t="shared" si="5"/>
        <v>0</v>
      </c>
    </row>
    <row r="114" spans="1:13" x14ac:dyDescent="0.25">
      <c r="A114" s="13" t="s">
        <v>202</v>
      </c>
      <c r="B114" s="7" t="s">
        <v>192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5"/>
        <v>0</v>
      </c>
      <c r="J114">
        <f t="shared" si="5"/>
        <v>34</v>
      </c>
      <c r="K114">
        <f t="shared" si="5"/>
        <v>0</v>
      </c>
      <c r="L114">
        <f t="shared" si="5"/>
        <v>0</v>
      </c>
      <c r="M114" s="8">
        <f t="shared" si="5"/>
        <v>0</v>
      </c>
    </row>
    <row r="115" spans="1:13" x14ac:dyDescent="0.25">
      <c r="A115" s="13" t="s">
        <v>203</v>
      </c>
      <c r="B115" s="7" t="s">
        <v>204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5"/>
        <v>0</v>
      </c>
      <c r="J115">
        <f t="shared" si="5"/>
        <v>23</v>
      </c>
      <c r="K115">
        <f t="shared" si="5"/>
        <v>0</v>
      </c>
      <c r="L115">
        <f t="shared" si="5"/>
        <v>0</v>
      </c>
      <c r="M115" s="8">
        <f t="shared" si="5"/>
        <v>0</v>
      </c>
    </row>
    <row r="116" spans="1:13" x14ac:dyDescent="0.25">
      <c r="A116" s="13" t="s">
        <v>205</v>
      </c>
      <c r="B116" s="7" t="s">
        <v>201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si="5"/>
        <v>112</v>
      </c>
      <c r="J116">
        <f t="shared" si="5"/>
        <v>0</v>
      </c>
      <c r="K116">
        <f t="shared" si="5"/>
        <v>0</v>
      </c>
      <c r="L116">
        <f t="shared" si="5"/>
        <v>0</v>
      </c>
      <c r="M116" s="8">
        <f t="shared" si="5"/>
        <v>0</v>
      </c>
    </row>
    <row r="117" spans="1:13" x14ac:dyDescent="0.25">
      <c r="A117" s="13" t="s">
        <v>206</v>
      </c>
      <c r="B117" s="7" t="s">
        <v>204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5"/>
        <v>0</v>
      </c>
      <c r="J117">
        <f t="shared" si="5"/>
        <v>78</v>
      </c>
      <c r="K117">
        <f t="shared" si="5"/>
        <v>0</v>
      </c>
      <c r="L117">
        <f t="shared" si="5"/>
        <v>0</v>
      </c>
      <c r="M117" s="8">
        <f t="shared" si="5"/>
        <v>0</v>
      </c>
    </row>
    <row r="118" spans="1:13" x14ac:dyDescent="0.25">
      <c r="A118" s="13" t="s">
        <v>206</v>
      </c>
      <c r="B118" s="7" t="s">
        <v>204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5"/>
        <v>0</v>
      </c>
      <c r="J118">
        <f t="shared" si="5"/>
        <v>35</v>
      </c>
      <c r="K118">
        <f t="shared" si="5"/>
        <v>0</v>
      </c>
      <c r="L118">
        <f t="shared" si="5"/>
        <v>0</v>
      </c>
      <c r="M118" s="8">
        <f t="shared" si="5"/>
        <v>0</v>
      </c>
    </row>
    <row r="119" spans="1:13" x14ac:dyDescent="0.25">
      <c r="A119" s="13" t="s">
        <v>207</v>
      </c>
      <c r="B119" s="7" t="s">
        <v>208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5"/>
        <v>0</v>
      </c>
      <c r="J119">
        <f t="shared" si="5"/>
        <v>56</v>
      </c>
      <c r="K119">
        <f t="shared" si="5"/>
        <v>0</v>
      </c>
      <c r="L119">
        <f t="shared" si="5"/>
        <v>0</v>
      </c>
      <c r="M119" s="8">
        <f t="shared" si="5"/>
        <v>0</v>
      </c>
    </row>
    <row r="120" spans="1:13" x14ac:dyDescent="0.25">
      <c r="A120" t="s">
        <v>23</v>
      </c>
      <c r="B120" s="7" t="s">
        <v>209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210</v>
      </c>
      <c r="I120">
        <f t="shared" si="5"/>
        <v>0</v>
      </c>
      <c r="J120">
        <f t="shared" si="5"/>
        <v>0</v>
      </c>
      <c r="K120">
        <f t="shared" si="5"/>
        <v>0</v>
      </c>
      <c r="L120">
        <f t="shared" si="5"/>
        <v>0</v>
      </c>
      <c r="M120" s="8">
        <f t="shared" si="5"/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5"/>
        <v>0</v>
      </c>
      <c r="J121">
        <f t="shared" si="5"/>
        <v>0</v>
      </c>
      <c r="K121">
        <f t="shared" si="5"/>
        <v>0</v>
      </c>
      <c r="L121">
        <f t="shared" si="5"/>
        <v>0</v>
      </c>
      <c r="M121" s="8">
        <f t="shared" si="5"/>
        <v>0</v>
      </c>
    </row>
    <row r="122" spans="1:13" x14ac:dyDescent="0.25">
      <c r="A122" s="13" t="s">
        <v>211</v>
      </c>
      <c r="B122" s="7" t="s">
        <v>212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5"/>
        <v>0</v>
      </c>
      <c r="J122">
        <f t="shared" si="5"/>
        <v>10</v>
      </c>
      <c r="K122">
        <f t="shared" si="5"/>
        <v>0</v>
      </c>
      <c r="L122">
        <f t="shared" si="5"/>
        <v>0</v>
      </c>
      <c r="M122" s="8">
        <f t="shared" si="5"/>
        <v>0</v>
      </c>
    </row>
    <row r="123" spans="1:13" x14ac:dyDescent="0.25">
      <c r="A123" s="13" t="s">
        <v>213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ref="I123:M142" si="6">MAX(0, IF($G123=I$2, $D123*$E123, 0))</f>
        <v>0</v>
      </c>
      <c r="J123">
        <f t="shared" si="6"/>
        <v>50</v>
      </c>
      <c r="K123">
        <f t="shared" si="6"/>
        <v>0</v>
      </c>
      <c r="L123">
        <f t="shared" si="6"/>
        <v>0</v>
      </c>
      <c r="M123" s="8">
        <f t="shared" si="6"/>
        <v>0</v>
      </c>
    </row>
    <row r="124" spans="1:13" x14ac:dyDescent="0.25">
      <c r="A124" t="s">
        <v>214</v>
      </c>
      <c r="B124" s="7" t="s">
        <v>209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6"/>
        <v>0</v>
      </c>
      <c r="J124">
        <f t="shared" si="6"/>
        <v>2</v>
      </c>
      <c r="K124">
        <f t="shared" si="6"/>
        <v>0</v>
      </c>
      <c r="L124">
        <f t="shared" si="6"/>
        <v>0</v>
      </c>
      <c r="M124" s="8">
        <f t="shared" si="6"/>
        <v>0</v>
      </c>
    </row>
    <row r="125" spans="1:13" x14ac:dyDescent="0.25">
      <c r="A125" s="13" t="s">
        <v>215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6"/>
        <v>0</v>
      </c>
      <c r="J125">
        <f t="shared" si="6"/>
        <v>0</v>
      </c>
      <c r="K125">
        <f t="shared" si="6"/>
        <v>105</v>
      </c>
      <c r="L125">
        <f t="shared" si="6"/>
        <v>0</v>
      </c>
      <c r="M125" s="8">
        <f>MAX(0, IF($G125=M$2, $D125*$E125, 0))</f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6"/>
        <v>0</v>
      </c>
      <c r="J126">
        <f t="shared" si="6"/>
        <v>0</v>
      </c>
      <c r="K126">
        <f t="shared" si="6"/>
        <v>20</v>
      </c>
      <c r="L126">
        <f t="shared" si="6"/>
        <v>0</v>
      </c>
      <c r="M126" s="8">
        <f t="shared" si="6"/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6"/>
        <v>0</v>
      </c>
      <c r="J127">
        <f t="shared" si="6"/>
        <v>0</v>
      </c>
      <c r="K127">
        <f t="shared" si="6"/>
        <v>15</v>
      </c>
      <c r="L127">
        <f t="shared" si="6"/>
        <v>0</v>
      </c>
      <c r="M127" s="8">
        <f t="shared" si="6"/>
        <v>0</v>
      </c>
    </row>
    <row r="128" spans="1:13" x14ac:dyDescent="0.25">
      <c r="A128" t="s">
        <v>23</v>
      </c>
      <c r="B128" s="7" t="s">
        <v>216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6"/>
        <v>0</v>
      </c>
      <c r="J128">
        <f t="shared" si="6"/>
        <v>0</v>
      </c>
      <c r="K128">
        <f t="shared" si="6"/>
        <v>92</v>
      </c>
      <c r="L128">
        <f t="shared" si="6"/>
        <v>0</v>
      </c>
      <c r="M128" s="8">
        <f t="shared" si="6"/>
        <v>0</v>
      </c>
    </row>
    <row r="129" spans="1:13" x14ac:dyDescent="0.25">
      <c r="A129" t="s">
        <v>23</v>
      </c>
      <c r="B129" s="7" t="s">
        <v>217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6"/>
        <v>0</v>
      </c>
      <c r="J129">
        <f t="shared" si="6"/>
        <v>0</v>
      </c>
      <c r="K129">
        <f t="shared" si="6"/>
        <v>210</v>
      </c>
      <c r="L129">
        <f t="shared" si="6"/>
        <v>0</v>
      </c>
      <c r="M129" s="8">
        <f t="shared" si="6"/>
        <v>0</v>
      </c>
    </row>
    <row r="130" spans="1:13" x14ac:dyDescent="0.25">
      <c r="A130" t="s">
        <v>23</v>
      </c>
      <c r="B130" s="7" t="s">
        <v>218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si="6"/>
        <v>0</v>
      </c>
      <c r="J130">
        <f t="shared" si="6"/>
        <v>0</v>
      </c>
      <c r="K130">
        <f t="shared" si="6"/>
        <v>22</v>
      </c>
      <c r="L130">
        <f t="shared" si="6"/>
        <v>0</v>
      </c>
      <c r="M130" s="8">
        <f t="shared" si="6"/>
        <v>0</v>
      </c>
    </row>
    <row r="131" spans="1:13" x14ac:dyDescent="0.25">
      <c r="A131" t="s">
        <v>23</v>
      </c>
      <c r="B131" s="7" t="s">
        <v>219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6"/>
        <v>0</v>
      </c>
      <c r="J131">
        <f t="shared" si="6"/>
        <v>0</v>
      </c>
      <c r="K131">
        <f t="shared" si="6"/>
        <v>21</v>
      </c>
      <c r="L131">
        <f t="shared" si="6"/>
        <v>0</v>
      </c>
      <c r="M131" s="8">
        <f t="shared" si="6"/>
        <v>0</v>
      </c>
    </row>
    <row r="132" spans="1:13" x14ac:dyDescent="0.25">
      <c r="A132" t="s">
        <v>23</v>
      </c>
      <c r="B132" s="7" t="s">
        <v>220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6"/>
        <v>0</v>
      </c>
      <c r="J132">
        <f t="shared" si="6"/>
        <v>0</v>
      </c>
      <c r="K132">
        <f t="shared" si="6"/>
        <v>76</v>
      </c>
      <c r="L132">
        <f t="shared" si="6"/>
        <v>0</v>
      </c>
      <c r="M132" s="8">
        <f t="shared" si="6"/>
        <v>0</v>
      </c>
    </row>
    <row r="133" spans="1:13" x14ac:dyDescent="0.25">
      <c r="A133" t="s">
        <v>214</v>
      </c>
      <c r="B133" s="7" t="s">
        <v>221</v>
      </c>
      <c r="C133" t="s">
        <v>222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6"/>
        <v>0</v>
      </c>
      <c r="J133">
        <f t="shared" si="6"/>
        <v>0</v>
      </c>
      <c r="K133">
        <f t="shared" si="6"/>
        <v>0</v>
      </c>
      <c r="L133">
        <f t="shared" si="6"/>
        <v>0</v>
      </c>
      <c r="M133" s="8">
        <f t="shared" si="6"/>
        <v>0</v>
      </c>
    </row>
    <row r="134" spans="1:13" x14ac:dyDescent="0.25">
      <c r="A134" t="s">
        <v>214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6"/>
        <v>0</v>
      </c>
      <c r="J134">
        <f t="shared" si="6"/>
        <v>2</v>
      </c>
      <c r="K134">
        <f t="shared" si="6"/>
        <v>0</v>
      </c>
      <c r="L134">
        <f t="shared" si="6"/>
        <v>0</v>
      </c>
      <c r="M134" s="8">
        <f t="shared" si="6"/>
        <v>0</v>
      </c>
    </row>
    <row r="135" spans="1:13" x14ac:dyDescent="0.25">
      <c r="A135" t="s">
        <v>214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6"/>
        <v>0</v>
      </c>
      <c r="J135">
        <f t="shared" si="6"/>
        <v>32</v>
      </c>
      <c r="K135">
        <f t="shared" si="6"/>
        <v>0</v>
      </c>
      <c r="L135">
        <f t="shared" si="6"/>
        <v>0</v>
      </c>
      <c r="M135" s="8">
        <f t="shared" si="6"/>
        <v>0</v>
      </c>
    </row>
    <row r="136" spans="1:13" x14ac:dyDescent="0.25">
      <c r="A136" s="13" t="s">
        <v>223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224</v>
      </c>
      <c r="I136">
        <f t="shared" si="6"/>
        <v>0</v>
      </c>
      <c r="J136">
        <f t="shared" si="6"/>
        <v>2</v>
      </c>
      <c r="K136">
        <f t="shared" si="6"/>
        <v>0</v>
      </c>
      <c r="L136">
        <f t="shared" si="6"/>
        <v>0</v>
      </c>
      <c r="M136" s="8">
        <f t="shared" si="6"/>
        <v>0</v>
      </c>
    </row>
    <row r="137" spans="1:13" x14ac:dyDescent="0.25">
      <c r="A137" s="13" t="s">
        <v>225</v>
      </c>
      <c r="B137" s="7" t="s">
        <v>201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6"/>
        <v>90</v>
      </c>
      <c r="J137">
        <f t="shared" si="6"/>
        <v>0</v>
      </c>
      <c r="K137">
        <f t="shared" si="6"/>
        <v>0</v>
      </c>
      <c r="L137">
        <f t="shared" si="6"/>
        <v>0</v>
      </c>
      <c r="M137" s="8">
        <f t="shared" si="6"/>
        <v>0</v>
      </c>
    </row>
    <row r="138" spans="1:13" x14ac:dyDescent="0.25">
      <c r="A138" t="s">
        <v>214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6"/>
        <v>0</v>
      </c>
      <c r="J138">
        <f t="shared" si="6"/>
        <v>4</v>
      </c>
      <c r="K138">
        <f t="shared" si="6"/>
        <v>0</v>
      </c>
      <c r="L138">
        <f t="shared" si="6"/>
        <v>0</v>
      </c>
      <c r="M138" s="8">
        <f t="shared" si="6"/>
        <v>0</v>
      </c>
    </row>
    <row r="139" spans="1:13" x14ac:dyDescent="0.25">
      <c r="A139" t="s">
        <v>214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6"/>
        <v>0</v>
      </c>
      <c r="J139">
        <f t="shared" si="6"/>
        <v>26</v>
      </c>
      <c r="K139">
        <f t="shared" si="6"/>
        <v>0</v>
      </c>
      <c r="L139">
        <f t="shared" si="6"/>
        <v>0</v>
      </c>
      <c r="M139" s="8">
        <f t="shared" si="6"/>
        <v>0</v>
      </c>
    </row>
    <row r="140" spans="1:13" x14ac:dyDescent="0.25">
      <c r="A140" t="s">
        <v>214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6"/>
        <v>0</v>
      </c>
      <c r="J140">
        <f t="shared" si="6"/>
        <v>5</v>
      </c>
      <c r="K140">
        <f t="shared" si="6"/>
        <v>0</v>
      </c>
      <c r="L140">
        <f t="shared" si="6"/>
        <v>0</v>
      </c>
      <c r="M140" s="8">
        <f t="shared" si="6"/>
        <v>0</v>
      </c>
    </row>
    <row r="141" spans="1:13" x14ac:dyDescent="0.25">
      <c r="A141" t="s">
        <v>214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6"/>
        <v>0</v>
      </c>
      <c r="J141">
        <f t="shared" si="6"/>
        <v>14</v>
      </c>
      <c r="K141">
        <f t="shared" si="6"/>
        <v>0</v>
      </c>
      <c r="L141">
        <f t="shared" si="6"/>
        <v>0</v>
      </c>
      <c r="M141" s="8">
        <f t="shared" si="6"/>
        <v>0</v>
      </c>
    </row>
    <row r="142" spans="1:13" x14ac:dyDescent="0.25">
      <c r="A142" s="13" t="s">
        <v>226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6"/>
        <v>0</v>
      </c>
      <c r="J142">
        <f t="shared" si="6"/>
        <v>26</v>
      </c>
      <c r="K142">
        <f t="shared" si="6"/>
        <v>0</v>
      </c>
      <c r="L142">
        <f t="shared" si="6"/>
        <v>0</v>
      </c>
      <c r="M142" s="8">
        <f t="shared" si="6"/>
        <v>0</v>
      </c>
    </row>
    <row r="143" spans="1:13" x14ac:dyDescent="0.25">
      <c r="A143" t="s">
        <v>23</v>
      </c>
      <c r="B143" s="7" t="s">
        <v>201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ref="I143:M162" si="7">MAX(0, IF($G143=I$2, $D143*$E143, 0))</f>
        <v>260</v>
      </c>
      <c r="J143">
        <f t="shared" si="7"/>
        <v>0</v>
      </c>
      <c r="K143">
        <f t="shared" si="7"/>
        <v>0</v>
      </c>
      <c r="L143">
        <f t="shared" si="7"/>
        <v>0</v>
      </c>
      <c r="M143" s="8">
        <f t="shared" si="7"/>
        <v>0</v>
      </c>
    </row>
    <row r="144" spans="1:13" x14ac:dyDescent="0.25">
      <c r="A144" t="s">
        <v>214</v>
      </c>
      <c r="B144" s="7" t="s">
        <v>201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7"/>
        <v>4</v>
      </c>
      <c r="J144">
        <f t="shared" si="7"/>
        <v>0</v>
      </c>
      <c r="K144">
        <f t="shared" si="7"/>
        <v>0</v>
      </c>
      <c r="L144">
        <f t="shared" si="7"/>
        <v>0</v>
      </c>
      <c r="M144" s="8">
        <f t="shared" si="7"/>
        <v>0</v>
      </c>
    </row>
    <row r="145" spans="1:13" x14ac:dyDescent="0.25">
      <c r="A145" s="13" t="s">
        <v>227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7"/>
        <v>0</v>
      </c>
      <c r="J145">
        <f t="shared" si="7"/>
        <v>16</v>
      </c>
      <c r="K145">
        <f t="shared" si="7"/>
        <v>0</v>
      </c>
      <c r="L145">
        <f t="shared" si="7"/>
        <v>0</v>
      </c>
      <c r="M145" s="8">
        <f t="shared" si="7"/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7"/>
        <v>0</v>
      </c>
      <c r="J146">
        <f t="shared" si="7"/>
        <v>8</v>
      </c>
      <c r="K146">
        <f t="shared" si="7"/>
        <v>0</v>
      </c>
      <c r="L146">
        <f t="shared" si="7"/>
        <v>0</v>
      </c>
      <c r="M146" s="8">
        <f t="shared" si="7"/>
        <v>0</v>
      </c>
    </row>
    <row r="147" spans="1:13" x14ac:dyDescent="0.25">
      <c r="A147" s="13" t="s">
        <v>228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>
        <f t="shared" si="7"/>
        <v>132</v>
      </c>
      <c r="J147">
        <f t="shared" si="7"/>
        <v>0</v>
      </c>
      <c r="K147">
        <f t="shared" si="7"/>
        <v>0</v>
      </c>
      <c r="L147">
        <f t="shared" si="7"/>
        <v>0</v>
      </c>
      <c r="M147" s="8">
        <f t="shared" si="7"/>
        <v>0</v>
      </c>
    </row>
    <row r="148" spans="1:13" x14ac:dyDescent="0.25">
      <c r="A148" s="13" t="s">
        <v>229</v>
      </c>
      <c r="B148" s="7" t="s">
        <v>204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7"/>
        <v>0</v>
      </c>
      <c r="J148">
        <f t="shared" si="7"/>
        <v>6</v>
      </c>
      <c r="K148">
        <f t="shared" si="7"/>
        <v>0</v>
      </c>
      <c r="L148">
        <f t="shared" si="7"/>
        <v>0</v>
      </c>
      <c r="M148" s="8">
        <f t="shared" si="7"/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7"/>
        <v>0</v>
      </c>
      <c r="J149">
        <f t="shared" si="7"/>
        <v>19</v>
      </c>
      <c r="K149">
        <f t="shared" si="7"/>
        <v>0</v>
      </c>
      <c r="L149">
        <f t="shared" si="7"/>
        <v>0</v>
      </c>
      <c r="M149" s="8">
        <f t="shared" si="7"/>
        <v>0</v>
      </c>
    </row>
    <row r="150" spans="1:13" x14ac:dyDescent="0.25">
      <c r="A150" t="s">
        <v>214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7"/>
        <v>18</v>
      </c>
      <c r="J150">
        <f t="shared" si="7"/>
        <v>0</v>
      </c>
      <c r="K150">
        <f t="shared" si="7"/>
        <v>0</v>
      </c>
      <c r="L150">
        <f t="shared" si="7"/>
        <v>0</v>
      </c>
      <c r="M150" s="8">
        <f t="shared" si="7"/>
        <v>0</v>
      </c>
    </row>
    <row r="151" spans="1:13" x14ac:dyDescent="0.25">
      <c r="A151" s="13" t="s">
        <v>230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7"/>
        <v>11</v>
      </c>
      <c r="J151">
        <f t="shared" si="7"/>
        <v>0</v>
      </c>
      <c r="K151">
        <f t="shared" si="7"/>
        <v>0</v>
      </c>
      <c r="L151">
        <f t="shared" si="7"/>
        <v>0</v>
      </c>
      <c r="M151" s="8">
        <f t="shared" si="7"/>
        <v>0</v>
      </c>
    </row>
    <row r="152" spans="1:13" x14ac:dyDescent="0.25">
      <c r="A152" t="s">
        <v>214</v>
      </c>
      <c r="B152" s="7" t="s">
        <v>231</v>
      </c>
      <c r="C152" t="s">
        <v>27</v>
      </c>
      <c r="D152">
        <v>1</v>
      </c>
      <c r="E152">
        <v>2</v>
      </c>
      <c r="F152" t="s">
        <v>18</v>
      </c>
      <c r="G152" t="s">
        <v>34</v>
      </c>
      <c r="H152" s="8"/>
      <c r="I152">
        <f t="shared" si="7"/>
        <v>0</v>
      </c>
      <c r="J152">
        <f t="shared" si="7"/>
        <v>2</v>
      </c>
      <c r="K152">
        <f t="shared" si="7"/>
        <v>0</v>
      </c>
      <c r="L152">
        <f t="shared" si="7"/>
        <v>0</v>
      </c>
      <c r="M152" s="8">
        <f t="shared" si="7"/>
        <v>0</v>
      </c>
    </row>
    <row r="153" spans="1:13" x14ac:dyDescent="0.25">
      <c r="A153" s="13" t="s">
        <v>232</v>
      </c>
      <c r="B153" s="7" t="s">
        <v>62</v>
      </c>
      <c r="C153" t="s">
        <v>149</v>
      </c>
      <c r="D153">
        <v>4</v>
      </c>
      <c r="E153">
        <v>2</v>
      </c>
      <c r="F153" t="s">
        <v>18</v>
      </c>
      <c r="G153" t="s">
        <v>15</v>
      </c>
      <c r="H153" s="8"/>
      <c r="I153">
        <f t="shared" si="7"/>
        <v>8</v>
      </c>
      <c r="J153">
        <f t="shared" si="7"/>
        <v>0</v>
      </c>
      <c r="K153">
        <f t="shared" si="7"/>
        <v>0</v>
      </c>
      <c r="L153">
        <f t="shared" si="7"/>
        <v>0</v>
      </c>
      <c r="M153" s="8">
        <f t="shared" si="7"/>
        <v>0</v>
      </c>
    </row>
    <row r="154" spans="1:13" x14ac:dyDescent="0.25">
      <c r="A154" s="13" t="s">
        <v>235</v>
      </c>
      <c r="B154" s="7" t="s">
        <v>62</v>
      </c>
      <c r="C154" t="s">
        <v>149</v>
      </c>
      <c r="D154">
        <v>59</v>
      </c>
      <c r="E154">
        <v>1</v>
      </c>
      <c r="F154" t="s">
        <v>18</v>
      </c>
      <c r="G154" t="s">
        <v>15</v>
      </c>
      <c r="H154" s="8"/>
      <c r="I154">
        <f t="shared" si="7"/>
        <v>59</v>
      </c>
      <c r="J154">
        <f t="shared" si="7"/>
        <v>0</v>
      </c>
      <c r="K154">
        <f t="shared" si="7"/>
        <v>0</v>
      </c>
      <c r="L154">
        <f t="shared" si="7"/>
        <v>0</v>
      </c>
      <c r="M154" s="8">
        <f t="shared" si="7"/>
        <v>0</v>
      </c>
    </row>
    <row r="155" spans="1:13" x14ac:dyDescent="0.25">
      <c r="A155" t="s">
        <v>128</v>
      </c>
      <c r="B155" s="7" t="s">
        <v>62</v>
      </c>
      <c r="C155" t="s">
        <v>27</v>
      </c>
      <c r="D155">
        <v>11</v>
      </c>
      <c r="E155">
        <v>1</v>
      </c>
      <c r="F155" t="s">
        <v>18</v>
      </c>
      <c r="G155" t="s">
        <v>34</v>
      </c>
      <c r="H155" s="8"/>
      <c r="I155">
        <f t="shared" si="7"/>
        <v>0</v>
      </c>
      <c r="J155">
        <f t="shared" si="7"/>
        <v>11</v>
      </c>
      <c r="K155">
        <f t="shared" si="7"/>
        <v>0</v>
      </c>
      <c r="L155">
        <f t="shared" si="7"/>
        <v>0</v>
      </c>
      <c r="M155" s="8">
        <f t="shared" si="7"/>
        <v>0</v>
      </c>
    </row>
    <row r="156" spans="1:13" x14ac:dyDescent="0.25">
      <c r="A156" s="13" t="s">
        <v>236</v>
      </c>
      <c r="B156" s="7" t="s">
        <v>62</v>
      </c>
      <c r="C156" t="s">
        <v>27</v>
      </c>
      <c r="D156">
        <v>5</v>
      </c>
      <c r="E156">
        <v>0</v>
      </c>
      <c r="F156" t="s">
        <v>18</v>
      </c>
      <c r="G156" t="s">
        <v>15</v>
      </c>
      <c r="H156" s="8" t="s">
        <v>237</v>
      </c>
      <c r="I156">
        <f t="shared" si="7"/>
        <v>0</v>
      </c>
      <c r="J156">
        <f t="shared" si="7"/>
        <v>0</v>
      </c>
      <c r="K156">
        <f t="shared" si="7"/>
        <v>0</v>
      </c>
      <c r="L156">
        <f t="shared" si="7"/>
        <v>0</v>
      </c>
      <c r="M156" s="8">
        <f t="shared" si="7"/>
        <v>0</v>
      </c>
    </row>
    <row r="157" spans="1:13" x14ac:dyDescent="0.25">
      <c r="A157" t="s">
        <v>214</v>
      </c>
      <c r="B157" s="7" t="s">
        <v>238</v>
      </c>
      <c r="C157" t="s">
        <v>27</v>
      </c>
      <c r="D157">
        <v>2</v>
      </c>
      <c r="E157">
        <v>1</v>
      </c>
      <c r="F157" t="s">
        <v>18</v>
      </c>
      <c r="G157" t="s">
        <v>15</v>
      </c>
      <c r="H157" s="8"/>
      <c r="I157">
        <f t="shared" si="7"/>
        <v>2</v>
      </c>
      <c r="J157">
        <f t="shared" si="7"/>
        <v>0</v>
      </c>
      <c r="K157">
        <f t="shared" si="7"/>
        <v>0</v>
      </c>
      <c r="L157">
        <f t="shared" si="7"/>
        <v>0</v>
      </c>
      <c r="M157" s="8">
        <f t="shared" si="7"/>
        <v>0</v>
      </c>
    </row>
    <row r="158" spans="1:13" x14ac:dyDescent="0.25">
      <c r="A158" s="13" t="s">
        <v>241</v>
      </c>
      <c r="B158" s="7" t="s">
        <v>240</v>
      </c>
      <c r="C158" t="s">
        <v>28</v>
      </c>
      <c r="D158">
        <f>32-10</f>
        <v>22</v>
      </c>
      <c r="E158">
        <v>1</v>
      </c>
      <c r="F158" t="s">
        <v>18</v>
      </c>
      <c r="G158" t="s">
        <v>34</v>
      </c>
      <c r="H158" s="8" t="s">
        <v>239</v>
      </c>
      <c r="I158">
        <f t="shared" si="7"/>
        <v>0</v>
      </c>
      <c r="J158">
        <f t="shared" si="7"/>
        <v>22</v>
      </c>
      <c r="K158">
        <f t="shared" si="7"/>
        <v>0</v>
      </c>
      <c r="L158">
        <f t="shared" si="7"/>
        <v>0</v>
      </c>
      <c r="M158" s="8">
        <f t="shared" si="7"/>
        <v>0</v>
      </c>
    </row>
    <row r="159" spans="1:13" x14ac:dyDescent="0.25">
      <c r="A159" s="13" t="s">
        <v>70</v>
      </c>
      <c r="B159" s="7" t="s">
        <v>194</v>
      </c>
      <c r="C159" t="s">
        <v>49</v>
      </c>
      <c r="D159">
        <v>0</v>
      </c>
      <c r="E159">
        <v>1</v>
      </c>
      <c r="F159" t="s">
        <v>19</v>
      </c>
      <c r="G159" t="s">
        <v>34</v>
      </c>
      <c r="H159" s="8"/>
      <c r="I159">
        <f t="shared" si="7"/>
        <v>0</v>
      </c>
      <c r="J159">
        <f t="shared" si="7"/>
        <v>0</v>
      </c>
      <c r="K159">
        <f t="shared" si="7"/>
        <v>0</v>
      </c>
      <c r="L159">
        <f t="shared" si="7"/>
        <v>0</v>
      </c>
      <c r="M159" s="8">
        <f t="shared" si="7"/>
        <v>0</v>
      </c>
    </row>
    <row r="160" spans="1:13" x14ac:dyDescent="0.25">
      <c r="A160" t="s">
        <v>23</v>
      </c>
      <c r="B160" s="7" t="s">
        <v>242</v>
      </c>
      <c r="C160" t="s">
        <v>49</v>
      </c>
      <c r="D160">
        <v>0</v>
      </c>
      <c r="E160">
        <v>1</v>
      </c>
      <c r="F160" t="s">
        <v>19</v>
      </c>
      <c r="G160" t="s">
        <v>34</v>
      </c>
      <c r="H160" s="8"/>
      <c r="I160">
        <f t="shared" si="7"/>
        <v>0</v>
      </c>
      <c r="J160">
        <f t="shared" si="7"/>
        <v>0</v>
      </c>
      <c r="K160">
        <f t="shared" si="7"/>
        <v>0</v>
      </c>
      <c r="L160">
        <f t="shared" si="7"/>
        <v>0</v>
      </c>
      <c r="M160" s="8">
        <f t="shared" si="7"/>
        <v>0</v>
      </c>
    </row>
    <row r="161" spans="1:13" x14ac:dyDescent="0.25">
      <c r="A161" t="s">
        <v>23</v>
      </c>
      <c r="B161" s="7" t="s">
        <v>133</v>
      </c>
      <c r="C161" t="s">
        <v>49</v>
      </c>
      <c r="D161">
        <v>0</v>
      </c>
      <c r="E161">
        <v>1</v>
      </c>
      <c r="F161" t="s">
        <v>19</v>
      </c>
      <c r="G161" t="s">
        <v>34</v>
      </c>
      <c r="H161" s="8"/>
      <c r="I161">
        <f t="shared" si="7"/>
        <v>0</v>
      </c>
      <c r="J161">
        <f t="shared" si="7"/>
        <v>0</v>
      </c>
      <c r="K161">
        <f t="shared" si="7"/>
        <v>0</v>
      </c>
      <c r="L161">
        <f t="shared" si="7"/>
        <v>0</v>
      </c>
      <c r="M161" s="8">
        <f t="shared" si="7"/>
        <v>0</v>
      </c>
    </row>
    <row r="162" spans="1:13" x14ac:dyDescent="0.25">
      <c r="A162" t="s">
        <v>23</v>
      </c>
      <c r="B162" s="7" t="s">
        <v>209</v>
      </c>
      <c r="C162" t="s">
        <v>49</v>
      </c>
      <c r="D162">
        <v>0</v>
      </c>
      <c r="E162">
        <v>1</v>
      </c>
      <c r="F162" t="s">
        <v>19</v>
      </c>
      <c r="G162" t="s">
        <v>34</v>
      </c>
      <c r="H162" s="8"/>
      <c r="I162">
        <f t="shared" si="7"/>
        <v>0</v>
      </c>
      <c r="J162">
        <f t="shared" si="7"/>
        <v>0</v>
      </c>
      <c r="K162">
        <f t="shared" si="7"/>
        <v>0</v>
      </c>
      <c r="L162">
        <f t="shared" si="7"/>
        <v>0</v>
      </c>
      <c r="M162" s="8">
        <f t="shared" si="7"/>
        <v>0</v>
      </c>
    </row>
    <row r="163" spans="1:13" x14ac:dyDescent="0.25">
      <c r="A163" t="s">
        <v>23</v>
      </c>
      <c r="B163" s="7" t="s">
        <v>134</v>
      </c>
      <c r="C163" t="s">
        <v>49</v>
      </c>
      <c r="D163">
        <v>0</v>
      </c>
      <c r="E163">
        <v>1</v>
      </c>
      <c r="F163" t="s">
        <v>19</v>
      </c>
      <c r="G163" t="s">
        <v>34</v>
      </c>
      <c r="H163" s="8"/>
      <c r="I163">
        <f t="shared" ref="I163:M182" si="8">MAX(0, IF($G163=I$2, $D163*$E163, 0))</f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f t="shared" si="8"/>
        <v>0</v>
      </c>
    </row>
    <row r="164" spans="1:13" x14ac:dyDescent="0.25">
      <c r="A164" s="13" t="s">
        <v>243</v>
      </c>
      <c r="B164" s="7" t="s">
        <v>244</v>
      </c>
      <c r="C164" t="s">
        <v>28</v>
      </c>
      <c r="D164">
        <f>53-17-D158</f>
        <v>14</v>
      </c>
      <c r="E164">
        <v>1</v>
      </c>
      <c r="F164" t="s">
        <v>19</v>
      </c>
      <c r="G164" t="s">
        <v>34</v>
      </c>
      <c r="H164" s="8" t="s">
        <v>245</v>
      </c>
      <c r="I164">
        <f t="shared" si="8"/>
        <v>0</v>
      </c>
      <c r="J164">
        <f t="shared" si="8"/>
        <v>14</v>
      </c>
      <c r="K164">
        <f t="shared" si="8"/>
        <v>0</v>
      </c>
      <c r="L164">
        <f t="shared" si="8"/>
        <v>0</v>
      </c>
      <c r="M164" s="8">
        <f t="shared" si="8"/>
        <v>0</v>
      </c>
    </row>
    <row r="165" spans="1:13" x14ac:dyDescent="0.25">
      <c r="A165" s="13" t="s">
        <v>246</v>
      </c>
      <c r="B165" s="7" t="s">
        <v>194</v>
      </c>
      <c r="C165" t="s">
        <v>149</v>
      </c>
      <c r="D165">
        <v>7</v>
      </c>
      <c r="E165">
        <v>2</v>
      </c>
      <c r="F165" t="s">
        <v>18</v>
      </c>
      <c r="G165" t="s">
        <v>34</v>
      </c>
      <c r="H165" s="8"/>
      <c r="I165">
        <f t="shared" si="8"/>
        <v>0</v>
      </c>
      <c r="J165">
        <f t="shared" si="8"/>
        <v>14</v>
      </c>
      <c r="K165">
        <f t="shared" si="8"/>
        <v>0</v>
      </c>
      <c r="L165">
        <f t="shared" si="8"/>
        <v>0</v>
      </c>
      <c r="M165" s="8">
        <f t="shared" si="8"/>
        <v>0</v>
      </c>
    </row>
    <row r="166" spans="1:13" x14ac:dyDescent="0.25">
      <c r="A166" t="s">
        <v>214</v>
      </c>
      <c r="B166" s="7" t="s">
        <v>240</v>
      </c>
      <c r="C166" t="s">
        <v>27</v>
      </c>
      <c r="D166">
        <v>1</v>
      </c>
      <c r="E166">
        <v>1</v>
      </c>
      <c r="F166" t="s">
        <v>18</v>
      </c>
      <c r="G166" t="s">
        <v>34</v>
      </c>
      <c r="H166" s="8"/>
      <c r="I166">
        <f t="shared" si="8"/>
        <v>0</v>
      </c>
      <c r="J166">
        <f t="shared" si="8"/>
        <v>1</v>
      </c>
      <c r="K166">
        <f t="shared" si="8"/>
        <v>0</v>
      </c>
      <c r="L166">
        <f t="shared" si="8"/>
        <v>0</v>
      </c>
      <c r="M166" s="8">
        <f t="shared" si="8"/>
        <v>0</v>
      </c>
    </row>
    <row r="167" spans="1:13" x14ac:dyDescent="0.25">
      <c r="A167" s="13" t="s">
        <v>70</v>
      </c>
      <c r="B167" s="7" t="s">
        <v>40</v>
      </c>
      <c r="C167" t="s">
        <v>49</v>
      </c>
      <c r="D167">
        <v>0</v>
      </c>
      <c r="E167">
        <v>1</v>
      </c>
      <c r="F167" t="s">
        <v>19</v>
      </c>
      <c r="G167" t="s">
        <v>34</v>
      </c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f t="shared" si="8"/>
        <v>0</v>
      </c>
    </row>
    <row r="168" spans="1:13" x14ac:dyDescent="0.25">
      <c r="A168" t="s">
        <v>23</v>
      </c>
      <c r="B168" s="7" t="s">
        <v>41</v>
      </c>
      <c r="C168" t="s">
        <v>49</v>
      </c>
      <c r="D168">
        <v>0</v>
      </c>
      <c r="E168">
        <v>1</v>
      </c>
      <c r="F168" t="s">
        <v>19</v>
      </c>
      <c r="G168" t="s">
        <v>34</v>
      </c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f t="shared" si="8"/>
        <v>0</v>
      </c>
    </row>
    <row r="169" spans="1:13" x14ac:dyDescent="0.25">
      <c r="A169" t="s">
        <v>23</v>
      </c>
      <c r="B169" s="7" t="s">
        <v>42</v>
      </c>
      <c r="C169" t="s">
        <v>49</v>
      </c>
      <c r="D169">
        <v>0</v>
      </c>
      <c r="E169">
        <v>1</v>
      </c>
      <c r="F169" t="s">
        <v>19</v>
      </c>
      <c r="G169" t="s">
        <v>34</v>
      </c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f t="shared" si="8"/>
        <v>0</v>
      </c>
    </row>
    <row r="170" spans="1:13" x14ac:dyDescent="0.25">
      <c r="A170" s="13" t="s">
        <v>247</v>
      </c>
      <c r="B170" s="7" t="s">
        <v>192</v>
      </c>
      <c r="C170" t="s">
        <v>27</v>
      </c>
      <c r="D170">
        <v>2</v>
      </c>
      <c r="E170">
        <v>1</v>
      </c>
      <c r="F170" t="s">
        <v>18</v>
      </c>
      <c r="G170" t="s">
        <v>127</v>
      </c>
      <c r="H170" s="8" t="s">
        <v>249</v>
      </c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2</v>
      </c>
      <c r="M170" s="8">
        <f t="shared" si="8"/>
        <v>0</v>
      </c>
    </row>
    <row r="171" spans="1:13" x14ac:dyDescent="0.25">
      <c r="A171" t="s">
        <v>23</v>
      </c>
      <c r="B171" s="7" t="s">
        <v>194</v>
      </c>
      <c r="C171" t="s">
        <v>27</v>
      </c>
      <c r="D171">
        <v>5</v>
      </c>
      <c r="E171">
        <v>1</v>
      </c>
      <c r="F171" t="s">
        <v>18</v>
      </c>
      <c r="G171" t="s">
        <v>127</v>
      </c>
      <c r="H171" s="8" t="s">
        <v>249</v>
      </c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5</v>
      </c>
      <c r="M171" s="8">
        <f t="shared" si="8"/>
        <v>0</v>
      </c>
    </row>
    <row r="172" spans="1:13" x14ac:dyDescent="0.25">
      <c r="A172" t="s">
        <v>23</v>
      </c>
      <c r="B172" s="7" t="s">
        <v>248</v>
      </c>
      <c r="C172" t="s">
        <v>149</v>
      </c>
      <c r="D172">
        <v>122</v>
      </c>
      <c r="E172">
        <v>1</v>
      </c>
      <c r="F172" t="s">
        <v>18</v>
      </c>
      <c r="G172" t="s">
        <v>127</v>
      </c>
      <c r="H172" s="8" t="s">
        <v>249</v>
      </c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122</v>
      </c>
      <c r="M172" s="8">
        <f t="shared" si="8"/>
        <v>0</v>
      </c>
    </row>
    <row r="173" spans="1:13" x14ac:dyDescent="0.25">
      <c r="A173" t="s">
        <v>23</v>
      </c>
      <c r="B173" s="7" t="s">
        <v>250</v>
      </c>
      <c r="C173" t="s">
        <v>149</v>
      </c>
      <c r="D173">
        <v>109</v>
      </c>
      <c r="E173">
        <v>1</v>
      </c>
      <c r="F173" t="s">
        <v>18</v>
      </c>
      <c r="G173" t="s">
        <v>127</v>
      </c>
      <c r="H173" s="8" t="s">
        <v>249</v>
      </c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109</v>
      </c>
      <c r="M173" s="8">
        <f t="shared" si="8"/>
        <v>0</v>
      </c>
    </row>
    <row r="174" spans="1:13" x14ac:dyDescent="0.25">
      <c r="A174" t="s">
        <v>23</v>
      </c>
      <c r="B174" s="7" t="s">
        <v>251</v>
      </c>
      <c r="C174" t="s">
        <v>149</v>
      </c>
      <c r="D174">
        <v>17</v>
      </c>
      <c r="E174">
        <v>1</v>
      </c>
      <c r="F174" t="s">
        <v>18</v>
      </c>
      <c r="G174" t="s">
        <v>127</v>
      </c>
      <c r="H174" s="8" t="s">
        <v>249</v>
      </c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17</v>
      </c>
      <c r="M174" s="8">
        <f t="shared" si="8"/>
        <v>0</v>
      </c>
    </row>
    <row r="175" spans="1:13" x14ac:dyDescent="0.25">
      <c r="A175" t="s">
        <v>128</v>
      </c>
      <c r="B175" s="7" t="s">
        <v>62</v>
      </c>
      <c r="C175" t="s">
        <v>27</v>
      </c>
      <c r="D175">
        <v>18</v>
      </c>
      <c r="E175">
        <v>1</v>
      </c>
      <c r="F175" t="s">
        <v>18</v>
      </c>
      <c r="G175" t="s">
        <v>15</v>
      </c>
      <c r="H175" s="8"/>
      <c r="I175">
        <f t="shared" si="8"/>
        <v>18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f t="shared" si="8"/>
        <v>0</v>
      </c>
    </row>
    <row r="176" spans="1:13" x14ac:dyDescent="0.25">
      <c r="A176" s="13" t="s">
        <v>252</v>
      </c>
      <c r="B176" s="7" t="s">
        <v>194</v>
      </c>
      <c r="C176" t="s">
        <v>149</v>
      </c>
      <c r="D176">
        <v>12</v>
      </c>
      <c r="E176">
        <v>2</v>
      </c>
      <c r="F176" t="s">
        <v>19</v>
      </c>
      <c r="G176" t="s">
        <v>34</v>
      </c>
      <c r="H176" s="8"/>
      <c r="I176">
        <f t="shared" si="8"/>
        <v>0</v>
      </c>
      <c r="J176">
        <f t="shared" si="8"/>
        <v>24</v>
      </c>
      <c r="K176">
        <f t="shared" si="8"/>
        <v>0</v>
      </c>
      <c r="L176">
        <f t="shared" si="8"/>
        <v>0</v>
      </c>
      <c r="M176" s="8">
        <f t="shared" si="8"/>
        <v>0</v>
      </c>
    </row>
    <row r="177" spans="1:13" x14ac:dyDescent="0.25">
      <c r="A177" t="s">
        <v>23</v>
      </c>
      <c r="B177" s="7" t="s">
        <v>209</v>
      </c>
      <c r="C177" t="s">
        <v>27</v>
      </c>
      <c r="D177">
        <v>4</v>
      </c>
      <c r="E177">
        <v>2</v>
      </c>
      <c r="F177" t="s">
        <v>19</v>
      </c>
      <c r="G177" t="s">
        <v>34</v>
      </c>
      <c r="H177" s="8"/>
      <c r="I177">
        <f t="shared" si="8"/>
        <v>0</v>
      </c>
      <c r="J177">
        <f t="shared" si="8"/>
        <v>8</v>
      </c>
      <c r="K177">
        <f t="shared" si="8"/>
        <v>0</v>
      </c>
      <c r="L177">
        <f t="shared" si="8"/>
        <v>0</v>
      </c>
      <c r="M177" s="8">
        <f t="shared" si="8"/>
        <v>0</v>
      </c>
    </row>
    <row r="178" spans="1:13" x14ac:dyDescent="0.25">
      <c r="A178" t="s">
        <v>23</v>
      </c>
      <c r="B178" s="7" t="s">
        <v>208</v>
      </c>
      <c r="C178" t="s">
        <v>27</v>
      </c>
      <c r="D178">
        <v>1</v>
      </c>
      <c r="E178">
        <v>1</v>
      </c>
      <c r="F178" t="s">
        <v>19</v>
      </c>
      <c r="G178" t="s">
        <v>34</v>
      </c>
      <c r="H178" s="8"/>
      <c r="I178">
        <f t="shared" si="8"/>
        <v>0</v>
      </c>
      <c r="J178">
        <f t="shared" si="8"/>
        <v>1</v>
      </c>
      <c r="K178">
        <f t="shared" si="8"/>
        <v>0</v>
      </c>
      <c r="L178">
        <f t="shared" si="8"/>
        <v>0</v>
      </c>
      <c r="M178" s="8">
        <f t="shared" si="8"/>
        <v>0</v>
      </c>
    </row>
    <row r="179" spans="1:13" x14ac:dyDescent="0.25">
      <c r="A179" t="s">
        <v>23</v>
      </c>
      <c r="B179" s="7" t="s">
        <v>244</v>
      </c>
      <c r="C179" t="s">
        <v>149</v>
      </c>
      <c r="D179">
        <v>6</v>
      </c>
      <c r="E179">
        <v>1</v>
      </c>
      <c r="F179" t="s">
        <v>19</v>
      </c>
      <c r="G179" t="s">
        <v>34</v>
      </c>
      <c r="H179" s="8"/>
      <c r="I179">
        <f t="shared" si="8"/>
        <v>0</v>
      </c>
      <c r="J179">
        <f t="shared" si="8"/>
        <v>6</v>
      </c>
      <c r="K179">
        <f t="shared" si="8"/>
        <v>0</v>
      </c>
      <c r="L179">
        <f t="shared" si="8"/>
        <v>0</v>
      </c>
      <c r="M179" s="8">
        <f t="shared" si="8"/>
        <v>0</v>
      </c>
    </row>
    <row r="180" spans="1:13" x14ac:dyDescent="0.25">
      <c r="A180" s="13" t="s">
        <v>254</v>
      </c>
      <c r="B180" s="7" t="s">
        <v>62</v>
      </c>
      <c r="C180" t="s">
        <v>149</v>
      </c>
      <c r="D180">
        <f>11+11</f>
        <v>22</v>
      </c>
      <c r="E180">
        <v>3</v>
      </c>
      <c r="F180" t="s">
        <v>18</v>
      </c>
      <c r="G180" t="s">
        <v>15</v>
      </c>
      <c r="H180" s="8"/>
      <c r="I180">
        <f t="shared" si="8"/>
        <v>66</v>
      </c>
      <c r="J180">
        <f t="shared" si="8"/>
        <v>0</v>
      </c>
      <c r="K180">
        <f t="shared" si="8"/>
        <v>0</v>
      </c>
      <c r="L180">
        <f t="shared" si="8"/>
        <v>0</v>
      </c>
      <c r="M180" s="8">
        <f t="shared" si="8"/>
        <v>0</v>
      </c>
    </row>
    <row r="181" spans="1:13" x14ac:dyDescent="0.25">
      <c r="A181" t="s">
        <v>128</v>
      </c>
      <c r="B181" s="7" t="s">
        <v>62</v>
      </c>
      <c r="C181" t="s">
        <v>27</v>
      </c>
      <c r="D181">
        <f>12+9</f>
        <v>21</v>
      </c>
      <c r="E181">
        <v>1.5</v>
      </c>
      <c r="F181" t="s">
        <v>18</v>
      </c>
      <c r="G181" t="s">
        <v>34</v>
      </c>
      <c r="H181" s="8"/>
      <c r="I181">
        <f t="shared" si="8"/>
        <v>0</v>
      </c>
      <c r="J181">
        <f t="shared" si="8"/>
        <v>31.5</v>
      </c>
      <c r="K181">
        <f t="shared" si="8"/>
        <v>0</v>
      </c>
      <c r="L181">
        <f t="shared" si="8"/>
        <v>0</v>
      </c>
      <c r="M181" s="8">
        <f t="shared" si="8"/>
        <v>0</v>
      </c>
    </row>
    <row r="182" spans="1:13" x14ac:dyDescent="0.25">
      <c r="A182" s="13" t="s">
        <v>255</v>
      </c>
      <c r="B182" s="7" t="s">
        <v>194</v>
      </c>
      <c r="C182" t="s">
        <v>149</v>
      </c>
      <c r="D182">
        <v>2</v>
      </c>
      <c r="E182">
        <v>1</v>
      </c>
      <c r="F182" t="s">
        <v>18</v>
      </c>
      <c r="G182" t="s">
        <v>127</v>
      </c>
      <c r="H182" s="8"/>
      <c r="I182">
        <f t="shared" si="8"/>
        <v>0</v>
      </c>
      <c r="J182">
        <f t="shared" si="8"/>
        <v>0</v>
      </c>
      <c r="K182">
        <f t="shared" si="8"/>
        <v>0</v>
      </c>
      <c r="L182">
        <f t="shared" si="8"/>
        <v>2</v>
      </c>
      <c r="M182" s="8">
        <f t="shared" si="8"/>
        <v>0</v>
      </c>
    </row>
    <row r="183" spans="1:13" x14ac:dyDescent="0.25">
      <c r="A183" t="s">
        <v>23</v>
      </c>
      <c r="B183" s="7" t="s">
        <v>248</v>
      </c>
      <c r="C183" t="s">
        <v>149</v>
      </c>
      <c r="D183">
        <v>74</v>
      </c>
      <c r="E183">
        <v>3</v>
      </c>
      <c r="F183" t="s">
        <v>18</v>
      </c>
      <c r="G183" t="s">
        <v>127</v>
      </c>
      <c r="H183" s="8" t="s">
        <v>256</v>
      </c>
      <c r="I183">
        <f t="shared" ref="I183:M199" si="9">MAX(0, IF($G183=I$2, $D183*$E183, 0))</f>
        <v>0</v>
      </c>
      <c r="J183">
        <f t="shared" si="9"/>
        <v>0</v>
      </c>
      <c r="K183">
        <f t="shared" si="9"/>
        <v>0</v>
      </c>
      <c r="L183">
        <f t="shared" si="9"/>
        <v>222</v>
      </c>
      <c r="M183" s="8">
        <f t="shared" si="9"/>
        <v>0</v>
      </c>
    </row>
    <row r="184" spans="1:13" x14ac:dyDescent="0.25">
      <c r="A184" t="s">
        <v>23</v>
      </c>
      <c r="B184" s="7" t="s">
        <v>250</v>
      </c>
      <c r="C184" t="s">
        <v>149</v>
      </c>
      <c r="D184">
        <v>42</v>
      </c>
      <c r="E184">
        <v>2</v>
      </c>
      <c r="F184" t="s">
        <v>18</v>
      </c>
      <c r="G184" t="s">
        <v>127</v>
      </c>
      <c r="H184" s="8"/>
      <c r="I184">
        <f t="shared" si="9"/>
        <v>0</v>
      </c>
      <c r="J184">
        <f t="shared" si="9"/>
        <v>0</v>
      </c>
      <c r="K184">
        <f t="shared" si="9"/>
        <v>0</v>
      </c>
      <c r="L184">
        <f t="shared" si="9"/>
        <v>84</v>
      </c>
      <c r="M184" s="8">
        <f t="shared" si="9"/>
        <v>0</v>
      </c>
    </row>
    <row r="185" spans="1:13" x14ac:dyDescent="0.25">
      <c r="A185" t="s">
        <v>23</v>
      </c>
      <c r="B185" s="7" t="s">
        <v>251</v>
      </c>
      <c r="C185" t="s">
        <v>27</v>
      </c>
      <c r="D185">
        <v>13</v>
      </c>
      <c r="E185">
        <v>2</v>
      </c>
      <c r="F185" t="s">
        <v>18</v>
      </c>
      <c r="G185" t="s">
        <v>127</v>
      </c>
      <c r="H185" s="8"/>
      <c r="I185">
        <f t="shared" si="9"/>
        <v>0</v>
      </c>
      <c r="J185">
        <f t="shared" si="9"/>
        <v>0</v>
      </c>
      <c r="K185">
        <f t="shared" si="9"/>
        <v>0</v>
      </c>
      <c r="L185">
        <f t="shared" si="9"/>
        <v>26</v>
      </c>
      <c r="M185" s="8">
        <f t="shared" si="9"/>
        <v>0</v>
      </c>
    </row>
    <row r="186" spans="1:13" x14ac:dyDescent="0.25">
      <c r="A186" t="s">
        <v>128</v>
      </c>
      <c r="B186" s="7" t="s">
        <v>62</v>
      </c>
      <c r="C186" t="s">
        <v>149</v>
      </c>
      <c r="D186">
        <f>2</f>
        <v>2</v>
      </c>
      <c r="E186">
        <v>3</v>
      </c>
      <c r="F186" t="s">
        <v>18</v>
      </c>
      <c r="G186" t="s">
        <v>15</v>
      </c>
      <c r="H186" s="8"/>
      <c r="I186">
        <f t="shared" si="9"/>
        <v>6</v>
      </c>
      <c r="J186">
        <f t="shared" si="9"/>
        <v>0</v>
      </c>
      <c r="K186">
        <f t="shared" si="9"/>
        <v>0</v>
      </c>
      <c r="L186">
        <f t="shared" si="9"/>
        <v>0</v>
      </c>
      <c r="M186" s="8">
        <f t="shared" si="9"/>
        <v>0</v>
      </c>
    </row>
    <row r="187" spans="1:13" x14ac:dyDescent="0.25">
      <c r="A187" s="13" t="s">
        <v>257</v>
      </c>
      <c r="B187" s="7" t="s">
        <v>258</v>
      </c>
      <c r="C187" t="s">
        <v>28</v>
      </c>
      <c r="D187">
        <v>91</v>
      </c>
      <c r="E187">
        <v>2.8</v>
      </c>
      <c r="F187" t="s">
        <v>19</v>
      </c>
      <c r="G187" t="s">
        <v>34</v>
      </c>
      <c r="H187" s="8"/>
      <c r="I187">
        <f t="shared" si="9"/>
        <v>0</v>
      </c>
      <c r="J187">
        <f t="shared" si="9"/>
        <v>254.79999999999998</v>
      </c>
      <c r="K187">
        <f t="shared" si="9"/>
        <v>0</v>
      </c>
      <c r="L187">
        <f t="shared" si="9"/>
        <v>0</v>
      </c>
      <c r="M187" s="8">
        <f t="shared" si="9"/>
        <v>0</v>
      </c>
    </row>
    <row r="188" spans="1:13" x14ac:dyDescent="0.25">
      <c r="A188" t="s">
        <v>23</v>
      </c>
      <c r="B188" s="7" t="s">
        <v>20</v>
      </c>
      <c r="C188" t="s">
        <v>149</v>
      </c>
      <c r="D188">
        <v>2</v>
      </c>
      <c r="E188">
        <v>1</v>
      </c>
      <c r="F188" t="s">
        <v>18</v>
      </c>
      <c r="G188" t="s">
        <v>34</v>
      </c>
      <c r="H188" s="8"/>
      <c r="I188">
        <f t="shared" si="9"/>
        <v>0</v>
      </c>
      <c r="J188">
        <f t="shared" si="9"/>
        <v>2</v>
      </c>
      <c r="K188">
        <f t="shared" si="9"/>
        <v>0</v>
      </c>
      <c r="L188">
        <f t="shared" si="9"/>
        <v>0</v>
      </c>
      <c r="M188" s="8">
        <f t="shared" si="9"/>
        <v>0</v>
      </c>
    </row>
    <row r="189" spans="1:13" x14ac:dyDescent="0.25">
      <c r="A189" s="13" t="s">
        <v>259</v>
      </c>
      <c r="B189" s="7" t="s">
        <v>194</v>
      </c>
      <c r="C189" t="s">
        <v>149</v>
      </c>
      <c r="D189">
        <v>28</v>
      </c>
      <c r="E189">
        <v>2</v>
      </c>
      <c r="F189" t="s">
        <v>18</v>
      </c>
      <c r="G189" t="s">
        <v>34</v>
      </c>
      <c r="H189" s="8"/>
      <c r="I189">
        <f t="shared" si="9"/>
        <v>0</v>
      </c>
      <c r="J189">
        <f t="shared" si="9"/>
        <v>56</v>
      </c>
      <c r="K189">
        <f t="shared" si="9"/>
        <v>0</v>
      </c>
      <c r="L189">
        <f t="shared" si="9"/>
        <v>0</v>
      </c>
      <c r="M189" s="8">
        <f t="shared" si="9"/>
        <v>0</v>
      </c>
    </row>
    <row r="190" spans="1:13" x14ac:dyDescent="0.25">
      <c r="A190" s="13" t="s">
        <v>260</v>
      </c>
      <c r="B190" s="7" t="s">
        <v>62</v>
      </c>
      <c r="C190" t="s">
        <v>149</v>
      </c>
      <c r="D190">
        <v>18</v>
      </c>
      <c r="E190">
        <v>2</v>
      </c>
      <c r="F190" t="s">
        <v>18</v>
      </c>
      <c r="G190" t="s">
        <v>34</v>
      </c>
      <c r="H190" s="8"/>
      <c r="I190">
        <f t="shared" si="9"/>
        <v>0</v>
      </c>
      <c r="J190">
        <f t="shared" si="9"/>
        <v>36</v>
      </c>
      <c r="K190">
        <f t="shared" si="9"/>
        <v>0</v>
      </c>
      <c r="L190">
        <f t="shared" si="9"/>
        <v>0</v>
      </c>
      <c r="M190" s="8">
        <f t="shared" si="9"/>
        <v>0</v>
      </c>
    </row>
    <row r="191" spans="1:13" x14ac:dyDescent="0.25">
      <c r="A191" s="13" t="s">
        <v>261</v>
      </c>
      <c r="B191" s="7" t="s">
        <v>62</v>
      </c>
      <c r="C191" t="s">
        <v>27</v>
      </c>
      <c r="D191">
        <v>6</v>
      </c>
      <c r="E191">
        <v>1</v>
      </c>
      <c r="F191" t="s">
        <v>18</v>
      </c>
      <c r="G191" t="s">
        <v>34</v>
      </c>
      <c r="H191" s="8"/>
      <c r="I191">
        <f t="shared" si="9"/>
        <v>0</v>
      </c>
      <c r="J191">
        <f t="shared" si="9"/>
        <v>6</v>
      </c>
      <c r="K191">
        <f t="shared" si="9"/>
        <v>0</v>
      </c>
      <c r="L191">
        <f t="shared" si="9"/>
        <v>0</v>
      </c>
      <c r="M191" s="8">
        <f t="shared" si="9"/>
        <v>0</v>
      </c>
    </row>
    <row r="192" spans="1:13" x14ac:dyDescent="0.25">
      <c r="A192" s="13" t="s">
        <v>262</v>
      </c>
      <c r="B192" s="7" t="s">
        <v>62</v>
      </c>
      <c r="C192" t="s">
        <v>149</v>
      </c>
      <c r="D192">
        <v>21</v>
      </c>
      <c r="E192">
        <v>1</v>
      </c>
      <c r="F192" t="s">
        <v>18</v>
      </c>
      <c r="G192" t="s">
        <v>34</v>
      </c>
      <c r="H192" s="8"/>
      <c r="I192">
        <f t="shared" si="9"/>
        <v>0</v>
      </c>
      <c r="J192">
        <f t="shared" si="9"/>
        <v>21</v>
      </c>
      <c r="K192">
        <f t="shared" si="9"/>
        <v>0</v>
      </c>
      <c r="L192">
        <f t="shared" si="9"/>
        <v>0</v>
      </c>
      <c r="M192" s="8">
        <f t="shared" si="9"/>
        <v>0</v>
      </c>
    </row>
    <row r="193" spans="1:13" x14ac:dyDescent="0.25">
      <c r="A193" t="s">
        <v>214</v>
      </c>
      <c r="B193" s="7" t="s">
        <v>208</v>
      </c>
      <c r="C193" t="s">
        <v>149</v>
      </c>
      <c r="D193">
        <v>3</v>
      </c>
      <c r="E193">
        <v>1</v>
      </c>
      <c r="F193" t="s">
        <v>18</v>
      </c>
      <c r="G193" t="s">
        <v>34</v>
      </c>
      <c r="H193" s="8"/>
      <c r="I193">
        <f t="shared" si="9"/>
        <v>0</v>
      </c>
      <c r="J193">
        <f t="shared" si="9"/>
        <v>3</v>
      </c>
      <c r="K193">
        <f t="shared" si="9"/>
        <v>0</v>
      </c>
      <c r="L193">
        <f t="shared" si="9"/>
        <v>0</v>
      </c>
      <c r="M193" s="8">
        <f t="shared" si="9"/>
        <v>0</v>
      </c>
    </row>
    <row r="194" spans="1:13" x14ac:dyDescent="0.25">
      <c r="A194" s="13" t="s">
        <v>263</v>
      </c>
      <c r="B194" s="7" t="s">
        <v>248</v>
      </c>
      <c r="C194" t="s">
        <v>27</v>
      </c>
      <c r="D194">
        <v>106</v>
      </c>
      <c r="E194">
        <v>2</v>
      </c>
      <c r="F194" t="s">
        <v>19</v>
      </c>
      <c r="G194" t="s">
        <v>127</v>
      </c>
      <c r="H194" s="8" t="s">
        <v>265</v>
      </c>
      <c r="I194">
        <f t="shared" si="9"/>
        <v>0</v>
      </c>
      <c r="J194">
        <f t="shared" si="9"/>
        <v>0</v>
      </c>
      <c r="K194">
        <f t="shared" si="9"/>
        <v>0</v>
      </c>
      <c r="L194">
        <f>MAX(0, IF($G194=L$2, $D194*$E194, 0))</f>
        <v>212</v>
      </c>
      <c r="M194" s="8">
        <f t="shared" si="9"/>
        <v>0</v>
      </c>
    </row>
    <row r="195" spans="1:13" x14ac:dyDescent="0.25">
      <c r="A195" t="s">
        <v>23</v>
      </c>
      <c r="B195" s="7" t="s">
        <v>250</v>
      </c>
      <c r="C195" t="s">
        <v>149</v>
      </c>
      <c r="D195">
        <v>24</v>
      </c>
      <c r="E195">
        <v>2</v>
      </c>
      <c r="F195" t="s">
        <v>19</v>
      </c>
      <c r="G195" t="s">
        <v>127</v>
      </c>
      <c r="H195" s="8"/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48</v>
      </c>
      <c r="M195" s="8">
        <f t="shared" si="9"/>
        <v>0</v>
      </c>
    </row>
    <row r="196" spans="1:13" x14ac:dyDescent="0.25">
      <c r="A196" t="s">
        <v>23</v>
      </c>
      <c r="B196" s="7" t="s">
        <v>264</v>
      </c>
      <c r="C196" t="s">
        <v>149</v>
      </c>
      <c r="D196">
        <v>46</v>
      </c>
      <c r="E196">
        <v>2</v>
      </c>
      <c r="F196" t="s">
        <v>18</v>
      </c>
      <c r="G196" t="s">
        <v>127</v>
      </c>
      <c r="H196" s="8"/>
      <c r="I196">
        <f t="shared" si="9"/>
        <v>0</v>
      </c>
      <c r="J196">
        <f t="shared" si="9"/>
        <v>0</v>
      </c>
      <c r="K196">
        <f t="shared" si="9"/>
        <v>0</v>
      </c>
      <c r="L196">
        <f t="shared" si="9"/>
        <v>92</v>
      </c>
      <c r="M196" s="8">
        <f t="shared" si="9"/>
        <v>0</v>
      </c>
    </row>
    <row r="197" spans="1:13" x14ac:dyDescent="0.25">
      <c r="A197" t="s">
        <v>23</v>
      </c>
      <c r="B197" s="7" t="s">
        <v>251</v>
      </c>
      <c r="C197" t="s">
        <v>27</v>
      </c>
      <c r="D197">
        <v>2</v>
      </c>
      <c r="E197">
        <v>1</v>
      </c>
      <c r="F197" t="s">
        <v>24</v>
      </c>
      <c r="G197" t="s">
        <v>127</v>
      </c>
      <c r="H197" s="8"/>
      <c r="I197">
        <f t="shared" si="9"/>
        <v>0</v>
      </c>
      <c r="J197">
        <f t="shared" si="9"/>
        <v>0</v>
      </c>
      <c r="K197">
        <f t="shared" si="9"/>
        <v>0</v>
      </c>
      <c r="L197">
        <f t="shared" si="9"/>
        <v>2</v>
      </c>
      <c r="M197" s="8">
        <f t="shared" si="9"/>
        <v>0</v>
      </c>
    </row>
    <row r="198" spans="1:13" x14ac:dyDescent="0.25">
      <c r="A198" t="s">
        <v>214</v>
      </c>
      <c r="B198" s="7" t="s">
        <v>40</v>
      </c>
      <c r="C198" t="s">
        <v>27</v>
      </c>
      <c r="D198">
        <v>3</v>
      </c>
      <c r="E198">
        <v>1</v>
      </c>
      <c r="F198" t="s">
        <v>19</v>
      </c>
      <c r="G198" t="s">
        <v>34</v>
      </c>
      <c r="H198" s="8"/>
      <c r="I198">
        <f t="shared" si="9"/>
        <v>0</v>
      </c>
      <c r="J198">
        <f t="shared" si="9"/>
        <v>3</v>
      </c>
      <c r="K198">
        <f t="shared" si="9"/>
        <v>0</v>
      </c>
      <c r="L198">
        <f t="shared" si="9"/>
        <v>0</v>
      </c>
      <c r="M198" s="8">
        <f t="shared" si="9"/>
        <v>0</v>
      </c>
    </row>
    <row r="199" spans="1:13" x14ac:dyDescent="0.25">
      <c r="A199" s="13" t="s">
        <v>266</v>
      </c>
      <c r="B199" s="7" t="s">
        <v>62</v>
      </c>
      <c r="C199" t="s">
        <v>27</v>
      </c>
      <c r="D199">
        <f>4+5+3</f>
        <v>12</v>
      </c>
      <c r="E199">
        <v>1</v>
      </c>
      <c r="F199" t="s">
        <v>19</v>
      </c>
      <c r="G199" t="s">
        <v>34</v>
      </c>
      <c r="H199" s="8"/>
      <c r="I199">
        <f t="shared" si="9"/>
        <v>0</v>
      </c>
      <c r="J199">
        <f t="shared" si="9"/>
        <v>12</v>
      </c>
      <c r="K199">
        <f t="shared" si="9"/>
        <v>0</v>
      </c>
      <c r="L199">
        <f t="shared" si="9"/>
        <v>0</v>
      </c>
      <c r="M199" s="8">
        <f t="shared" si="9"/>
        <v>0</v>
      </c>
    </row>
    <row r="200" spans="1:13" x14ac:dyDescent="0.25">
      <c r="A200" s="17" t="s">
        <v>214</v>
      </c>
      <c r="B200" s="7" t="s">
        <v>231</v>
      </c>
      <c r="C200" t="s">
        <v>149</v>
      </c>
      <c r="D200">
        <v>2</v>
      </c>
      <c r="E200">
        <v>0</v>
      </c>
      <c r="F200" t="s">
        <v>18</v>
      </c>
      <c r="G200" t="s">
        <v>15</v>
      </c>
      <c r="H200" s="8" t="s">
        <v>269</v>
      </c>
      <c r="I200">
        <f t="shared" ref="I200:M209" si="10">MAX(0, IF($G200=I$2, $D200*$E200, 0))</f>
        <v>0</v>
      </c>
      <c r="J200">
        <f t="shared" si="10"/>
        <v>0</v>
      </c>
      <c r="K200">
        <f t="shared" si="10"/>
        <v>0</v>
      </c>
      <c r="L200">
        <f t="shared" si="10"/>
        <v>0</v>
      </c>
      <c r="M200" s="8">
        <f t="shared" si="10"/>
        <v>0</v>
      </c>
    </row>
    <row r="201" spans="1:13" x14ac:dyDescent="0.25">
      <c r="A201" s="13" t="s">
        <v>214</v>
      </c>
      <c r="B201" s="7" t="s">
        <v>62</v>
      </c>
      <c r="C201" t="s">
        <v>27</v>
      </c>
      <c r="D201">
        <v>11</v>
      </c>
      <c r="E201">
        <v>2</v>
      </c>
      <c r="F201" t="s">
        <v>24</v>
      </c>
      <c r="G201" t="s">
        <v>34</v>
      </c>
      <c r="H201" s="8"/>
      <c r="I201">
        <f t="shared" si="10"/>
        <v>0</v>
      </c>
      <c r="J201">
        <f t="shared" si="10"/>
        <v>22</v>
      </c>
      <c r="K201">
        <f t="shared" si="10"/>
        <v>0</v>
      </c>
      <c r="L201">
        <f t="shared" si="10"/>
        <v>0</v>
      </c>
      <c r="M201" s="8">
        <f t="shared" si="10"/>
        <v>0</v>
      </c>
    </row>
    <row r="202" spans="1:13" x14ac:dyDescent="0.25">
      <c r="A202" t="s">
        <v>214</v>
      </c>
      <c r="B202" s="7" t="s">
        <v>62</v>
      </c>
      <c r="C202" t="s">
        <v>27</v>
      </c>
      <c r="D202">
        <v>4</v>
      </c>
      <c r="E202">
        <v>1</v>
      </c>
      <c r="F202" t="s">
        <v>18</v>
      </c>
      <c r="G202" t="s">
        <v>34</v>
      </c>
      <c r="H202" s="8"/>
      <c r="I202">
        <f t="shared" si="10"/>
        <v>0</v>
      </c>
      <c r="J202">
        <f t="shared" si="10"/>
        <v>4</v>
      </c>
      <c r="K202">
        <f t="shared" si="10"/>
        <v>0</v>
      </c>
      <c r="L202">
        <f t="shared" si="10"/>
        <v>0</v>
      </c>
      <c r="M202" s="8">
        <f t="shared" si="10"/>
        <v>0</v>
      </c>
    </row>
    <row r="203" spans="1:13" x14ac:dyDescent="0.25">
      <c r="A203" t="s">
        <v>214</v>
      </c>
      <c r="B203" s="7" t="s">
        <v>231</v>
      </c>
      <c r="C203" t="s">
        <v>149</v>
      </c>
      <c r="D203">
        <v>4</v>
      </c>
      <c r="E203">
        <v>1</v>
      </c>
      <c r="F203" t="s">
        <v>18</v>
      </c>
      <c r="G203" t="s">
        <v>34</v>
      </c>
      <c r="H203" s="8"/>
      <c r="I203">
        <f t="shared" si="10"/>
        <v>0</v>
      </c>
      <c r="J203">
        <f t="shared" si="10"/>
        <v>4</v>
      </c>
      <c r="K203">
        <f t="shared" si="10"/>
        <v>0</v>
      </c>
      <c r="L203">
        <f t="shared" si="10"/>
        <v>0</v>
      </c>
      <c r="M203" s="8">
        <f t="shared" si="10"/>
        <v>0</v>
      </c>
    </row>
    <row r="204" spans="1:13" x14ac:dyDescent="0.25">
      <c r="A204" s="13" t="s">
        <v>267</v>
      </c>
      <c r="B204" s="7" t="s">
        <v>248</v>
      </c>
      <c r="C204" t="s">
        <v>149</v>
      </c>
      <c r="D204">
        <v>86</v>
      </c>
      <c r="E204">
        <v>2</v>
      </c>
      <c r="F204" t="s">
        <v>24</v>
      </c>
      <c r="G204" t="s">
        <v>127</v>
      </c>
      <c r="H204" s="8"/>
      <c r="I204">
        <f t="shared" si="10"/>
        <v>0</v>
      </c>
      <c r="J204">
        <f t="shared" si="10"/>
        <v>0</v>
      </c>
      <c r="K204">
        <f t="shared" si="10"/>
        <v>0</v>
      </c>
      <c r="L204">
        <f t="shared" si="10"/>
        <v>172</v>
      </c>
      <c r="M204" s="8">
        <f t="shared" si="10"/>
        <v>0</v>
      </c>
    </row>
    <row r="205" spans="1:13" x14ac:dyDescent="0.25">
      <c r="A205" t="s">
        <v>23</v>
      </c>
      <c r="B205" s="7" t="s">
        <v>250</v>
      </c>
      <c r="C205" t="s">
        <v>27</v>
      </c>
      <c r="D205">
        <v>17</v>
      </c>
      <c r="E205">
        <v>1</v>
      </c>
      <c r="F205" t="s">
        <v>18</v>
      </c>
      <c r="G205" t="s">
        <v>127</v>
      </c>
      <c r="H205" s="8"/>
      <c r="I205">
        <f t="shared" si="10"/>
        <v>0</v>
      </c>
      <c r="J205">
        <f t="shared" si="10"/>
        <v>0</v>
      </c>
      <c r="K205">
        <f t="shared" si="10"/>
        <v>0</v>
      </c>
      <c r="L205">
        <f t="shared" si="10"/>
        <v>17</v>
      </c>
      <c r="M205" s="8">
        <f t="shared" si="10"/>
        <v>0</v>
      </c>
    </row>
    <row r="206" spans="1:13" x14ac:dyDescent="0.25">
      <c r="A206" t="s">
        <v>23</v>
      </c>
      <c r="B206" s="7" t="s">
        <v>251</v>
      </c>
      <c r="C206" t="s">
        <v>149</v>
      </c>
      <c r="D206">
        <v>82</v>
      </c>
      <c r="E206">
        <v>1.4</v>
      </c>
      <c r="F206" t="s">
        <v>18</v>
      </c>
      <c r="G206" t="s">
        <v>127</v>
      </c>
      <c r="H206" s="8"/>
      <c r="I206">
        <f t="shared" si="10"/>
        <v>0</v>
      </c>
      <c r="J206">
        <f t="shared" si="10"/>
        <v>0</v>
      </c>
      <c r="K206">
        <f t="shared" si="10"/>
        <v>0</v>
      </c>
      <c r="L206">
        <f t="shared" si="10"/>
        <v>114.8</v>
      </c>
      <c r="M206" s="8">
        <f t="shared" si="10"/>
        <v>0</v>
      </c>
    </row>
    <row r="207" spans="1:13" x14ac:dyDescent="0.25">
      <c r="A207" t="s">
        <v>23</v>
      </c>
      <c r="B207" s="7" t="s">
        <v>268</v>
      </c>
      <c r="C207" t="s">
        <v>149</v>
      </c>
      <c r="D207">
        <v>28</v>
      </c>
      <c r="E207">
        <v>2</v>
      </c>
      <c r="F207" t="s">
        <v>18</v>
      </c>
      <c r="G207" t="s">
        <v>127</v>
      </c>
      <c r="H207" s="8"/>
      <c r="I207">
        <f t="shared" si="10"/>
        <v>0</v>
      </c>
      <c r="J207">
        <f t="shared" si="10"/>
        <v>0</v>
      </c>
      <c r="K207">
        <f t="shared" si="10"/>
        <v>0</v>
      </c>
      <c r="L207">
        <f t="shared" si="10"/>
        <v>56</v>
      </c>
      <c r="M207" s="8">
        <f t="shared" si="10"/>
        <v>0</v>
      </c>
    </row>
    <row r="208" spans="1:13" x14ac:dyDescent="0.25">
      <c r="A208" t="s">
        <v>128</v>
      </c>
      <c r="B208" s="7" t="s">
        <v>62</v>
      </c>
      <c r="C208" t="s">
        <v>149</v>
      </c>
      <c r="D208">
        <v>25</v>
      </c>
      <c r="E208">
        <v>1</v>
      </c>
      <c r="F208" t="s">
        <v>18</v>
      </c>
      <c r="G208" t="s">
        <v>34</v>
      </c>
      <c r="H208" s="8"/>
      <c r="I208">
        <f t="shared" si="10"/>
        <v>0</v>
      </c>
      <c r="J208">
        <f t="shared" si="10"/>
        <v>25</v>
      </c>
      <c r="K208">
        <f t="shared" si="10"/>
        <v>0</v>
      </c>
      <c r="L208">
        <f t="shared" si="10"/>
        <v>0</v>
      </c>
      <c r="M208" s="8">
        <f t="shared" si="10"/>
        <v>0</v>
      </c>
    </row>
    <row r="209" spans="1:13" x14ac:dyDescent="0.25">
      <c r="A209" t="s">
        <v>214</v>
      </c>
      <c r="B209" s="7" t="s">
        <v>62</v>
      </c>
      <c r="C209" t="s">
        <v>27</v>
      </c>
      <c r="D209">
        <v>0</v>
      </c>
      <c r="E209">
        <v>0</v>
      </c>
      <c r="F209" t="s">
        <v>18</v>
      </c>
      <c r="G209" t="s">
        <v>15</v>
      </c>
      <c r="H209" s="8" t="s">
        <v>269</v>
      </c>
      <c r="I209">
        <f t="shared" si="10"/>
        <v>0</v>
      </c>
      <c r="J209">
        <f t="shared" si="10"/>
        <v>0</v>
      </c>
      <c r="K209">
        <f t="shared" si="10"/>
        <v>0</v>
      </c>
      <c r="L209">
        <f t="shared" si="10"/>
        <v>0</v>
      </c>
      <c r="M209" s="8">
        <f t="shared" si="10"/>
        <v>0</v>
      </c>
    </row>
    <row r="210" spans="1:13" x14ac:dyDescent="0.25">
      <c r="A210" s="13" t="s">
        <v>270</v>
      </c>
      <c r="B210" s="7" t="s">
        <v>20</v>
      </c>
      <c r="C210" t="s">
        <v>149</v>
      </c>
      <c r="D210">
        <v>15</v>
      </c>
      <c r="E210">
        <v>2</v>
      </c>
      <c r="F210" t="s">
        <v>18</v>
      </c>
      <c r="G210" t="s">
        <v>15</v>
      </c>
      <c r="H210" s="8"/>
      <c r="I210">
        <f t="shared" ref="I210:M222" si="11">MAX(0, IF($G210=I$2, $D210*$E210, 0))</f>
        <v>30</v>
      </c>
      <c r="J210">
        <f t="shared" si="11"/>
        <v>0</v>
      </c>
      <c r="K210">
        <f t="shared" si="11"/>
        <v>0</v>
      </c>
      <c r="L210">
        <f t="shared" si="11"/>
        <v>0</v>
      </c>
      <c r="M210" s="8">
        <f t="shared" si="11"/>
        <v>0</v>
      </c>
    </row>
    <row r="211" spans="1:13" x14ac:dyDescent="0.25">
      <c r="A211" s="13" t="s">
        <v>214</v>
      </c>
      <c r="B211" s="7" t="s">
        <v>62</v>
      </c>
      <c r="C211" t="s">
        <v>27</v>
      </c>
      <c r="D211">
        <f>1+8</f>
        <v>9</v>
      </c>
      <c r="E211">
        <v>1</v>
      </c>
      <c r="F211" t="s">
        <v>24</v>
      </c>
      <c r="G211" t="s">
        <v>15</v>
      </c>
      <c r="H211" s="8"/>
      <c r="I211">
        <f t="shared" si="11"/>
        <v>9</v>
      </c>
      <c r="J211">
        <f t="shared" si="11"/>
        <v>0</v>
      </c>
      <c r="K211">
        <f t="shared" si="11"/>
        <v>0</v>
      </c>
      <c r="L211">
        <f t="shared" si="11"/>
        <v>0</v>
      </c>
      <c r="M211" s="8">
        <f t="shared" si="11"/>
        <v>0</v>
      </c>
    </row>
    <row r="212" spans="1:13" x14ac:dyDescent="0.25">
      <c r="A212" t="s">
        <v>214</v>
      </c>
      <c r="B212" s="7" t="s">
        <v>62</v>
      </c>
      <c r="C212" t="s">
        <v>173</v>
      </c>
      <c r="D212">
        <v>-13</v>
      </c>
      <c r="E212">
        <v>0</v>
      </c>
      <c r="F212" t="s">
        <v>18</v>
      </c>
      <c r="G212" t="s">
        <v>15</v>
      </c>
      <c r="H212" s="8"/>
      <c r="I212">
        <f t="shared" si="11"/>
        <v>0</v>
      </c>
      <c r="J212">
        <f t="shared" si="11"/>
        <v>0</v>
      </c>
      <c r="K212">
        <f t="shared" si="11"/>
        <v>0</v>
      </c>
      <c r="L212">
        <f t="shared" si="11"/>
        <v>0</v>
      </c>
      <c r="M212" s="8">
        <f t="shared" si="11"/>
        <v>0</v>
      </c>
    </row>
    <row r="213" spans="1:13" x14ac:dyDescent="0.25">
      <c r="A213" s="13" t="s">
        <v>214</v>
      </c>
      <c r="B213" s="7" t="s">
        <v>20</v>
      </c>
      <c r="C213" t="s">
        <v>149</v>
      </c>
      <c r="D213">
        <v>52</v>
      </c>
      <c r="E213">
        <v>1</v>
      </c>
      <c r="F213" t="s">
        <v>24</v>
      </c>
      <c r="G213" t="s">
        <v>15</v>
      </c>
      <c r="H213" s="8"/>
      <c r="I213">
        <f t="shared" si="11"/>
        <v>52</v>
      </c>
      <c r="J213">
        <f t="shared" si="11"/>
        <v>0</v>
      </c>
      <c r="K213">
        <f t="shared" si="11"/>
        <v>0</v>
      </c>
      <c r="L213">
        <f t="shared" si="11"/>
        <v>0</v>
      </c>
      <c r="M213" s="8">
        <f t="shared" si="11"/>
        <v>0</v>
      </c>
    </row>
    <row r="214" spans="1:13" x14ac:dyDescent="0.25">
      <c r="A214" t="s">
        <v>128</v>
      </c>
      <c r="B214" s="7" t="s">
        <v>62</v>
      </c>
      <c r="C214" t="s">
        <v>27</v>
      </c>
      <c r="D214">
        <f>41+11+39+12+7</f>
        <v>110</v>
      </c>
      <c r="E214">
        <v>1.2</v>
      </c>
      <c r="F214" t="s">
        <v>19</v>
      </c>
      <c r="G214" t="s">
        <v>34</v>
      </c>
      <c r="H214" s="8"/>
      <c r="I214">
        <f t="shared" si="11"/>
        <v>0</v>
      </c>
      <c r="J214">
        <f t="shared" si="11"/>
        <v>132</v>
      </c>
      <c r="K214">
        <f t="shared" si="11"/>
        <v>0</v>
      </c>
      <c r="L214">
        <f t="shared" si="11"/>
        <v>0</v>
      </c>
      <c r="M214" s="8">
        <f t="shared" si="11"/>
        <v>0</v>
      </c>
    </row>
    <row r="215" spans="1:13" x14ac:dyDescent="0.25">
      <c r="A215" s="13" t="s">
        <v>271</v>
      </c>
      <c r="B215" s="7" t="s">
        <v>62</v>
      </c>
      <c r="C215" t="s">
        <v>149</v>
      </c>
      <c r="D215">
        <v>71</v>
      </c>
      <c r="E215">
        <v>1</v>
      </c>
      <c r="F215" t="s">
        <v>18</v>
      </c>
      <c r="G215" t="s">
        <v>127</v>
      </c>
      <c r="H215" s="8"/>
      <c r="I215">
        <f t="shared" si="11"/>
        <v>0</v>
      </c>
      <c r="J215">
        <f t="shared" si="11"/>
        <v>0</v>
      </c>
      <c r="K215">
        <f t="shared" si="11"/>
        <v>0</v>
      </c>
      <c r="L215">
        <f t="shared" si="11"/>
        <v>71</v>
      </c>
      <c r="M215" s="8">
        <f t="shared" si="11"/>
        <v>0</v>
      </c>
    </row>
    <row r="216" spans="1:13" x14ac:dyDescent="0.25">
      <c r="A216" t="s">
        <v>23</v>
      </c>
      <c r="B216" s="7" t="s">
        <v>248</v>
      </c>
      <c r="C216" t="s">
        <v>27</v>
      </c>
      <c r="D216">
        <v>58</v>
      </c>
      <c r="E216">
        <v>1.5</v>
      </c>
      <c r="F216" t="s">
        <v>18</v>
      </c>
      <c r="G216" t="s">
        <v>127</v>
      </c>
      <c r="H216" s="8"/>
      <c r="I216">
        <f t="shared" si="11"/>
        <v>0</v>
      </c>
      <c r="J216">
        <f t="shared" si="11"/>
        <v>0</v>
      </c>
      <c r="K216">
        <f t="shared" si="11"/>
        <v>0</v>
      </c>
      <c r="L216">
        <f t="shared" si="11"/>
        <v>87</v>
      </c>
      <c r="M216" s="8">
        <f t="shared" si="11"/>
        <v>0</v>
      </c>
    </row>
    <row r="217" spans="1:13" x14ac:dyDescent="0.25">
      <c r="A217" t="s">
        <v>214</v>
      </c>
      <c r="B217" s="7" t="s">
        <v>62</v>
      </c>
      <c r="C217" t="s">
        <v>173</v>
      </c>
      <c r="D217">
        <v>0</v>
      </c>
      <c r="E217">
        <v>0</v>
      </c>
      <c r="F217" t="s">
        <v>18</v>
      </c>
      <c r="G217" t="s">
        <v>34</v>
      </c>
      <c r="H217" s="8"/>
      <c r="I217">
        <f t="shared" si="11"/>
        <v>0</v>
      </c>
      <c r="J217">
        <f t="shared" si="11"/>
        <v>0</v>
      </c>
      <c r="K217">
        <f t="shared" si="11"/>
        <v>0</v>
      </c>
      <c r="L217">
        <f t="shared" si="11"/>
        <v>0</v>
      </c>
      <c r="M217" s="8">
        <f t="shared" si="11"/>
        <v>0</v>
      </c>
    </row>
    <row r="218" spans="1:13" x14ac:dyDescent="0.25">
      <c r="A218" s="13" t="s">
        <v>272</v>
      </c>
      <c r="B218" s="7" t="s">
        <v>273</v>
      </c>
      <c r="C218" t="s">
        <v>28</v>
      </c>
      <c r="D218">
        <v>153</v>
      </c>
      <c r="E218">
        <v>3</v>
      </c>
      <c r="F218" t="s">
        <v>18</v>
      </c>
      <c r="G218" t="s">
        <v>88</v>
      </c>
      <c r="H218" s="8"/>
      <c r="I218">
        <f t="shared" si="11"/>
        <v>0</v>
      </c>
      <c r="J218">
        <f t="shared" si="11"/>
        <v>0</v>
      </c>
      <c r="K218">
        <f t="shared" si="11"/>
        <v>459</v>
      </c>
      <c r="L218">
        <f t="shared" si="11"/>
        <v>0</v>
      </c>
      <c r="M218" s="8">
        <f t="shared" si="11"/>
        <v>0</v>
      </c>
    </row>
    <row r="219" spans="1:13" x14ac:dyDescent="0.25">
      <c r="A219" t="s">
        <v>214</v>
      </c>
      <c r="B219" s="7" t="s">
        <v>133</v>
      </c>
      <c r="C219" t="s">
        <v>149</v>
      </c>
      <c r="D219">
        <v>4</v>
      </c>
      <c r="E219">
        <v>1</v>
      </c>
      <c r="F219" t="s">
        <v>19</v>
      </c>
      <c r="G219" t="s">
        <v>34</v>
      </c>
      <c r="H219" s="8"/>
      <c r="I219">
        <f t="shared" si="11"/>
        <v>0</v>
      </c>
      <c r="J219">
        <f t="shared" si="11"/>
        <v>4</v>
      </c>
      <c r="K219">
        <f t="shared" si="11"/>
        <v>0</v>
      </c>
      <c r="L219">
        <f t="shared" si="11"/>
        <v>0</v>
      </c>
      <c r="M219" s="8">
        <f t="shared" si="11"/>
        <v>0</v>
      </c>
    </row>
    <row r="220" spans="1:13" x14ac:dyDescent="0.25">
      <c r="A220" t="s">
        <v>214</v>
      </c>
      <c r="B220" s="7" t="s">
        <v>231</v>
      </c>
      <c r="C220" t="s">
        <v>149</v>
      </c>
      <c r="D220">
        <v>3</v>
      </c>
      <c r="E220">
        <v>0</v>
      </c>
      <c r="F220" t="s">
        <v>18</v>
      </c>
      <c r="G220" t="s">
        <v>88</v>
      </c>
      <c r="H220" s="8"/>
      <c r="I220">
        <f t="shared" si="11"/>
        <v>0</v>
      </c>
      <c r="J220">
        <f t="shared" si="11"/>
        <v>0</v>
      </c>
      <c r="K220">
        <f t="shared" si="11"/>
        <v>0</v>
      </c>
      <c r="L220">
        <f t="shared" si="11"/>
        <v>0</v>
      </c>
      <c r="M220" s="8">
        <f t="shared" si="11"/>
        <v>0</v>
      </c>
    </row>
    <row r="221" spans="1:13" x14ac:dyDescent="0.25">
      <c r="A221" t="s">
        <v>214</v>
      </c>
      <c r="B221" s="7" t="s">
        <v>231</v>
      </c>
      <c r="C221" t="s">
        <v>149</v>
      </c>
      <c r="D221">
        <v>4</v>
      </c>
      <c r="E221">
        <v>1</v>
      </c>
      <c r="F221" t="s">
        <v>19</v>
      </c>
      <c r="G221" t="s">
        <v>34</v>
      </c>
      <c r="H221" s="8"/>
      <c r="I221">
        <f t="shared" si="11"/>
        <v>0</v>
      </c>
      <c r="J221">
        <f t="shared" si="11"/>
        <v>4</v>
      </c>
      <c r="K221">
        <f t="shared" si="11"/>
        <v>0</v>
      </c>
      <c r="L221">
        <f t="shared" si="11"/>
        <v>0</v>
      </c>
      <c r="M221" s="8">
        <f t="shared" si="11"/>
        <v>0</v>
      </c>
    </row>
    <row r="222" spans="1:13" x14ac:dyDescent="0.25">
      <c r="A222" t="s">
        <v>214</v>
      </c>
      <c r="B222" s="7" t="s">
        <v>231</v>
      </c>
      <c r="C222" t="s">
        <v>149</v>
      </c>
      <c r="D222">
        <v>2</v>
      </c>
      <c r="E222">
        <v>0</v>
      </c>
      <c r="F222" t="s">
        <v>18</v>
      </c>
      <c r="G222" t="s">
        <v>34</v>
      </c>
      <c r="H222" s="8"/>
      <c r="I222">
        <f t="shared" si="11"/>
        <v>0</v>
      </c>
      <c r="J222">
        <f t="shared" si="11"/>
        <v>0</v>
      </c>
      <c r="K222">
        <f t="shared" si="11"/>
        <v>0</v>
      </c>
      <c r="L222">
        <f t="shared" si="11"/>
        <v>0</v>
      </c>
      <c r="M222" s="8">
        <f t="shared" si="11"/>
        <v>0</v>
      </c>
    </row>
    <row r="223" spans="1:13" x14ac:dyDescent="0.25">
      <c r="A223" s="13" t="s">
        <v>214</v>
      </c>
      <c r="B223" s="7" t="s">
        <v>62</v>
      </c>
      <c r="C223" t="s">
        <v>27</v>
      </c>
      <c r="D223">
        <f>0+3+9+9</f>
        <v>21</v>
      </c>
      <c r="E223">
        <v>1</v>
      </c>
      <c r="F223" t="s">
        <v>19</v>
      </c>
      <c r="G223" t="s">
        <v>88</v>
      </c>
      <c r="H223" s="8"/>
      <c r="I223">
        <f t="shared" ref="I223:M242" si="12">MAX(0, IF($G223=I$2, $D223*$E223, 0))</f>
        <v>0</v>
      </c>
      <c r="J223">
        <f t="shared" si="12"/>
        <v>0</v>
      </c>
      <c r="K223">
        <f t="shared" si="12"/>
        <v>21</v>
      </c>
      <c r="L223">
        <f t="shared" si="12"/>
        <v>0</v>
      </c>
      <c r="M223" s="8">
        <f t="shared" si="12"/>
        <v>0</v>
      </c>
    </row>
    <row r="224" spans="1:13" x14ac:dyDescent="0.25">
      <c r="A224" t="s">
        <v>214</v>
      </c>
      <c r="B224" s="7" t="s">
        <v>231</v>
      </c>
      <c r="C224" t="s">
        <v>27</v>
      </c>
      <c r="D224">
        <v>1</v>
      </c>
      <c r="E224">
        <v>1</v>
      </c>
      <c r="F224" t="s">
        <v>18</v>
      </c>
      <c r="G224" t="s">
        <v>88</v>
      </c>
      <c r="H224" s="8"/>
      <c r="I224">
        <f t="shared" si="12"/>
        <v>0</v>
      </c>
      <c r="J224">
        <f t="shared" si="12"/>
        <v>0</v>
      </c>
      <c r="K224">
        <f t="shared" si="12"/>
        <v>1</v>
      </c>
      <c r="L224">
        <f t="shared" si="12"/>
        <v>0</v>
      </c>
      <c r="M224" s="8">
        <f t="shared" si="12"/>
        <v>0</v>
      </c>
    </row>
    <row r="225" spans="1:13" x14ac:dyDescent="0.25">
      <c r="A225" t="s">
        <v>214</v>
      </c>
      <c r="B225" s="7" t="s">
        <v>231</v>
      </c>
      <c r="C225" t="s">
        <v>173</v>
      </c>
      <c r="D225">
        <v>-3</v>
      </c>
      <c r="E225">
        <v>0</v>
      </c>
      <c r="F225" t="s">
        <v>18</v>
      </c>
      <c r="G225" t="s">
        <v>15</v>
      </c>
      <c r="H225" s="8"/>
      <c r="I225">
        <f t="shared" si="12"/>
        <v>0</v>
      </c>
      <c r="J225">
        <f t="shared" si="12"/>
        <v>0</v>
      </c>
      <c r="K225">
        <f t="shared" si="12"/>
        <v>0</v>
      </c>
      <c r="L225">
        <f t="shared" si="12"/>
        <v>0</v>
      </c>
      <c r="M225" s="8">
        <f t="shared" si="12"/>
        <v>0</v>
      </c>
    </row>
    <row r="226" spans="1:13" x14ac:dyDescent="0.25">
      <c r="A226" s="13" t="s">
        <v>274</v>
      </c>
      <c r="B226" s="7" t="s">
        <v>62</v>
      </c>
      <c r="C226" t="s">
        <v>149</v>
      </c>
      <c r="D226">
        <f>2+1</f>
        <v>3</v>
      </c>
      <c r="E226">
        <v>1</v>
      </c>
      <c r="F226" t="s">
        <v>18</v>
      </c>
      <c r="G226" t="s">
        <v>15</v>
      </c>
      <c r="H226" s="8"/>
      <c r="I226">
        <f t="shared" si="12"/>
        <v>3</v>
      </c>
      <c r="J226">
        <f t="shared" si="12"/>
        <v>0</v>
      </c>
      <c r="K226">
        <f t="shared" si="12"/>
        <v>0</v>
      </c>
      <c r="L226">
        <f t="shared" si="12"/>
        <v>0</v>
      </c>
      <c r="M226" s="8">
        <f t="shared" si="12"/>
        <v>0</v>
      </c>
    </row>
    <row r="227" spans="1:13" x14ac:dyDescent="0.25">
      <c r="A227" t="s">
        <v>128</v>
      </c>
      <c r="B227" s="7" t="s">
        <v>62</v>
      </c>
      <c r="C227" t="s">
        <v>149</v>
      </c>
      <c r="D227">
        <f>4+2+6+8+8+8+5</f>
        <v>41</v>
      </c>
      <c r="E227">
        <v>1.5</v>
      </c>
      <c r="F227" t="s">
        <v>18</v>
      </c>
      <c r="G227" t="s">
        <v>34</v>
      </c>
      <c r="H227" s="8"/>
      <c r="I227">
        <f t="shared" si="12"/>
        <v>0</v>
      </c>
      <c r="J227">
        <f t="shared" si="12"/>
        <v>61.5</v>
      </c>
      <c r="K227">
        <f t="shared" si="12"/>
        <v>0</v>
      </c>
      <c r="L227">
        <f t="shared" si="12"/>
        <v>0</v>
      </c>
      <c r="M227">
        <f t="shared" si="12"/>
        <v>0</v>
      </c>
    </row>
    <row r="228" spans="1:13" x14ac:dyDescent="0.25">
      <c r="A228" s="13" t="s">
        <v>275</v>
      </c>
      <c r="B228" s="7" t="s">
        <v>248</v>
      </c>
      <c r="C228" t="s">
        <v>149</v>
      </c>
      <c r="D228">
        <v>97</v>
      </c>
      <c r="E228">
        <v>1.2</v>
      </c>
      <c r="F228" t="s">
        <v>18</v>
      </c>
      <c r="G228" t="s">
        <v>127</v>
      </c>
      <c r="H228" s="8"/>
      <c r="I228">
        <f t="shared" si="12"/>
        <v>0</v>
      </c>
      <c r="J228">
        <f t="shared" si="12"/>
        <v>0</v>
      </c>
      <c r="K228">
        <f t="shared" si="12"/>
        <v>0</v>
      </c>
      <c r="L228">
        <f t="shared" si="12"/>
        <v>116.39999999999999</v>
      </c>
      <c r="M228" s="8">
        <f t="shared" si="12"/>
        <v>0</v>
      </c>
    </row>
    <row r="229" spans="1:13" x14ac:dyDescent="0.25">
      <c r="A229" t="s">
        <v>23</v>
      </c>
      <c r="B229" s="7" t="s">
        <v>250</v>
      </c>
      <c r="C229" t="s">
        <v>149</v>
      </c>
      <c r="D229">
        <f>-10+62</f>
        <v>52</v>
      </c>
      <c r="E229">
        <v>1</v>
      </c>
      <c r="F229" t="s">
        <v>18</v>
      </c>
      <c r="G229" t="s">
        <v>127</v>
      </c>
      <c r="H229" s="8"/>
      <c r="I229">
        <f t="shared" si="12"/>
        <v>0</v>
      </c>
      <c r="J229">
        <f t="shared" si="12"/>
        <v>0</v>
      </c>
      <c r="K229">
        <f t="shared" si="12"/>
        <v>0</v>
      </c>
      <c r="L229">
        <f t="shared" si="12"/>
        <v>52</v>
      </c>
      <c r="M229" s="8">
        <f t="shared" si="12"/>
        <v>0</v>
      </c>
    </row>
    <row r="230" spans="1:13" x14ac:dyDescent="0.25">
      <c r="A230" t="s">
        <v>23</v>
      </c>
      <c r="B230" s="7" t="s">
        <v>251</v>
      </c>
      <c r="C230" t="s">
        <v>149</v>
      </c>
      <c r="D230">
        <v>11</v>
      </c>
      <c r="E230">
        <v>1</v>
      </c>
      <c r="F230" t="s">
        <v>18</v>
      </c>
      <c r="G230" t="s">
        <v>127</v>
      </c>
      <c r="H230" s="8"/>
      <c r="I230">
        <f t="shared" si="12"/>
        <v>0</v>
      </c>
      <c r="J230">
        <f t="shared" si="12"/>
        <v>0</v>
      </c>
      <c r="K230">
        <f t="shared" si="12"/>
        <v>0</v>
      </c>
      <c r="L230">
        <f t="shared" si="12"/>
        <v>11</v>
      </c>
      <c r="M230" s="8">
        <f t="shared" si="12"/>
        <v>0</v>
      </c>
    </row>
    <row r="231" spans="1:13" x14ac:dyDescent="0.25">
      <c r="A231" t="s">
        <v>23</v>
      </c>
      <c r="B231" s="7" t="s">
        <v>20</v>
      </c>
      <c r="C231" t="s">
        <v>149</v>
      </c>
      <c r="D231">
        <f>-2+32</f>
        <v>30</v>
      </c>
      <c r="E231">
        <v>1</v>
      </c>
      <c r="F231" t="s">
        <v>18</v>
      </c>
      <c r="G231" t="s">
        <v>127</v>
      </c>
      <c r="H231" s="8"/>
      <c r="I231">
        <f t="shared" si="12"/>
        <v>0</v>
      </c>
      <c r="J231">
        <f t="shared" si="12"/>
        <v>0</v>
      </c>
      <c r="K231">
        <f t="shared" si="12"/>
        <v>0</v>
      </c>
      <c r="L231">
        <f t="shared" si="12"/>
        <v>30</v>
      </c>
      <c r="M231" s="8">
        <f t="shared" si="12"/>
        <v>0</v>
      </c>
    </row>
    <row r="232" spans="1:13" x14ac:dyDescent="0.25">
      <c r="A232" s="13" t="s">
        <v>276</v>
      </c>
      <c r="B232" s="7" t="s">
        <v>62</v>
      </c>
      <c r="C232" t="s">
        <v>27</v>
      </c>
      <c r="D232">
        <f>12+19</f>
        <v>31</v>
      </c>
      <c r="E232">
        <v>1</v>
      </c>
      <c r="F232" t="s">
        <v>18</v>
      </c>
      <c r="G232" t="s">
        <v>15</v>
      </c>
      <c r="H232" s="8"/>
      <c r="I232">
        <f t="shared" si="12"/>
        <v>31</v>
      </c>
      <c r="J232">
        <f t="shared" si="12"/>
        <v>0</v>
      </c>
      <c r="K232">
        <f t="shared" si="12"/>
        <v>0</v>
      </c>
      <c r="L232">
        <f t="shared" si="12"/>
        <v>0</v>
      </c>
      <c r="M232" s="8">
        <f t="shared" si="12"/>
        <v>0</v>
      </c>
    </row>
    <row r="233" spans="1:13" x14ac:dyDescent="0.25">
      <c r="A233" t="s">
        <v>214</v>
      </c>
      <c r="B233" s="7" t="s">
        <v>62</v>
      </c>
      <c r="C233" t="s">
        <v>27</v>
      </c>
      <c r="D233">
        <f>1+9</f>
        <v>10</v>
      </c>
      <c r="E233">
        <v>1</v>
      </c>
      <c r="F233" t="s">
        <v>18</v>
      </c>
      <c r="G233" t="s">
        <v>15</v>
      </c>
      <c r="H233" s="8"/>
      <c r="I233">
        <f t="shared" si="12"/>
        <v>10</v>
      </c>
      <c r="J233">
        <f t="shared" si="12"/>
        <v>0</v>
      </c>
      <c r="K233">
        <f t="shared" si="12"/>
        <v>0</v>
      </c>
      <c r="L233">
        <f t="shared" si="12"/>
        <v>0</v>
      </c>
      <c r="M233" s="8">
        <f t="shared" si="12"/>
        <v>0</v>
      </c>
    </row>
    <row r="234" spans="1:13" x14ac:dyDescent="0.25">
      <c r="A234" t="s">
        <v>214</v>
      </c>
      <c r="B234" s="7" t="s">
        <v>231</v>
      </c>
      <c r="C234" t="s">
        <v>27</v>
      </c>
      <c r="D234">
        <v>1</v>
      </c>
      <c r="E234">
        <v>1</v>
      </c>
      <c r="F234" t="s">
        <v>18</v>
      </c>
      <c r="G234" t="s">
        <v>34</v>
      </c>
      <c r="H234" s="8"/>
      <c r="I234">
        <f t="shared" si="12"/>
        <v>0</v>
      </c>
      <c r="J234">
        <f t="shared" si="12"/>
        <v>1</v>
      </c>
      <c r="K234">
        <f t="shared" si="12"/>
        <v>0</v>
      </c>
      <c r="L234">
        <f t="shared" si="12"/>
        <v>0</v>
      </c>
      <c r="M234" s="8">
        <f t="shared" si="12"/>
        <v>0</v>
      </c>
    </row>
    <row r="235" spans="1:13" x14ac:dyDescent="0.25">
      <c r="A235" t="s">
        <v>214</v>
      </c>
      <c r="B235" s="7" t="s">
        <v>231</v>
      </c>
      <c r="C235" t="s">
        <v>27</v>
      </c>
      <c r="D235">
        <v>1</v>
      </c>
      <c r="E235">
        <v>0</v>
      </c>
      <c r="F235" t="s">
        <v>18</v>
      </c>
      <c r="G235" t="s">
        <v>15</v>
      </c>
      <c r="H235" s="8"/>
      <c r="I235">
        <f t="shared" si="12"/>
        <v>0</v>
      </c>
      <c r="J235">
        <f t="shared" si="12"/>
        <v>0</v>
      </c>
      <c r="K235">
        <f t="shared" si="12"/>
        <v>0</v>
      </c>
      <c r="L235">
        <f t="shared" si="12"/>
        <v>0</v>
      </c>
      <c r="M235" s="8">
        <f t="shared" si="12"/>
        <v>0</v>
      </c>
    </row>
    <row r="236" spans="1:13" x14ac:dyDescent="0.25">
      <c r="A236" t="s">
        <v>214</v>
      </c>
      <c r="B236" s="7" t="s">
        <v>231</v>
      </c>
      <c r="C236" t="s">
        <v>27</v>
      </c>
      <c r="D236">
        <v>1</v>
      </c>
      <c r="E236">
        <v>1</v>
      </c>
      <c r="F236" t="s">
        <v>18</v>
      </c>
      <c r="G236" t="s">
        <v>34</v>
      </c>
      <c r="H236" s="8"/>
      <c r="I236">
        <f t="shared" si="12"/>
        <v>0</v>
      </c>
      <c r="J236">
        <f t="shared" si="12"/>
        <v>1</v>
      </c>
      <c r="K236">
        <f t="shared" si="12"/>
        <v>0</v>
      </c>
      <c r="L236">
        <f t="shared" si="12"/>
        <v>0</v>
      </c>
      <c r="M236" s="8">
        <f t="shared" si="12"/>
        <v>0</v>
      </c>
    </row>
    <row r="237" spans="1:13" x14ac:dyDescent="0.25">
      <c r="A237" t="s">
        <v>214</v>
      </c>
      <c r="B237" s="7" t="s">
        <v>231</v>
      </c>
      <c r="C237" t="s">
        <v>27</v>
      </c>
      <c r="D237">
        <v>2</v>
      </c>
      <c r="E237">
        <v>1</v>
      </c>
      <c r="F237" t="s">
        <v>18</v>
      </c>
      <c r="G237" t="s">
        <v>15</v>
      </c>
      <c r="H237" s="8"/>
      <c r="I237">
        <f t="shared" si="12"/>
        <v>2</v>
      </c>
      <c r="J237">
        <f t="shared" si="12"/>
        <v>0</v>
      </c>
      <c r="K237">
        <f t="shared" si="12"/>
        <v>0</v>
      </c>
      <c r="L237">
        <f t="shared" si="12"/>
        <v>0</v>
      </c>
      <c r="M237" s="8">
        <f t="shared" si="12"/>
        <v>0</v>
      </c>
    </row>
    <row r="238" spans="1:13" x14ac:dyDescent="0.25">
      <c r="A238" t="s">
        <v>214</v>
      </c>
      <c r="B238" s="7" t="s">
        <v>231</v>
      </c>
      <c r="C238" t="s">
        <v>27</v>
      </c>
      <c r="D238">
        <v>1</v>
      </c>
      <c r="E238">
        <v>1</v>
      </c>
      <c r="F238" t="s">
        <v>18</v>
      </c>
      <c r="G238" t="s">
        <v>15</v>
      </c>
      <c r="H238" s="8"/>
      <c r="I238">
        <f t="shared" si="12"/>
        <v>1</v>
      </c>
      <c r="J238">
        <f t="shared" si="12"/>
        <v>0</v>
      </c>
      <c r="K238">
        <f t="shared" si="12"/>
        <v>0</v>
      </c>
      <c r="L238">
        <f t="shared" si="12"/>
        <v>0</v>
      </c>
      <c r="M238" s="8">
        <f t="shared" si="12"/>
        <v>0</v>
      </c>
    </row>
    <row r="239" spans="1:13" x14ac:dyDescent="0.25">
      <c r="A239" t="s">
        <v>214</v>
      </c>
      <c r="B239" s="7" t="s">
        <v>231</v>
      </c>
      <c r="C239" t="s">
        <v>27</v>
      </c>
      <c r="D239">
        <v>1</v>
      </c>
      <c r="E239">
        <v>1</v>
      </c>
      <c r="F239" t="s">
        <v>18</v>
      </c>
      <c r="G239" t="s">
        <v>15</v>
      </c>
      <c r="H239" s="8"/>
      <c r="I239">
        <f t="shared" si="12"/>
        <v>1</v>
      </c>
      <c r="J239">
        <f t="shared" si="12"/>
        <v>0</v>
      </c>
      <c r="K239">
        <f t="shared" si="12"/>
        <v>0</v>
      </c>
      <c r="L239">
        <f t="shared" si="12"/>
        <v>0</v>
      </c>
      <c r="M239" s="8">
        <f t="shared" si="12"/>
        <v>0</v>
      </c>
    </row>
    <row r="240" spans="1:13" x14ac:dyDescent="0.25">
      <c r="A240" t="s">
        <v>214</v>
      </c>
      <c r="B240" s="7" t="s">
        <v>231</v>
      </c>
      <c r="C240" t="s">
        <v>27</v>
      </c>
      <c r="D240">
        <v>2</v>
      </c>
      <c r="E240">
        <v>1</v>
      </c>
      <c r="F240" t="s">
        <v>18</v>
      </c>
      <c r="G240" t="s">
        <v>15</v>
      </c>
      <c r="H240" s="8"/>
      <c r="I240">
        <f t="shared" si="12"/>
        <v>2</v>
      </c>
      <c r="J240">
        <f t="shared" si="12"/>
        <v>0</v>
      </c>
      <c r="K240">
        <f t="shared" si="12"/>
        <v>0</v>
      </c>
      <c r="L240">
        <f t="shared" si="12"/>
        <v>0</v>
      </c>
      <c r="M240" s="8">
        <f t="shared" si="12"/>
        <v>0</v>
      </c>
    </row>
    <row r="241" spans="1:13" x14ac:dyDescent="0.25">
      <c r="A241" s="13" t="s">
        <v>277</v>
      </c>
      <c r="B241" s="7" t="s">
        <v>20</v>
      </c>
      <c r="C241" t="s">
        <v>149</v>
      </c>
      <c r="D241">
        <v>5</v>
      </c>
      <c r="E241">
        <v>3</v>
      </c>
      <c r="F241" t="s">
        <v>18</v>
      </c>
      <c r="G241" t="s">
        <v>15</v>
      </c>
      <c r="H241" s="8"/>
      <c r="I241">
        <f t="shared" si="12"/>
        <v>15</v>
      </c>
      <c r="J241">
        <f t="shared" si="12"/>
        <v>0</v>
      </c>
      <c r="K241">
        <f t="shared" si="12"/>
        <v>0</v>
      </c>
      <c r="L241">
        <f t="shared" si="12"/>
        <v>0</v>
      </c>
      <c r="M241" s="8">
        <f t="shared" si="12"/>
        <v>0</v>
      </c>
    </row>
    <row r="242" spans="1:13" x14ac:dyDescent="0.25">
      <c r="A242" t="s">
        <v>128</v>
      </c>
      <c r="B242" s="7" t="s">
        <v>62</v>
      </c>
      <c r="C242" t="s">
        <v>149</v>
      </c>
      <c r="D242">
        <f>5+22+3+6+6+2+17+2+3+2+5</f>
        <v>73</v>
      </c>
      <c r="E242">
        <v>1</v>
      </c>
      <c r="F242" t="s">
        <v>18</v>
      </c>
      <c r="G242" t="s">
        <v>34</v>
      </c>
      <c r="H242" s="8"/>
      <c r="I242">
        <f t="shared" si="12"/>
        <v>0</v>
      </c>
      <c r="J242">
        <f t="shared" si="12"/>
        <v>73</v>
      </c>
      <c r="K242">
        <f t="shared" si="12"/>
        <v>0</v>
      </c>
      <c r="L242">
        <f t="shared" si="12"/>
        <v>0</v>
      </c>
      <c r="M242" s="8">
        <f t="shared" si="12"/>
        <v>0</v>
      </c>
    </row>
    <row r="243" spans="1:13" x14ac:dyDescent="0.25">
      <c r="A243" s="13" t="s">
        <v>278</v>
      </c>
      <c r="B243" s="7" t="s">
        <v>62</v>
      </c>
      <c r="C243" t="s">
        <v>149</v>
      </c>
      <c r="D243">
        <f>1+36+43+1</f>
        <v>81</v>
      </c>
      <c r="E243">
        <v>1</v>
      </c>
      <c r="F243" t="s">
        <v>18</v>
      </c>
      <c r="G243" t="s">
        <v>127</v>
      </c>
      <c r="H243" s="8"/>
      <c r="I243">
        <f t="shared" ref="I243:M262" si="13">MAX(0, IF($G243=I$2, $D243*$E243, 0))</f>
        <v>0</v>
      </c>
      <c r="J243">
        <f t="shared" si="13"/>
        <v>0</v>
      </c>
      <c r="K243">
        <f t="shared" si="13"/>
        <v>0</v>
      </c>
      <c r="L243">
        <f t="shared" si="13"/>
        <v>81</v>
      </c>
      <c r="M243" s="8">
        <f t="shared" si="13"/>
        <v>0</v>
      </c>
    </row>
    <row r="244" spans="1:13" x14ac:dyDescent="0.25">
      <c r="A244" t="s">
        <v>128</v>
      </c>
      <c r="B244" s="7" t="s">
        <v>62</v>
      </c>
      <c r="C244" t="s">
        <v>27</v>
      </c>
      <c r="D244">
        <f>6+4+2+1+2+1+3</f>
        <v>19</v>
      </c>
      <c r="E244">
        <v>1</v>
      </c>
      <c r="F244" t="s">
        <v>18</v>
      </c>
      <c r="G244" t="s">
        <v>34</v>
      </c>
      <c r="H244" s="8"/>
      <c r="I244">
        <f t="shared" si="13"/>
        <v>0</v>
      </c>
      <c r="J244">
        <f t="shared" si="13"/>
        <v>19</v>
      </c>
      <c r="K244">
        <f t="shared" si="13"/>
        <v>0</v>
      </c>
      <c r="L244">
        <f t="shared" si="13"/>
        <v>0</v>
      </c>
      <c r="M244" s="8">
        <f t="shared" si="13"/>
        <v>0</v>
      </c>
    </row>
    <row r="245" spans="1:13" x14ac:dyDescent="0.25">
      <c r="A245" s="13" t="s">
        <v>279</v>
      </c>
      <c r="B245" s="7" t="s">
        <v>20</v>
      </c>
      <c r="C245" t="s">
        <v>149</v>
      </c>
      <c r="D245">
        <v>10</v>
      </c>
      <c r="E245">
        <v>1.2</v>
      </c>
      <c r="F245" t="s">
        <v>18</v>
      </c>
      <c r="G245" t="s">
        <v>15</v>
      </c>
      <c r="H245" s="8"/>
      <c r="I245">
        <f t="shared" si="13"/>
        <v>12</v>
      </c>
      <c r="J245">
        <f t="shared" si="13"/>
        <v>0</v>
      </c>
      <c r="K245">
        <f t="shared" si="13"/>
        <v>0</v>
      </c>
      <c r="L245">
        <f t="shared" si="13"/>
        <v>0</v>
      </c>
      <c r="M245" s="8">
        <f t="shared" si="13"/>
        <v>0</v>
      </c>
    </row>
    <row r="246" spans="1:13" x14ac:dyDescent="0.25">
      <c r="A246" s="13" t="s">
        <v>280</v>
      </c>
      <c r="B246" s="7" t="s">
        <v>20</v>
      </c>
      <c r="C246" t="s">
        <v>149</v>
      </c>
      <c r="D246">
        <v>12</v>
      </c>
      <c r="E246">
        <v>1</v>
      </c>
      <c r="F246" t="s">
        <v>18</v>
      </c>
      <c r="G246" t="s">
        <v>15</v>
      </c>
      <c r="H246" s="8"/>
      <c r="I246">
        <f t="shared" si="13"/>
        <v>12</v>
      </c>
      <c r="J246">
        <f t="shared" si="13"/>
        <v>0</v>
      </c>
      <c r="K246">
        <f t="shared" si="13"/>
        <v>0</v>
      </c>
      <c r="L246">
        <f t="shared" si="13"/>
        <v>0</v>
      </c>
      <c r="M246" s="8">
        <f t="shared" si="13"/>
        <v>0</v>
      </c>
    </row>
    <row r="247" spans="1:13" x14ac:dyDescent="0.25">
      <c r="A247" t="s">
        <v>214</v>
      </c>
      <c r="B247" s="7" t="s">
        <v>20</v>
      </c>
      <c r="C247" t="s">
        <v>27</v>
      </c>
      <c r="D247">
        <v>4</v>
      </c>
      <c r="E247">
        <v>1</v>
      </c>
      <c r="F247" t="s">
        <v>18</v>
      </c>
      <c r="G247" t="s">
        <v>15</v>
      </c>
      <c r="H247" s="8"/>
      <c r="I247">
        <f t="shared" si="13"/>
        <v>4</v>
      </c>
      <c r="J247">
        <f t="shared" si="13"/>
        <v>0</v>
      </c>
      <c r="K247">
        <f t="shared" si="13"/>
        <v>0</v>
      </c>
      <c r="L247">
        <f t="shared" si="13"/>
        <v>0</v>
      </c>
      <c r="M247" s="8">
        <f t="shared" si="13"/>
        <v>0</v>
      </c>
    </row>
    <row r="248" spans="1:13" x14ac:dyDescent="0.25">
      <c r="A248" s="13" t="s">
        <v>281</v>
      </c>
      <c r="B248" s="7" t="s">
        <v>20</v>
      </c>
      <c r="C248" t="s">
        <v>149</v>
      </c>
      <c r="D248">
        <v>19</v>
      </c>
      <c r="E248">
        <v>1.2</v>
      </c>
      <c r="F248" t="s">
        <v>18</v>
      </c>
      <c r="G248" t="s">
        <v>15</v>
      </c>
      <c r="H248" s="8"/>
      <c r="I248">
        <f t="shared" si="13"/>
        <v>22.8</v>
      </c>
      <c r="J248">
        <f t="shared" si="13"/>
        <v>0</v>
      </c>
      <c r="K248">
        <f t="shared" si="13"/>
        <v>0</v>
      </c>
      <c r="L248">
        <f t="shared" si="13"/>
        <v>0</v>
      </c>
      <c r="M248" s="8">
        <f t="shared" si="13"/>
        <v>0</v>
      </c>
    </row>
    <row r="249" spans="1:13" x14ac:dyDescent="0.25">
      <c r="A249" s="13" t="s">
        <v>282</v>
      </c>
      <c r="B249" s="7" t="s">
        <v>258</v>
      </c>
      <c r="C249" t="s">
        <v>27</v>
      </c>
      <c r="D249">
        <v>1</v>
      </c>
      <c r="E249">
        <v>1</v>
      </c>
      <c r="F249" t="s">
        <v>18</v>
      </c>
      <c r="G249" t="s">
        <v>34</v>
      </c>
      <c r="H249" s="8"/>
      <c r="I249">
        <f t="shared" si="13"/>
        <v>0</v>
      </c>
      <c r="J249">
        <f t="shared" si="13"/>
        <v>1</v>
      </c>
      <c r="K249">
        <f t="shared" si="13"/>
        <v>0</v>
      </c>
      <c r="L249">
        <f t="shared" si="13"/>
        <v>0</v>
      </c>
      <c r="M249" s="8">
        <f t="shared" si="13"/>
        <v>0</v>
      </c>
    </row>
    <row r="250" spans="1:13" x14ac:dyDescent="0.25">
      <c r="A250" s="13" t="s">
        <v>283</v>
      </c>
      <c r="B250" s="7" t="s">
        <v>284</v>
      </c>
      <c r="C250" t="s">
        <v>149</v>
      </c>
      <c r="D250">
        <f>88-13</f>
        <v>75</v>
      </c>
      <c r="E250">
        <v>1.5</v>
      </c>
      <c r="F250" t="s">
        <v>18</v>
      </c>
      <c r="G250" t="s">
        <v>15</v>
      </c>
      <c r="H250" s="8"/>
      <c r="I250">
        <f t="shared" si="13"/>
        <v>112.5</v>
      </c>
      <c r="J250">
        <f t="shared" si="13"/>
        <v>0</v>
      </c>
      <c r="K250">
        <f t="shared" si="13"/>
        <v>0</v>
      </c>
      <c r="L250">
        <f t="shared" si="13"/>
        <v>0</v>
      </c>
      <c r="M250" s="8">
        <f t="shared" si="13"/>
        <v>0</v>
      </c>
    </row>
    <row r="251" spans="1:13" x14ac:dyDescent="0.25">
      <c r="A251" t="s">
        <v>214</v>
      </c>
      <c r="B251" s="7" t="s">
        <v>231</v>
      </c>
      <c r="C251" t="s">
        <v>28</v>
      </c>
      <c r="D251">
        <v>40</v>
      </c>
      <c r="E251">
        <v>0</v>
      </c>
      <c r="F251" t="s">
        <v>18</v>
      </c>
      <c r="G251" t="s">
        <v>15</v>
      </c>
      <c r="H251" s="8"/>
      <c r="I251">
        <f t="shared" si="13"/>
        <v>0</v>
      </c>
      <c r="J251">
        <f t="shared" si="13"/>
        <v>0</v>
      </c>
      <c r="K251">
        <f t="shared" si="13"/>
        <v>0</v>
      </c>
      <c r="L251">
        <f t="shared" si="13"/>
        <v>0</v>
      </c>
      <c r="M251" s="8">
        <f t="shared" si="13"/>
        <v>0</v>
      </c>
    </row>
    <row r="252" spans="1:13" x14ac:dyDescent="0.25">
      <c r="A252" s="13" t="s">
        <v>285</v>
      </c>
      <c r="B252" s="7" t="s">
        <v>62</v>
      </c>
      <c r="C252" t="s">
        <v>27</v>
      </c>
      <c r="D252">
        <f>6+9+69+20+8+4</f>
        <v>116</v>
      </c>
      <c r="E252">
        <v>1.2</v>
      </c>
      <c r="F252" t="s">
        <v>19</v>
      </c>
      <c r="G252" t="s">
        <v>127</v>
      </c>
      <c r="H252" s="8"/>
      <c r="I252">
        <f t="shared" si="13"/>
        <v>0</v>
      </c>
      <c r="J252">
        <f t="shared" si="13"/>
        <v>0</v>
      </c>
      <c r="K252">
        <f t="shared" si="13"/>
        <v>0</v>
      </c>
      <c r="L252">
        <f t="shared" si="13"/>
        <v>139.19999999999999</v>
      </c>
      <c r="M252" s="8">
        <f t="shared" si="13"/>
        <v>0</v>
      </c>
    </row>
    <row r="253" spans="1:13" x14ac:dyDescent="0.25">
      <c r="A253" t="s">
        <v>214</v>
      </c>
      <c r="B253" s="7" t="s">
        <v>62</v>
      </c>
      <c r="C253" t="s">
        <v>27</v>
      </c>
      <c r="D253">
        <v>1</v>
      </c>
      <c r="E253">
        <v>1</v>
      </c>
      <c r="F253" t="s">
        <v>19</v>
      </c>
      <c r="G253" t="s">
        <v>127</v>
      </c>
      <c r="H253" s="8"/>
      <c r="I253">
        <f t="shared" si="13"/>
        <v>0</v>
      </c>
      <c r="J253">
        <f t="shared" si="13"/>
        <v>0</v>
      </c>
      <c r="K253">
        <f t="shared" si="13"/>
        <v>0</v>
      </c>
      <c r="L253">
        <f t="shared" si="13"/>
        <v>1</v>
      </c>
      <c r="M253" s="8">
        <f t="shared" si="13"/>
        <v>0</v>
      </c>
    </row>
    <row r="254" spans="1:13" x14ac:dyDescent="0.25">
      <c r="A254" s="13" t="s">
        <v>286</v>
      </c>
      <c r="B254" s="7" t="s">
        <v>231</v>
      </c>
      <c r="C254" t="s">
        <v>149</v>
      </c>
      <c r="D254">
        <v>0</v>
      </c>
      <c r="E254">
        <v>0</v>
      </c>
      <c r="F254" t="s">
        <v>18</v>
      </c>
      <c r="G254" t="s">
        <v>15</v>
      </c>
      <c r="H254" s="8" t="s">
        <v>287</v>
      </c>
      <c r="I254">
        <f t="shared" si="13"/>
        <v>0</v>
      </c>
      <c r="J254">
        <f t="shared" si="13"/>
        <v>0</v>
      </c>
      <c r="K254">
        <f t="shared" si="13"/>
        <v>0</v>
      </c>
      <c r="L254">
        <f t="shared" si="13"/>
        <v>0</v>
      </c>
      <c r="M254" s="8">
        <f t="shared" si="13"/>
        <v>0</v>
      </c>
    </row>
    <row r="255" spans="1:13" x14ac:dyDescent="0.25">
      <c r="A255" t="s">
        <v>214</v>
      </c>
      <c r="B255" s="7" t="s">
        <v>231</v>
      </c>
      <c r="C255" t="s">
        <v>27</v>
      </c>
      <c r="D255">
        <v>1</v>
      </c>
      <c r="E255">
        <v>1</v>
      </c>
      <c r="F255" t="s">
        <v>18</v>
      </c>
      <c r="G255" t="s">
        <v>34</v>
      </c>
      <c r="H255" s="8"/>
      <c r="I255">
        <f t="shared" si="13"/>
        <v>0</v>
      </c>
      <c r="J255">
        <f t="shared" si="13"/>
        <v>1</v>
      </c>
      <c r="K255">
        <f t="shared" si="13"/>
        <v>0</v>
      </c>
      <c r="L255">
        <f t="shared" si="13"/>
        <v>0</v>
      </c>
      <c r="M255" s="8">
        <f t="shared" si="13"/>
        <v>0</v>
      </c>
    </row>
    <row r="256" spans="1:13" x14ac:dyDescent="0.25">
      <c r="A256" t="s">
        <v>214</v>
      </c>
      <c r="B256" s="7" t="s">
        <v>231</v>
      </c>
      <c r="C256" t="s">
        <v>149</v>
      </c>
      <c r="D256">
        <v>2</v>
      </c>
      <c r="E256">
        <v>0</v>
      </c>
      <c r="F256" t="s">
        <v>18</v>
      </c>
      <c r="G256" t="s">
        <v>15</v>
      </c>
      <c r="H256" s="8" t="s">
        <v>288</v>
      </c>
      <c r="I256">
        <f t="shared" si="13"/>
        <v>0</v>
      </c>
      <c r="J256">
        <f t="shared" si="13"/>
        <v>0</v>
      </c>
      <c r="K256">
        <f t="shared" si="13"/>
        <v>0</v>
      </c>
      <c r="L256">
        <f t="shared" si="13"/>
        <v>0</v>
      </c>
      <c r="M256" s="8">
        <f t="shared" si="13"/>
        <v>0</v>
      </c>
    </row>
    <row r="257" spans="1:13" x14ac:dyDescent="0.25">
      <c r="A257" s="13" t="s">
        <v>289</v>
      </c>
      <c r="B257" s="7" t="s">
        <v>231</v>
      </c>
      <c r="C257" t="s">
        <v>149</v>
      </c>
      <c r="D257">
        <v>0</v>
      </c>
      <c r="E257">
        <v>0</v>
      </c>
      <c r="F257" t="s">
        <v>18</v>
      </c>
      <c r="G257" t="s">
        <v>15</v>
      </c>
      <c r="H257" s="8"/>
      <c r="I257">
        <f t="shared" si="13"/>
        <v>0</v>
      </c>
      <c r="J257">
        <f t="shared" si="13"/>
        <v>0</v>
      </c>
      <c r="K257">
        <f t="shared" si="13"/>
        <v>0</v>
      </c>
      <c r="L257">
        <f t="shared" si="13"/>
        <v>0</v>
      </c>
      <c r="M257" s="8">
        <f t="shared" si="13"/>
        <v>0</v>
      </c>
    </row>
    <row r="258" spans="1:13" x14ac:dyDescent="0.25">
      <c r="A258" t="s">
        <v>214</v>
      </c>
      <c r="B258" s="7" t="s">
        <v>231</v>
      </c>
      <c r="C258" t="s">
        <v>27</v>
      </c>
      <c r="D258">
        <v>1</v>
      </c>
      <c r="E258">
        <v>1</v>
      </c>
      <c r="F258" t="s">
        <v>18</v>
      </c>
      <c r="G258" t="s">
        <v>34</v>
      </c>
      <c r="H258" s="8"/>
      <c r="I258">
        <f t="shared" si="13"/>
        <v>0</v>
      </c>
      <c r="J258">
        <f t="shared" si="13"/>
        <v>1</v>
      </c>
      <c r="K258">
        <f t="shared" si="13"/>
        <v>0</v>
      </c>
      <c r="L258">
        <f t="shared" si="13"/>
        <v>0</v>
      </c>
      <c r="M258" s="8">
        <f t="shared" si="13"/>
        <v>0</v>
      </c>
    </row>
    <row r="259" spans="1:13" x14ac:dyDescent="0.25">
      <c r="A259" s="13" t="s">
        <v>290</v>
      </c>
      <c r="B259" s="7" t="s">
        <v>194</v>
      </c>
      <c r="C259" t="s">
        <v>149</v>
      </c>
      <c r="D259">
        <v>10</v>
      </c>
      <c r="E259">
        <v>2</v>
      </c>
      <c r="F259" t="s">
        <v>18</v>
      </c>
      <c r="G259" t="s">
        <v>127</v>
      </c>
      <c r="H259" s="8"/>
      <c r="I259">
        <f t="shared" si="13"/>
        <v>0</v>
      </c>
      <c r="J259">
        <f t="shared" si="13"/>
        <v>0</v>
      </c>
      <c r="K259">
        <f t="shared" si="13"/>
        <v>0</v>
      </c>
      <c r="L259">
        <f t="shared" si="13"/>
        <v>20</v>
      </c>
      <c r="M259" s="8">
        <f t="shared" si="13"/>
        <v>0</v>
      </c>
    </row>
    <row r="260" spans="1:13" x14ac:dyDescent="0.25">
      <c r="A260" t="s">
        <v>23</v>
      </c>
      <c r="B260" s="7" t="s">
        <v>248</v>
      </c>
      <c r="C260" t="s">
        <v>149</v>
      </c>
      <c r="D260">
        <v>7</v>
      </c>
      <c r="E260">
        <v>1</v>
      </c>
      <c r="F260" t="s">
        <v>18</v>
      </c>
      <c r="G260" t="s">
        <v>127</v>
      </c>
      <c r="H260" s="8"/>
      <c r="I260">
        <f t="shared" si="13"/>
        <v>0</v>
      </c>
      <c r="J260">
        <f t="shared" si="13"/>
        <v>0</v>
      </c>
      <c r="K260">
        <f t="shared" si="13"/>
        <v>0</v>
      </c>
      <c r="L260">
        <f t="shared" si="13"/>
        <v>7</v>
      </c>
      <c r="M260" s="8">
        <f t="shared" si="13"/>
        <v>0</v>
      </c>
    </row>
    <row r="261" spans="1:13" x14ac:dyDescent="0.25">
      <c r="A261" t="s">
        <v>23</v>
      </c>
      <c r="B261" s="7" t="s">
        <v>250</v>
      </c>
      <c r="C261" t="s">
        <v>149</v>
      </c>
      <c r="D261">
        <v>70</v>
      </c>
      <c r="E261">
        <v>1.2</v>
      </c>
      <c r="F261" t="s">
        <v>18</v>
      </c>
      <c r="G261" t="s">
        <v>127</v>
      </c>
      <c r="H261" s="8"/>
      <c r="I261">
        <f t="shared" si="13"/>
        <v>0</v>
      </c>
      <c r="J261">
        <f t="shared" si="13"/>
        <v>0</v>
      </c>
      <c r="K261">
        <f t="shared" si="13"/>
        <v>0</v>
      </c>
      <c r="L261">
        <f t="shared" si="13"/>
        <v>84</v>
      </c>
      <c r="M261" s="8">
        <f t="shared" si="13"/>
        <v>0</v>
      </c>
    </row>
    <row r="262" spans="1:13" x14ac:dyDescent="0.25">
      <c r="A262" t="s">
        <v>23</v>
      </c>
      <c r="B262" s="7" t="s">
        <v>251</v>
      </c>
      <c r="C262" t="s">
        <v>27</v>
      </c>
      <c r="D262">
        <v>1</v>
      </c>
      <c r="E262">
        <v>1</v>
      </c>
      <c r="F262" t="s">
        <v>18</v>
      </c>
      <c r="G262" t="s">
        <v>127</v>
      </c>
      <c r="H262" s="8"/>
      <c r="I262">
        <f t="shared" si="13"/>
        <v>0</v>
      </c>
      <c r="J262">
        <f t="shared" si="13"/>
        <v>0</v>
      </c>
      <c r="K262">
        <f t="shared" si="13"/>
        <v>0</v>
      </c>
      <c r="L262">
        <f t="shared" si="13"/>
        <v>1</v>
      </c>
      <c r="M262" s="8">
        <f t="shared" si="13"/>
        <v>0</v>
      </c>
    </row>
    <row r="263" spans="1:13" x14ac:dyDescent="0.25">
      <c r="A263" t="s">
        <v>23</v>
      </c>
      <c r="B263" s="7" t="s">
        <v>291</v>
      </c>
      <c r="C263" t="s">
        <v>28</v>
      </c>
      <c r="D263">
        <v>13</v>
      </c>
      <c r="E263">
        <v>1</v>
      </c>
      <c r="F263" t="s">
        <v>18</v>
      </c>
      <c r="G263" t="s">
        <v>127</v>
      </c>
      <c r="H263" s="8"/>
      <c r="I263">
        <f t="shared" ref="I263:M282" si="14">MAX(0, IF($G263=I$2, $D263*$E263, 0))</f>
        <v>0</v>
      </c>
      <c r="J263">
        <f t="shared" si="14"/>
        <v>0</v>
      </c>
      <c r="K263">
        <f t="shared" si="14"/>
        <v>0</v>
      </c>
      <c r="L263">
        <f t="shared" si="14"/>
        <v>13</v>
      </c>
      <c r="M263" s="8">
        <f t="shared" si="14"/>
        <v>0</v>
      </c>
    </row>
    <row r="264" spans="1:13" x14ac:dyDescent="0.25">
      <c r="A264" s="13" t="s">
        <v>292</v>
      </c>
      <c r="B264" s="7" t="s">
        <v>62</v>
      </c>
      <c r="C264" t="s">
        <v>149</v>
      </c>
      <c r="D264">
        <v>40</v>
      </c>
      <c r="E264">
        <v>1.5</v>
      </c>
      <c r="F264" t="s">
        <v>18</v>
      </c>
      <c r="G264" t="s">
        <v>15</v>
      </c>
      <c r="H264" s="8"/>
      <c r="I264">
        <f t="shared" si="14"/>
        <v>60</v>
      </c>
      <c r="J264">
        <f t="shared" si="14"/>
        <v>0</v>
      </c>
      <c r="K264">
        <f t="shared" si="14"/>
        <v>0</v>
      </c>
      <c r="L264">
        <f t="shared" si="14"/>
        <v>0</v>
      </c>
      <c r="M264" s="8">
        <f t="shared" si="14"/>
        <v>0</v>
      </c>
    </row>
    <row r="265" spans="1:13" x14ac:dyDescent="0.25">
      <c r="A265" t="s">
        <v>128</v>
      </c>
      <c r="B265" s="7" t="s">
        <v>62</v>
      </c>
      <c r="C265" t="s">
        <v>27</v>
      </c>
      <c r="D265">
        <f>16+6+1+11+7+17+2</f>
        <v>60</v>
      </c>
      <c r="E265">
        <v>1</v>
      </c>
      <c r="F265" t="s">
        <v>19</v>
      </c>
      <c r="G265" t="s">
        <v>15</v>
      </c>
      <c r="H265" s="8"/>
      <c r="I265">
        <f t="shared" si="14"/>
        <v>60</v>
      </c>
      <c r="J265">
        <f t="shared" si="14"/>
        <v>0</v>
      </c>
      <c r="K265">
        <f t="shared" si="14"/>
        <v>0</v>
      </c>
      <c r="L265">
        <f t="shared" si="14"/>
        <v>0</v>
      </c>
      <c r="M265" s="8">
        <f t="shared" si="14"/>
        <v>0</v>
      </c>
    </row>
    <row r="266" spans="1:13" x14ac:dyDescent="0.25">
      <c r="A266" s="13" t="s">
        <v>293</v>
      </c>
      <c r="B266" s="7" t="s">
        <v>231</v>
      </c>
      <c r="C266" t="s">
        <v>149</v>
      </c>
      <c r="D266">
        <v>2</v>
      </c>
      <c r="E266">
        <v>1</v>
      </c>
      <c r="F266" t="s">
        <v>18</v>
      </c>
      <c r="G266" t="s">
        <v>34</v>
      </c>
      <c r="H266" s="8"/>
      <c r="I266">
        <f t="shared" si="14"/>
        <v>0</v>
      </c>
      <c r="J266">
        <f t="shared" si="14"/>
        <v>2</v>
      </c>
      <c r="K266">
        <f t="shared" si="14"/>
        <v>0</v>
      </c>
      <c r="L266">
        <f t="shared" si="14"/>
        <v>0</v>
      </c>
      <c r="M266" s="8">
        <f t="shared" si="14"/>
        <v>0</v>
      </c>
    </row>
    <row r="267" spans="1:13" x14ac:dyDescent="0.25">
      <c r="A267" t="s">
        <v>128</v>
      </c>
      <c r="B267" s="7" t="s">
        <v>62</v>
      </c>
      <c r="C267" t="s">
        <v>27</v>
      </c>
      <c r="D267">
        <f>1+6+0+4+2+7+4</f>
        <v>24</v>
      </c>
      <c r="E267">
        <v>1</v>
      </c>
      <c r="F267" t="s">
        <v>18</v>
      </c>
      <c r="G267" t="s">
        <v>15</v>
      </c>
      <c r="H267" s="8"/>
      <c r="I267">
        <f t="shared" si="14"/>
        <v>24</v>
      </c>
      <c r="J267">
        <f t="shared" si="14"/>
        <v>0</v>
      </c>
      <c r="K267">
        <f t="shared" si="14"/>
        <v>0</v>
      </c>
      <c r="L267">
        <f t="shared" si="14"/>
        <v>0</v>
      </c>
      <c r="M267" s="8">
        <f t="shared" si="14"/>
        <v>0</v>
      </c>
    </row>
    <row r="268" spans="1:13" x14ac:dyDescent="0.25">
      <c r="A268" t="s">
        <v>214</v>
      </c>
      <c r="B268" s="7" t="s">
        <v>231</v>
      </c>
      <c r="C268" t="s">
        <v>173</v>
      </c>
      <c r="D268">
        <v>-6</v>
      </c>
      <c r="E268">
        <v>0</v>
      </c>
      <c r="F268" t="s">
        <v>18</v>
      </c>
      <c r="G268" t="s">
        <v>34</v>
      </c>
      <c r="H268" s="8"/>
      <c r="I268">
        <f t="shared" si="14"/>
        <v>0</v>
      </c>
      <c r="J268">
        <f t="shared" si="14"/>
        <v>0</v>
      </c>
      <c r="K268">
        <f t="shared" si="14"/>
        <v>0</v>
      </c>
      <c r="L268">
        <f t="shared" si="14"/>
        <v>0</v>
      </c>
      <c r="M268" s="8">
        <f t="shared" si="14"/>
        <v>0</v>
      </c>
    </row>
    <row r="269" spans="1:13" x14ac:dyDescent="0.25">
      <c r="A269" t="s">
        <v>128</v>
      </c>
      <c r="B269" s="7" t="s">
        <v>62</v>
      </c>
      <c r="C269" t="s">
        <v>27</v>
      </c>
      <c r="D269">
        <f>2+4+1</f>
        <v>7</v>
      </c>
      <c r="E269">
        <v>1</v>
      </c>
      <c r="F269" t="s">
        <v>18</v>
      </c>
      <c r="G269" t="s">
        <v>15</v>
      </c>
      <c r="H269" s="8"/>
      <c r="I269">
        <f t="shared" si="14"/>
        <v>7</v>
      </c>
      <c r="J269">
        <f t="shared" si="14"/>
        <v>0</v>
      </c>
      <c r="K269">
        <f t="shared" si="14"/>
        <v>0</v>
      </c>
      <c r="L269">
        <f t="shared" si="14"/>
        <v>0</v>
      </c>
      <c r="M269" s="8">
        <f t="shared" si="14"/>
        <v>0</v>
      </c>
    </row>
    <row r="270" spans="1:13" x14ac:dyDescent="0.25">
      <c r="A270" s="13" t="s">
        <v>294</v>
      </c>
      <c r="B270" s="7" t="s">
        <v>192</v>
      </c>
      <c r="C270" t="s">
        <v>149</v>
      </c>
      <c r="D270">
        <v>4</v>
      </c>
      <c r="E270">
        <v>1</v>
      </c>
      <c r="F270" t="s">
        <v>24</v>
      </c>
      <c r="G270" t="s">
        <v>127</v>
      </c>
      <c r="H270" s="8"/>
      <c r="I270">
        <f t="shared" si="14"/>
        <v>0</v>
      </c>
      <c r="J270">
        <f t="shared" si="14"/>
        <v>0</v>
      </c>
      <c r="K270">
        <f t="shared" si="14"/>
        <v>0</v>
      </c>
      <c r="L270">
        <f t="shared" si="14"/>
        <v>4</v>
      </c>
      <c r="M270" s="8">
        <f t="shared" si="14"/>
        <v>0</v>
      </c>
    </row>
    <row r="271" spans="1:13" x14ac:dyDescent="0.25">
      <c r="A271" t="s">
        <v>23</v>
      </c>
      <c r="B271" s="7" t="s">
        <v>194</v>
      </c>
      <c r="C271" t="s">
        <v>149</v>
      </c>
      <c r="D271">
        <v>2</v>
      </c>
      <c r="E271">
        <v>1</v>
      </c>
      <c r="F271" t="s">
        <v>24</v>
      </c>
      <c r="G271" t="s">
        <v>127</v>
      </c>
      <c r="H271" s="8"/>
      <c r="I271">
        <f t="shared" si="14"/>
        <v>0</v>
      </c>
      <c r="J271">
        <f t="shared" si="14"/>
        <v>0</v>
      </c>
      <c r="K271">
        <f t="shared" si="14"/>
        <v>0</v>
      </c>
      <c r="L271">
        <f t="shared" si="14"/>
        <v>2</v>
      </c>
      <c r="M271" s="8">
        <f t="shared" si="14"/>
        <v>0</v>
      </c>
    </row>
    <row r="272" spans="1:13" x14ac:dyDescent="0.25">
      <c r="A272" t="s">
        <v>23</v>
      </c>
      <c r="B272" s="7" t="s">
        <v>248</v>
      </c>
      <c r="C272" t="s">
        <v>149</v>
      </c>
      <c r="D272">
        <v>34</v>
      </c>
      <c r="E272">
        <v>1.2</v>
      </c>
      <c r="F272" t="s">
        <v>19</v>
      </c>
      <c r="G272" t="s">
        <v>127</v>
      </c>
      <c r="H272" s="8"/>
      <c r="I272">
        <f t="shared" si="14"/>
        <v>0</v>
      </c>
      <c r="J272">
        <f t="shared" si="14"/>
        <v>0</v>
      </c>
      <c r="K272">
        <f t="shared" si="14"/>
        <v>0</v>
      </c>
      <c r="L272">
        <f t="shared" si="14"/>
        <v>40.799999999999997</v>
      </c>
      <c r="M272" s="8">
        <f t="shared" si="14"/>
        <v>0</v>
      </c>
    </row>
    <row r="273" spans="1:13" x14ac:dyDescent="0.25">
      <c r="A273" t="s">
        <v>23</v>
      </c>
      <c r="B273" s="7" t="s">
        <v>250</v>
      </c>
      <c r="C273" t="s">
        <v>149</v>
      </c>
      <c r="D273">
        <v>29</v>
      </c>
      <c r="E273">
        <v>1.2</v>
      </c>
      <c r="F273" t="s">
        <v>19</v>
      </c>
      <c r="G273" t="s">
        <v>127</v>
      </c>
      <c r="H273" s="8"/>
      <c r="I273">
        <f t="shared" si="14"/>
        <v>0</v>
      </c>
      <c r="J273">
        <f t="shared" si="14"/>
        <v>0</v>
      </c>
      <c r="K273">
        <f t="shared" si="14"/>
        <v>0</v>
      </c>
      <c r="L273">
        <f t="shared" si="14"/>
        <v>34.799999999999997</v>
      </c>
      <c r="M273" s="8">
        <f t="shared" si="14"/>
        <v>0</v>
      </c>
    </row>
    <row r="274" spans="1:13" x14ac:dyDescent="0.25">
      <c r="A274" t="s">
        <v>23</v>
      </c>
      <c r="B274" s="7" t="s">
        <v>264</v>
      </c>
      <c r="C274" t="s">
        <v>27</v>
      </c>
      <c r="D274">
        <v>2</v>
      </c>
      <c r="E274">
        <v>1</v>
      </c>
      <c r="F274" t="s">
        <v>18</v>
      </c>
      <c r="G274" t="s">
        <v>127</v>
      </c>
      <c r="H274" s="8"/>
      <c r="I274">
        <f t="shared" si="14"/>
        <v>0</v>
      </c>
      <c r="J274">
        <f t="shared" si="14"/>
        <v>0</v>
      </c>
      <c r="K274">
        <f t="shared" si="14"/>
        <v>0</v>
      </c>
      <c r="L274">
        <f t="shared" si="14"/>
        <v>2</v>
      </c>
      <c r="M274" s="8">
        <f t="shared" si="14"/>
        <v>0</v>
      </c>
    </row>
    <row r="275" spans="1:13" x14ac:dyDescent="0.25">
      <c r="A275" t="s">
        <v>23</v>
      </c>
      <c r="B275" s="7" t="s">
        <v>251</v>
      </c>
      <c r="C275" t="s">
        <v>149</v>
      </c>
      <c r="D275">
        <f>81+4</f>
        <v>85</v>
      </c>
      <c r="E275">
        <v>1.2</v>
      </c>
      <c r="F275" t="s">
        <v>18</v>
      </c>
      <c r="G275" t="s">
        <v>127</v>
      </c>
      <c r="H275" s="8"/>
      <c r="I275">
        <f t="shared" si="14"/>
        <v>0</v>
      </c>
      <c r="J275">
        <f t="shared" si="14"/>
        <v>0</v>
      </c>
      <c r="K275">
        <f t="shared" si="14"/>
        <v>0</v>
      </c>
      <c r="L275">
        <f t="shared" si="14"/>
        <v>102</v>
      </c>
      <c r="M275" s="8">
        <f t="shared" si="14"/>
        <v>0</v>
      </c>
    </row>
    <row r="276" spans="1:13" x14ac:dyDescent="0.25">
      <c r="A276" t="s">
        <v>23</v>
      </c>
      <c r="B276" s="7" t="s">
        <v>291</v>
      </c>
      <c r="C276" t="s">
        <v>149</v>
      </c>
      <c r="D276">
        <v>9</v>
      </c>
      <c r="E276">
        <v>1.2</v>
      </c>
      <c r="F276" t="s">
        <v>18</v>
      </c>
      <c r="G276" t="s">
        <v>127</v>
      </c>
      <c r="H276" s="8"/>
      <c r="I276">
        <f t="shared" si="14"/>
        <v>0</v>
      </c>
      <c r="J276">
        <f t="shared" si="14"/>
        <v>0</v>
      </c>
      <c r="K276">
        <f t="shared" si="14"/>
        <v>0</v>
      </c>
      <c r="L276">
        <f t="shared" si="14"/>
        <v>10.799999999999999</v>
      </c>
      <c r="M276" s="8">
        <f t="shared" si="14"/>
        <v>0</v>
      </c>
    </row>
    <row r="277" spans="1:13" x14ac:dyDescent="0.25">
      <c r="A277" t="s">
        <v>23</v>
      </c>
      <c r="B277" s="7" t="s">
        <v>20</v>
      </c>
      <c r="C277" t="s">
        <v>149</v>
      </c>
      <c r="D277">
        <v>48</v>
      </c>
      <c r="E277">
        <v>1.2</v>
      </c>
      <c r="F277" t="s">
        <v>18</v>
      </c>
      <c r="G277" t="s">
        <v>127</v>
      </c>
      <c r="H277" s="8"/>
      <c r="I277">
        <f t="shared" si="14"/>
        <v>0</v>
      </c>
      <c r="J277">
        <f t="shared" si="14"/>
        <v>0</v>
      </c>
      <c r="K277">
        <f t="shared" si="14"/>
        <v>0</v>
      </c>
      <c r="L277">
        <f t="shared" si="14"/>
        <v>57.599999999999994</v>
      </c>
      <c r="M277" s="8">
        <f t="shared" si="14"/>
        <v>0</v>
      </c>
    </row>
    <row r="278" spans="1:13" x14ac:dyDescent="0.25">
      <c r="A278" t="s">
        <v>214</v>
      </c>
      <c r="B278" s="7" t="s">
        <v>231</v>
      </c>
      <c r="C278" t="s">
        <v>27</v>
      </c>
      <c r="D278">
        <v>0</v>
      </c>
      <c r="E278">
        <v>0</v>
      </c>
      <c r="F278" t="s">
        <v>18</v>
      </c>
      <c r="G278" t="s">
        <v>34</v>
      </c>
      <c r="H278" s="8"/>
      <c r="I278">
        <f t="shared" si="14"/>
        <v>0</v>
      </c>
      <c r="J278">
        <f t="shared" si="14"/>
        <v>0</v>
      </c>
      <c r="K278">
        <f t="shared" si="14"/>
        <v>0</v>
      </c>
      <c r="L278">
        <f t="shared" si="14"/>
        <v>0</v>
      </c>
      <c r="M278" s="8">
        <f t="shared" si="14"/>
        <v>0</v>
      </c>
    </row>
    <row r="279" spans="1:13" x14ac:dyDescent="0.25">
      <c r="A279" s="13" t="s">
        <v>295</v>
      </c>
      <c r="B279" s="7" t="s">
        <v>248</v>
      </c>
      <c r="C279" t="s">
        <v>149</v>
      </c>
      <c r="D279">
        <v>4</v>
      </c>
      <c r="E279">
        <v>1</v>
      </c>
      <c r="F279" t="s">
        <v>18</v>
      </c>
      <c r="G279" t="s">
        <v>15</v>
      </c>
      <c r="H279" s="8"/>
      <c r="I279">
        <f t="shared" si="14"/>
        <v>4</v>
      </c>
      <c r="J279">
        <f t="shared" si="14"/>
        <v>0</v>
      </c>
      <c r="K279">
        <f t="shared" si="14"/>
        <v>0</v>
      </c>
      <c r="L279">
        <f t="shared" si="14"/>
        <v>0</v>
      </c>
      <c r="M279" s="8">
        <f t="shared" si="14"/>
        <v>0</v>
      </c>
    </row>
    <row r="280" spans="1:13" x14ac:dyDescent="0.25">
      <c r="A280" t="s">
        <v>23</v>
      </c>
      <c r="B280" s="7" t="s">
        <v>284</v>
      </c>
      <c r="C280" t="s">
        <v>149</v>
      </c>
      <c r="D280">
        <v>11</v>
      </c>
      <c r="E280">
        <v>2</v>
      </c>
      <c r="F280" t="s">
        <v>18</v>
      </c>
      <c r="G280" t="s">
        <v>15</v>
      </c>
      <c r="H280" s="8"/>
      <c r="I280">
        <f t="shared" si="14"/>
        <v>22</v>
      </c>
      <c r="J280">
        <f t="shared" si="14"/>
        <v>0</v>
      </c>
      <c r="K280">
        <f t="shared" si="14"/>
        <v>0</v>
      </c>
      <c r="L280">
        <f t="shared" si="14"/>
        <v>0</v>
      </c>
      <c r="M280" s="8">
        <f t="shared" si="14"/>
        <v>0</v>
      </c>
    </row>
    <row r="281" spans="1:13" x14ac:dyDescent="0.25">
      <c r="A281" s="13" t="s">
        <v>296</v>
      </c>
      <c r="B281" s="7" t="s">
        <v>231</v>
      </c>
      <c r="C281" t="s">
        <v>149</v>
      </c>
      <c r="D281">
        <v>16</v>
      </c>
      <c r="E281">
        <v>1</v>
      </c>
      <c r="F281" t="s">
        <v>18</v>
      </c>
      <c r="G281" t="s">
        <v>88</v>
      </c>
      <c r="H281" s="8"/>
      <c r="I281">
        <f t="shared" si="14"/>
        <v>0</v>
      </c>
      <c r="J281">
        <f t="shared" si="14"/>
        <v>0</v>
      </c>
      <c r="K281">
        <f t="shared" si="14"/>
        <v>16</v>
      </c>
      <c r="L281">
        <f t="shared" si="14"/>
        <v>0</v>
      </c>
      <c r="M281" s="8">
        <f t="shared" si="14"/>
        <v>0</v>
      </c>
    </row>
    <row r="282" spans="1:13" x14ac:dyDescent="0.25">
      <c r="A282" s="13" t="s">
        <v>297</v>
      </c>
      <c r="B282" s="7" t="s">
        <v>133</v>
      </c>
      <c r="C282" t="s">
        <v>149</v>
      </c>
      <c r="D282">
        <v>5</v>
      </c>
      <c r="E282">
        <v>1</v>
      </c>
      <c r="F282" t="s">
        <v>18</v>
      </c>
      <c r="G282" t="s">
        <v>34</v>
      </c>
      <c r="H282" s="8"/>
      <c r="I282">
        <f t="shared" si="14"/>
        <v>0</v>
      </c>
      <c r="J282">
        <f t="shared" si="14"/>
        <v>5</v>
      </c>
      <c r="K282">
        <f t="shared" si="14"/>
        <v>0</v>
      </c>
      <c r="L282">
        <f t="shared" si="14"/>
        <v>0</v>
      </c>
      <c r="M282" s="8">
        <f t="shared" si="14"/>
        <v>0</v>
      </c>
    </row>
    <row r="283" spans="1:13" x14ac:dyDescent="0.25">
      <c r="A283" t="s">
        <v>128</v>
      </c>
      <c r="B283" s="7" t="s">
        <v>62</v>
      </c>
      <c r="C283" t="s">
        <v>149</v>
      </c>
      <c r="D283">
        <f>4+7</f>
        <v>11</v>
      </c>
      <c r="E283">
        <v>1</v>
      </c>
      <c r="F283" t="s">
        <v>18</v>
      </c>
      <c r="G283" t="s">
        <v>88</v>
      </c>
      <c r="H283" s="8"/>
      <c r="I283">
        <f t="shared" ref="I283:M301" si="15">MAX(0, IF($G283=I$2, $D283*$E283, 0))</f>
        <v>0</v>
      </c>
      <c r="J283">
        <f t="shared" si="15"/>
        <v>0</v>
      </c>
      <c r="K283">
        <f t="shared" si="15"/>
        <v>11</v>
      </c>
      <c r="L283">
        <f t="shared" si="15"/>
        <v>0</v>
      </c>
      <c r="M283" s="8">
        <f t="shared" si="15"/>
        <v>0</v>
      </c>
    </row>
    <row r="284" spans="1:13" x14ac:dyDescent="0.25">
      <c r="A284" s="13" t="s">
        <v>298</v>
      </c>
      <c r="B284" s="7" t="s">
        <v>62</v>
      </c>
      <c r="C284" t="s">
        <v>27</v>
      </c>
      <c r="D284">
        <f>3+21</f>
        <v>24</v>
      </c>
      <c r="E284">
        <v>1</v>
      </c>
      <c r="F284" t="s">
        <v>18</v>
      </c>
      <c r="G284" t="s">
        <v>15</v>
      </c>
      <c r="H284" s="8"/>
      <c r="I284">
        <f t="shared" si="15"/>
        <v>24</v>
      </c>
      <c r="J284">
        <f t="shared" si="15"/>
        <v>0</v>
      </c>
      <c r="K284">
        <f t="shared" si="15"/>
        <v>0</v>
      </c>
      <c r="L284">
        <f t="shared" si="15"/>
        <v>0</v>
      </c>
      <c r="M284" s="8">
        <f t="shared" si="15"/>
        <v>0</v>
      </c>
    </row>
    <row r="285" spans="1:13" x14ac:dyDescent="0.25">
      <c r="A285" t="s">
        <v>214</v>
      </c>
      <c r="B285" s="7" t="s">
        <v>62</v>
      </c>
      <c r="C285" t="s">
        <v>149</v>
      </c>
      <c r="D285">
        <f>4+1</f>
        <v>5</v>
      </c>
      <c r="E285">
        <v>1</v>
      </c>
      <c r="F285" t="s">
        <v>18</v>
      </c>
      <c r="G285" t="s">
        <v>34</v>
      </c>
      <c r="H285" s="8"/>
      <c r="I285">
        <f t="shared" si="15"/>
        <v>0</v>
      </c>
      <c r="J285">
        <f t="shared" si="15"/>
        <v>5</v>
      </c>
      <c r="K285">
        <f t="shared" si="15"/>
        <v>0</v>
      </c>
      <c r="L285">
        <f t="shared" si="15"/>
        <v>0</v>
      </c>
      <c r="M285" s="8">
        <f t="shared" si="15"/>
        <v>0</v>
      </c>
    </row>
    <row r="286" spans="1:13" x14ac:dyDescent="0.25">
      <c r="A286" t="s">
        <v>214</v>
      </c>
      <c r="B286" s="7" t="s">
        <v>231</v>
      </c>
      <c r="C286" t="s">
        <v>27</v>
      </c>
      <c r="D286">
        <v>13</v>
      </c>
      <c r="E286">
        <v>1</v>
      </c>
      <c r="F286" t="s">
        <v>18</v>
      </c>
      <c r="G286" t="s">
        <v>88</v>
      </c>
      <c r="H286" s="8" t="s">
        <v>299</v>
      </c>
      <c r="I286">
        <f t="shared" si="15"/>
        <v>0</v>
      </c>
      <c r="J286">
        <f t="shared" si="15"/>
        <v>0</v>
      </c>
      <c r="K286">
        <f t="shared" si="15"/>
        <v>13</v>
      </c>
      <c r="L286">
        <f t="shared" si="15"/>
        <v>0</v>
      </c>
      <c r="M286" s="8">
        <f t="shared" si="15"/>
        <v>0</v>
      </c>
    </row>
    <row r="287" spans="1:13" x14ac:dyDescent="0.25">
      <c r="A287" t="s">
        <v>128</v>
      </c>
      <c r="B287" s="7" t="s">
        <v>62</v>
      </c>
      <c r="C287" t="s">
        <v>27</v>
      </c>
      <c r="D287">
        <f>2+1</f>
        <v>3</v>
      </c>
      <c r="E287">
        <v>1</v>
      </c>
      <c r="F287" t="s">
        <v>18</v>
      </c>
      <c r="G287" t="s">
        <v>34</v>
      </c>
      <c r="H287" s="8"/>
      <c r="I287">
        <f t="shared" si="15"/>
        <v>0</v>
      </c>
      <c r="J287">
        <f t="shared" si="15"/>
        <v>3</v>
      </c>
      <c r="K287">
        <f t="shared" si="15"/>
        <v>0</v>
      </c>
      <c r="L287">
        <f t="shared" si="15"/>
        <v>0</v>
      </c>
      <c r="M287" s="8">
        <f t="shared" si="15"/>
        <v>0</v>
      </c>
    </row>
    <row r="288" spans="1:13" x14ac:dyDescent="0.25">
      <c r="A288" t="s">
        <v>214</v>
      </c>
      <c r="B288" s="7" t="s">
        <v>231</v>
      </c>
      <c r="C288" t="s">
        <v>27</v>
      </c>
      <c r="D288">
        <v>5</v>
      </c>
      <c r="E288">
        <v>1</v>
      </c>
      <c r="F288" t="s">
        <v>18</v>
      </c>
      <c r="G288" t="s">
        <v>88</v>
      </c>
      <c r="H288" s="8"/>
      <c r="I288">
        <f t="shared" si="15"/>
        <v>0</v>
      </c>
      <c r="J288">
        <f t="shared" si="15"/>
        <v>0</v>
      </c>
      <c r="K288">
        <f t="shared" si="15"/>
        <v>5</v>
      </c>
      <c r="L288">
        <f t="shared" si="15"/>
        <v>0</v>
      </c>
      <c r="M288" s="8">
        <f t="shared" si="15"/>
        <v>0</v>
      </c>
    </row>
    <row r="289" spans="1:13" x14ac:dyDescent="0.25">
      <c r="A289" s="13" t="s">
        <v>300</v>
      </c>
      <c r="B289" s="7" t="s">
        <v>62</v>
      </c>
      <c r="C289" t="s">
        <v>149</v>
      </c>
      <c r="D289">
        <f>6+45+17+3+60+26+11+15</f>
        <v>183</v>
      </c>
      <c r="E289">
        <v>2.2000000000000002</v>
      </c>
      <c r="F289" t="s">
        <v>24</v>
      </c>
      <c r="G289" t="s">
        <v>127</v>
      </c>
      <c r="H289" s="8"/>
      <c r="I289">
        <f t="shared" si="15"/>
        <v>0</v>
      </c>
      <c r="J289">
        <f t="shared" si="15"/>
        <v>0</v>
      </c>
      <c r="K289">
        <f t="shared" si="15"/>
        <v>0</v>
      </c>
      <c r="L289">
        <f t="shared" si="15"/>
        <v>402.6</v>
      </c>
      <c r="M289" s="8">
        <f t="shared" si="15"/>
        <v>0</v>
      </c>
    </row>
    <row r="290" spans="1:13" x14ac:dyDescent="0.25">
      <c r="A290" s="13" t="s">
        <v>301</v>
      </c>
      <c r="B290" s="7" t="s">
        <v>302</v>
      </c>
      <c r="C290" t="s">
        <v>149</v>
      </c>
      <c r="D290">
        <v>14</v>
      </c>
      <c r="E290">
        <v>1</v>
      </c>
      <c r="F290" t="s">
        <v>18</v>
      </c>
      <c r="G290" t="s">
        <v>34</v>
      </c>
      <c r="H290" s="8"/>
      <c r="I290">
        <f t="shared" si="15"/>
        <v>0</v>
      </c>
      <c r="J290">
        <f t="shared" si="15"/>
        <v>14</v>
      </c>
      <c r="K290">
        <f t="shared" si="15"/>
        <v>0</v>
      </c>
      <c r="L290">
        <f t="shared" si="15"/>
        <v>0</v>
      </c>
      <c r="M290" s="8">
        <f t="shared" si="15"/>
        <v>0</v>
      </c>
    </row>
    <row r="291" spans="1:13" x14ac:dyDescent="0.25">
      <c r="A291" t="s">
        <v>214</v>
      </c>
      <c r="B291" s="7" t="s">
        <v>231</v>
      </c>
      <c r="C291" t="s">
        <v>27</v>
      </c>
      <c r="D291">
        <v>1</v>
      </c>
      <c r="E291">
        <v>1</v>
      </c>
      <c r="F291" t="s">
        <v>18</v>
      </c>
      <c r="G291" t="s">
        <v>34</v>
      </c>
      <c r="H291" s="8"/>
      <c r="I291">
        <f t="shared" si="15"/>
        <v>0</v>
      </c>
      <c r="J291">
        <f t="shared" si="15"/>
        <v>1</v>
      </c>
      <c r="K291">
        <f t="shared" si="15"/>
        <v>0</v>
      </c>
      <c r="L291">
        <f t="shared" si="15"/>
        <v>0</v>
      </c>
      <c r="M291" s="8">
        <f t="shared" si="15"/>
        <v>0</v>
      </c>
    </row>
    <row r="292" spans="1:13" x14ac:dyDescent="0.25">
      <c r="A292" s="13" t="s">
        <v>199</v>
      </c>
      <c r="B292" s="7" t="s">
        <v>133</v>
      </c>
      <c r="C292" t="s">
        <v>149</v>
      </c>
      <c r="D292">
        <v>25</v>
      </c>
      <c r="E292">
        <v>2</v>
      </c>
      <c r="F292" t="s">
        <v>18</v>
      </c>
      <c r="G292" t="s">
        <v>34</v>
      </c>
      <c r="H292" s="8"/>
      <c r="I292">
        <f t="shared" si="15"/>
        <v>0</v>
      </c>
      <c r="J292">
        <f t="shared" si="15"/>
        <v>50</v>
      </c>
      <c r="K292">
        <f t="shared" si="15"/>
        <v>0</v>
      </c>
      <c r="L292">
        <f t="shared" si="15"/>
        <v>0</v>
      </c>
      <c r="M292" s="8">
        <f t="shared" si="15"/>
        <v>0</v>
      </c>
    </row>
    <row r="293" spans="1:13" x14ac:dyDescent="0.25">
      <c r="A293" t="s">
        <v>128</v>
      </c>
      <c r="B293" s="7" t="s">
        <v>62</v>
      </c>
      <c r="C293" t="s">
        <v>149</v>
      </c>
      <c r="D293">
        <f>14+17+0</f>
        <v>31</v>
      </c>
      <c r="E293">
        <v>1.2</v>
      </c>
      <c r="F293" t="s">
        <v>24</v>
      </c>
      <c r="G293" t="s">
        <v>34</v>
      </c>
      <c r="H293" s="8"/>
      <c r="I293">
        <f t="shared" si="15"/>
        <v>0</v>
      </c>
      <c r="J293">
        <f t="shared" si="15"/>
        <v>37.199999999999996</v>
      </c>
      <c r="K293">
        <f t="shared" si="15"/>
        <v>0</v>
      </c>
      <c r="L293">
        <f t="shared" si="15"/>
        <v>0</v>
      </c>
      <c r="M293" s="8">
        <f t="shared" si="15"/>
        <v>0</v>
      </c>
    </row>
    <row r="294" spans="1:13" x14ac:dyDescent="0.25">
      <c r="A294" s="13" t="s">
        <v>303</v>
      </c>
      <c r="B294" s="7" t="s">
        <v>62</v>
      </c>
      <c r="C294" t="s">
        <v>27</v>
      </c>
      <c r="D294">
        <f>6+14+8+6+11</f>
        <v>45</v>
      </c>
      <c r="E294">
        <v>1.5</v>
      </c>
      <c r="F294" t="s">
        <v>18</v>
      </c>
      <c r="G294" t="s">
        <v>127</v>
      </c>
      <c r="H294" s="8"/>
      <c r="I294">
        <f t="shared" si="15"/>
        <v>0</v>
      </c>
      <c r="J294">
        <f t="shared" si="15"/>
        <v>0</v>
      </c>
      <c r="K294">
        <f t="shared" si="15"/>
        <v>0</v>
      </c>
      <c r="L294">
        <f t="shared" si="15"/>
        <v>67.5</v>
      </c>
      <c r="M294" s="8">
        <f t="shared" si="15"/>
        <v>0</v>
      </c>
    </row>
    <row r="295" spans="1:13" x14ac:dyDescent="0.25">
      <c r="A295" s="13" t="s">
        <v>304</v>
      </c>
      <c r="B295" s="7" t="s">
        <v>305</v>
      </c>
      <c r="C295" t="s">
        <v>28</v>
      </c>
      <c r="D295">
        <v>22</v>
      </c>
      <c r="E295">
        <v>1.5</v>
      </c>
      <c r="F295" t="s">
        <v>18</v>
      </c>
      <c r="G295" t="s">
        <v>34</v>
      </c>
      <c r="H295" s="8"/>
      <c r="I295">
        <f t="shared" si="15"/>
        <v>0</v>
      </c>
      <c r="J295">
        <f t="shared" si="15"/>
        <v>33</v>
      </c>
      <c r="K295">
        <f t="shared" si="15"/>
        <v>0</v>
      </c>
      <c r="L295">
        <f t="shared" si="15"/>
        <v>0</v>
      </c>
      <c r="M295" s="8">
        <f t="shared" si="15"/>
        <v>0</v>
      </c>
    </row>
    <row r="296" spans="1:13" x14ac:dyDescent="0.25">
      <c r="A296" s="13" t="s">
        <v>306</v>
      </c>
      <c r="B296" s="7" t="s">
        <v>62</v>
      </c>
      <c r="C296" t="s">
        <v>149</v>
      </c>
      <c r="D296">
        <v>8</v>
      </c>
      <c r="E296">
        <v>1.5</v>
      </c>
      <c r="F296" t="s">
        <v>18</v>
      </c>
      <c r="G296" t="s">
        <v>34</v>
      </c>
      <c r="H296" s="8"/>
      <c r="I296">
        <f t="shared" si="15"/>
        <v>0</v>
      </c>
      <c r="J296">
        <f t="shared" si="15"/>
        <v>12</v>
      </c>
      <c r="K296">
        <f t="shared" si="15"/>
        <v>0</v>
      </c>
      <c r="L296">
        <f t="shared" si="15"/>
        <v>0</v>
      </c>
      <c r="M296" s="8">
        <f t="shared" si="15"/>
        <v>0</v>
      </c>
    </row>
    <row r="297" spans="1:13" x14ac:dyDescent="0.25">
      <c r="A297" s="13" t="s">
        <v>307</v>
      </c>
      <c r="B297" s="7" t="s">
        <v>62</v>
      </c>
      <c r="C297" t="s">
        <v>149</v>
      </c>
      <c r="D297">
        <f>31+3+26-16</f>
        <v>44</v>
      </c>
      <c r="E297">
        <v>1.5</v>
      </c>
      <c r="F297" t="s">
        <v>18</v>
      </c>
      <c r="G297" t="s">
        <v>34</v>
      </c>
      <c r="H297" s="8"/>
      <c r="I297">
        <f t="shared" si="15"/>
        <v>0</v>
      </c>
      <c r="J297">
        <f t="shared" si="15"/>
        <v>66</v>
      </c>
      <c r="K297">
        <f t="shared" si="15"/>
        <v>0</v>
      </c>
      <c r="L297">
        <f t="shared" si="15"/>
        <v>0</v>
      </c>
      <c r="M297" s="8">
        <f t="shared" si="15"/>
        <v>0</v>
      </c>
    </row>
    <row r="298" spans="1:13" x14ac:dyDescent="0.25">
      <c r="A298" t="s">
        <v>128</v>
      </c>
      <c r="B298" s="7" t="s">
        <v>62</v>
      </c>
      <c r="C298" t="s">
        <v>27</v>
      </c>
      <c r="D298">
        <v>7</v>
      </c>
      <c r="E298">
        <v>1.2</v>
      </c>
      <c r="F298" t="s">
        <v>18</v>
      </c>
      <c r="G298" t="s">
        <v>15</v>
      </c>
      <c r="H298" s="8"/>
      <c r="I298">
        <f t="shared" si="15"/>
        <v>8.4</v>
      </c>
      <c r="J298">
        <f t="shared" si="15"/>
        <v>0</v>
      </c>
      <c r="K298">
        <f t="shared" si="15"/>
        <v>0</v>
      </c>
      <c r="L298">
        <f t="shared" si="15"/>
        <v>0</v>
      </c>
      <c r="M298" s="8">
        <f t="shared" si="15"/>
        <v>0</v>
      </c>
    </row>
    <row r="299" spans="1:13" x14ac:dyDescent="0.25">
      <c r="A299" t="s">
        <v>128</v>
      </c>
      <c r="B299" s="7" t="s">
        <v>62</v>
      </c>
      <c r="C299" t="s">
        <v>149</v>
      </c>
      <c r="D299">
        <f>16+18+2+2</f>
        <v>38</v>
      </c>
      <c r="E299">
        <v>1.2</v>
      </c>
      <c r="F299" t="s">
        <v>18</v>
      </c>
      <c r="G299" t="s">
        <v>34</v>
      </c>
      <c r="H299" s="8"/>
      <c r="I299">
        <f t="shared" si="15"/>
        <v>0</v>
      </c>
      <c r="J299">
        <f t="shared" si="15"/>
        <v>45.6</v>
      </c>
      <c r="K299">
        <f t="shared" si="15"/>
        <v>0</v>
      </c>
      <c r="L299">
        <f t="shared" si="15"/>
        <v>0</v>
      </c>
      <c r="M299" s="8">
        <f t="shared" si="15"/>
        <v>0</v>
      </c>
    </row>
    <row r="300" spans="1:13" x14ac:dyDescent="0.25">
      <c r="A300" t="s">
        <v>214</v>
      </c>
      <c r="B300" s="7" t="s">
        <v>62</v>
      </c>
      <c r="C300" t="s">
        <v>27</v>
      </c>
      <c r="D300">
        <v>1</v>
      </c>
      <c r="E300">
        <v>1</v>
      </c>
      <c r="F300" t="s">
        <v>18</v>
      </c>
      <c r="G300" t="s">
        <v>15</v>
      </c>
      <c r="H300" s="8"/>
      <c r="I300">
        <f t="shared" si="15"/>
        <v>1</v>
      </c>
      <c r="J300">
        <f t="shared" si="15"/>
        <v>0</v>
      </c>
      <c r="K300">
        <f t="shared" si="15"/>
        <v>0</v>
      </c>
      <c r="L300">
        <f t="shared" si="15"/>
        <v>0</v>
      </c>
      <c r="M300" s="8">
        <f t="shared" si="15"/>
        <v>0</v>
      </c>
    </row>
    <row r="301" spans="1:13" x14ac:dyDescent="0.25">
      <c r="A301" s="13" t="s">
        <v>308</v>
      </c>
      <c r="B301" s="7" t="s">
        <v>264</v>
      </c>
      <c r="C301" t="s">
        <v>149</v>
      </c>
      <c r="D301">
        <v>7</v>
      </c>
      <c r="E301">
        <v>1.2</v>
      </c>
      <c r="F301" t="s">
        <v>18</v>
      </c>
      <c r="G301" t="s">
        <v>15</v>
      </c>
      <c r="H301" s="8"/>
      <c r="I301">
        <f t="shared" si="15"/>
        <v>8.4</v>
      </c>
      <c r="J301">
        <f t="shared" si="15"/>
        <v>0</v>
      </c>
      <c r="K301">
        <f t="shared" si="15"/>
        <v>0</v>
      </c>
      <c r="L301">
        <f t="shared" si="15"/>
        <v>0</v>
      </c>
      <c r="M301" s="8">
        <f t="shared" si="15"/>
        <v>0</v>
      </c>
    </row>
    <row r="302" spans="1:13" x14ac:dyDescent="0.25">
      <c r="A302" t="s">
        <v>214</v>
      </c>
      <c r="B302" s="7" t="s">
        <v>264</v>
      </c>
      <c r="C302" t="s">
        <v>149</v>
      </c>
      <c r="D302">
        <v>8</v>
      </c>
      <c r="E302">
        <v>1</v>
      </c>
      <c r="F302" t="s">
        <v>18</v>
      </c>
      <c r="G302" t="s">
        <v>15</v>
      </c>
      <c r="H302" s="8"/>
      <c r="I302">
        <f t="shared" ref="I302:M352" si="16">MAX(0, IF($G302=I$2, $D302*$E302, 0))</f>
        <v>8</v>
      </c>
      <c r="J302">
        <f t="shared" si="16"/>
        <v>0</v>
      </c>
      <c r="K302">
        <f t="shared" si="16"/>
        <v>0</v>
      </c>
      <c r="L302">
        <f t="shared" si="16"/>
        <v>0</v>
      </c>
      <c r="M302" s="8">
        <f t="shared" si="16"/>
        <v>0</v>
      </c>
    </row>
    <row r="303" spans="1:13" x14ac:dyDescent="0.25">
      <c r="A303" t="s">
        <v>214</v>
      </c>
      <c r="B303" s="7" t="s">
        <v>268</v>
      </c>
      <c r="C303" t="s">
        <v>27</v>
      </c>
      <c r="D303">
        <v>0</v>
      </c>
      <c r="E303">
        <v>0</v>
      </c>
      <c r="F303" t="s">
        <v>18</v>
      </c>
      <c r="G303" t="s">
        <v>15</v>
      </c>
      <c r="H303" s="8" t="s">
        <v>309</v>
      </c>
      <c r="I303">
        <f t="shared" si="16"/>
        <v>0</v>
      </c>
      <c r="J303">
        <f t="shared" si="16"/>
        <v>0</v>
      </c>
      <c r="K303">
        <f t="shared" si="16"/>
        <v>0</v>
      </c>
      <c r="L303">
        <f t="shared" si="16"/>
        <v>0</v>
      </c>
      <c r="M303" s="8">
        <f t="shared" si="16"/>
        <v>0</v>
      </c>
    </row>
    <row r="304" spans="1:13" x14ac:dyDescent="0.25">
      <c r="A304" s="13" t="s">
        <v>310</v>
      </c>
      <c r="B304" s="7" t="s">
        <v>20</v>
      </c>
      <c r="C304" t="s">
        <v>149</v>
      </c>
      <c r="D304">
        <v>1</v>
      </c>
      <c r="E304">
        <v>1</v>
      </c>
      <c r="F304" t="s">
        <v>18</v>
      </c>
      <c r="G304" t="s">
        <v>34</v>
      </c>
      <c r="H304" s="8"/>
      <c r="I304">
        <f t="shared" si="16"/>
        <v>0</v>
      </c>
      <c r="J304">
        <f t="shared" si="16"/>
        <v>1</v>
      </c>
      <c r="K304">
        <f t="shared" si="16"/>
        <v>0</v>
      </c>
      <c r="L304">
        <f t="shared" si="16"/>
        <v>0</v>
      </c>
      <c r="M304" s="8">
        <f t="shared" si="16"/>
        <v>0</v>
      </c>
    </row>
    <row r="305" spans="1:13" x14ac:dyDescent="0.25">
      <c r="A305" s="13" t="s">
        <v>311</v>
      </c>
      <c r="B305" s="7" t="s">
        <v>62</v>
      </c>
      <c r="C305" t="s">
        <v>27</v>
      </c>
      <c r="D305">
        <v>6</v>
      </c>
      <c r="E305">
        <v>1.5</v>
      </c>
      <c r="F305" t="s">
        <v>18</v>
      </c>
      <c r="G305" t="s">
        <v>15</v>
      </c>
      <c r="H305" s="8"/>
      <c r="I305">
        <f t="shared" si="16"/>
        <v>9</v>
      </c>
      <c r="J305">
        <f t="shared" si="16"/>
        <v>0</v>
      </c>
      <c r="K305">
        <f t="shared" si="16"/>
        <v>0</v>
      </c>
      <c r="L305">
        <f t="shared" si="16"/>
        <v>0</v>
      </c>
      <c r="M305" s="8">
        <f t="shared" si="16"/>
        <v>0</v>
      </c>
    </row>
    <row r="306" spans="1:13" x14ac:dyDescent="0.25">
      <c r="A306" s="13" t="s">
        <v>312</v>
      </c>
      <c r="B306" s="7" t="s">
        <v>62</v>
      </c>
      <c r="C306" t="s">
        <v>27</v>
      </c>
      <c r="D306">
        <v>6</v>
      </c>
      <c r="E306">
        <v>1.5</v>
      </c>
      <c r="F306" t="s">
        <v>18</v>
      </c>
      <c r="G306" t="s">
        <v>15</v>
      </c>
      <c r="H306" s="8"/>
      <c r="I306">
        <f t="shared" si="16"/>
        <v>9</v>
      </c>
      <c r="J306">
        <f t="shared" si="16"/>
        <v>0</v>
      </c>
      <c r="K306">
        <f t="shared" si="16"/>
        <v>0</v>
      </c>
      <c r="L306">
        <f t="shared" si="16"/>
        <v>0</v>
      </c>
      <c r="M306" s="8">
        <f t="shared" si="16"/>
        <v>0</v>
      </c>
    </row>
    <row r="307" spans="1:13" x14ac:dyDescent="0.25">
      <c r="A307" s="13" t="s">
        <v>313</v>
      </c>
      <c r="B307" s="7" t="s">
        <v>62</v>
      </c>
      <c r="C307" t="s">
        <v>27</v>
      </c>
      <c r="D307">
        <v>5</v>
      </c>
      <c r="E307">
        <v>1</v>
      </c>
      <c r="F307" t="s">
        <v>18</v>
      </c>
      <c r="G307" t="s">
        <v>15</v>
      </c>
      <c r="H307" s="8"/>
      <c r="I307">
        <f t="shared" si="16"/>
        <v>5</v>
      </c>
      <c r="J307">
        <f t="shared" si="16"/>
        <v>0</v>
      </c>
      <c r="K307">
        <f t="shared" si="16"/>
        <v>0</v>
      </c>
      <c r="L307">
        <f t="shared" si="16"/>
        <v>0</v>
      </c>
      <c r="M307" s="8">
        <f t="shared" si="16"/>
        <v>0</v>
      </c>
    </row>
    <row r="308" spans="1:13" x14ac:dyDescent="0.25">
      <c r="A308" t="s">
        <v>128</v>
      </c>
      <c r="B308" s="7" t="s">
        <v>62</v>
      </c>
      <c r="C308" t="s">
        <v>149</v>
      </c>
      <c r="D308">
        <v>5</v>
      </c>
      <c r="E308">
        <v>1</v>
      </c>
      <c r="F308" t="s">
        <v>18</v>
      </c>
      <c r="G308" t="s">
        <v>34</v>
      </c>
      <c r="H308" s="8"/>
      <c r="I308">
        <f t="shared" si="16"/>
        <v>0</v>
      </c>
      <c r="J308">
        <f t="shared" si="16"/>
        <v>5</v>
      </c>
      <c r="K308">
        <f t="shared" si="16"/>
        <v>0</v>
      </c>
      <c r="L308">
        <f t="shared" si="16"/>
        <v>0</v>
      </c>
      <c r="M308" s="8">
        <f t="shared" si="16"/>
        <v>0</v>
      </c>
    </row>
    <row r="309" spans="1:13" x14ac:dyDescent="0.25">
      <c r="A309" t="s">
        <v>128</v>
      </c>
      <c r="B309" s="7" t="s">
        <v>62</v>
      </c>
      <c r="C309" t="s">
        <v>149</v>
      </c>
      <c r="D309">
        <f>5+1+4+10</f>
        <v>20</v>
      </c>
      <c r="E309">
        <v>1.2</v>
      </c>
      <c r="F309" t="s">
        <v>18</v>
      </c>
      <c r="G309" t="s">
        <v>15</v>
      </c>
      <c r="H309" s="8"/>
      <c r="I309">
        <f t="shared" si="16"/>
        <v>24</v>
      </c>
      <c r="J309">
        <f t="shared" si="16"/>
        <v>0</v>
      </c>
      <c r="K309">
        <f t="shared" si="16"/>
        <v>0</v>
      </c>
      <c r="L309">
        <f t="shared" si="16"/>
        <v>0</v>
      </c>
      <c r="M309" s="8">
        <f t="shared" si="16"/>
        <v>0</v>
      </c>
    </row>
    <row r="310" spans="1:13" x14ac:dyDescent="0.25">
      <c r="A310" s="13" t="s">
        <v>314</v>
      </c>
      <c r="B310" s="7" t="s">
        <v>315</v>
      </c>
      <c r="C310" t="s">
        <v>28</v>
      </c>
      <c r="D310">
        <v>80</v>
      </c>
      <c r="E310">
        <v>2.5</v>
      </c>
      <c r="F310" t="s">
        <v>18</v>
      </c>
      <c r="G310" t="s">
        <v>34</v>
      </c>
      <c r="H310" s="8"/>
      <c r="I310">
        <f t="shared" si="16"/>
        <v>0</v>
      </c>
      <c r="J310">
        <f t="shared" si="16"/>
        <v>200</v>
      </c>
      <c r="K310">
        <f t="shared" si="16"/>
        <v>0</v>
      </c>
      <c r="L310">
        <f t="shared" si="16"/>
        <v>0</v>
      </c>
      <c r="M310" s="8">
        <f t="shared" si="16"/>
        <v>0</v>
      </c>
    </row>
    <row r="311" spans="1:13" x14ac:dyDescent="0.25">
      <c r="A311" s="13" t="s">
        <v>300</v>
      </c>
      <c r="B311" s="7" t="s">
        <v>62</v>
      </c>
      <c r="C311" t="s">
        <v>149</v>
      </c>
      <c r="D311">
        <f>2+1+8+19+27+11+3+9</f>
        <v>80</v>
      </c>
      <c r="E311">
        <v>3</v>
      </c>
      <c r="F311" t="s">
        <v>18</v>
      </c>
      <c r="G311" t="s">
        <v>127</v>
      </c>
      <c r="H311" s="8" t="s">
        <v>316</v>
      </c>
      <c r="I311">
        <f t="shared" si="16"/>
        <v>0</v>
      </c>
      <c r="J311">
        <f t="shared" si="16"/>
        <v>0</v>
      </c>
      <c r="K311">
        <f t="shared" si="16"/>
        <v>0</v>
      </c>
      <c r="L311">
        <f t="shared" si="16"/>
        <v>240</v>
      </c>
      <c r="M311" s="8">
        <f t="shared" si="16"/>
        <v>0</v>
      </c>
    </row>
    <row r="312" spans="1:13" x14ac:dyDescent="0.25">
      <c r="A312" t="s">
        <v>214</v>
      </c>
      <c r="B312" s="7" t="s">
        <v>231</v>
      </c>
      <c r="C312" t="s">
        <v>149</v>
      </c>
      <c r="D312">
        <v>8</v>
      </c>
      <c r="E312">
        <v>2</v>
      </c>
      <c r="F312" t="s">
        <v>18</v>
      </c>
      <c r="G312" t="s">
        <v>15</v>
      </c>
      <c r="H312" s="8"/>
      <c r="I312">
        <f t="shared" si="16"/>
        <v>16</v>
      </c>
      <c r="J312">
        <f t="shared" si="16"/>
        <v>0</v>
      </c>
      <c r="K312">
        <f t="shared" si="16"/>
        <v>0</v>
      </c>
      <c r="L312">
        <f t="shared" si="16"/>
        <v>0</v>
      </c>
      <c r="M312" s="8">
        <f t="shared" si="16"/>
        <v>0</v>
      </c>
    </row>
    <row r="313" spans="1:13" x14ac:dyDescent="0.25">
      <c r="A313" t="s">
        <v>128</v>
      </c>
      <c r="B313" s="7" t="s">
        <v>62</v>
      </c>
      <c r="C313" t="s">
        <v>149</v>
      </c>
      <c r="D313">
        <f>16+0</f>
        <v>16</v>
      </c>
      <c r="E313">
        <v>2.2000000000000002</v>
      </c>
      <c r="F313" t="s">
        <v>18</v>
      </c>
      <c r="G313" t="s">
        <v>34</v>
      </c>
      <c r="H313" s="8"/>
      <c r="I313">
        <f t="shared" si="16"/>
        <v>0</v>
      </c>
      <c r="J313">
        <f t="shared" si="16"/>
        <v>35.200000000000003</v>
      </c>
      <c r="K313">
        <f t="shared" si="16"/>
        <v>0</v>
      </c>
      <c r="L313">
        <f t="shared" si="16"/>
        <v>0</v>
      </c>
      <c r="M313" s="8">
        <f t="shared" si="16"/>
        <v>0</v>
      </c>
    </row>
    <row r="314" spans="1:13" x14ac:dyDescent="0.25">
      <c r="A314" s="13" t="s">
        <v>317</v>
      </c>
      <c r="B314" s="7" t="s">
        <v>250</v>
      </c>
      <c r="C314" t="s">
        <v>27</v>
      </c>
      <c r="D314">
        <v>18</v>
      </c>
      <c r="E314">
        <v>3</v>
      </c>
      <c r="F314" t="s">
        <v>24</v>
      </c>
      <c r="G314" t="s">
        <v>15</v>
      </c>
      <c r="H314" s="8"/>
      <c r="I314">
        <f t="shared" si="16"/>
        <v>54</v>
      </c>
      <c r="J314">
        <f t="shared" si="16"/>
        <v>0</v>
      </c>
      <c r="K314">
        <f t="shared" si="16"/>
        <v>0</v>
      </c>
      <c r="L314">
        <f t="shared" si="16"/>
        <v>0</v>
      </c>
      <c r="M314" s="8">
        <f t="shared" si="16"/>
        <v>0</v>
      </c>
    </row>
    <row r="315" spans="1:13" x14ac:dyDescent="0.25">
      <c r="A315" t="s">
        <v>214</v>
      </c>
      <c r="B315" s="7" t="s">
        <v>318</v>
      </c>
      <c r="C315" t="s">
        <v>28</v>
      </c>
      <c r="D315">
        <v>0</v>
      </c>
      <c r="E315">
        <v>0</v>
      </c>
      <c r="F315" t="s">
        <v>18</v>
      </c>
      <c r="G315" t="s">
        <v>15</v>
      </c>
      <c r="H315" s="8"/>
      <c r="I315">
        <f t="shared" si="16"/>
        <v>0</v>
      </c>
      <c r="J315">
        <f t="shared" si="16"/>
        <v>0</v>
      </c>
      <c r="K315">
        <f t="shared" si="16"/>
        <v>0</v>
      </c>
      <c r="L315">
        <f t="shared" si="16"/>
        <v>0</v>
      </c>
      <c r="M315" s="8">
        <f t="shared" si="16"/>
        <v>0</v>
      </c>
    </row>
    <row r="316" spans="1:13" x14ac:dyDescent="0.25">
      <c r="A316" t="s">
        <v>214</v>
      </c>
      <c r="B316" s="7" t="s">
        <v>20</v>
      </c>
      <c r="C316" t="s">
        <v>173</v>
      </c>
      <c r="D316">
        <v>0</v>
      </c>
      <c r="E316">
        <v>0</v>
      </c>
      <c r="F316" t="s">
        <v>18</v>
      </c>
      <c r="G316" t="s">
        <v>15</v>
      </c>
      <c r="H316" s="8"/>
      <c r="I316">
        <f t="shared" si="16"/>
        <v>0</v>
      </c>
      <c r="J316">
        <f t="shared" si="16"/>
        <v>0</v>
      </c>
      <c r="K316">
        <f t="shared" si="16"/>
        <v>0</v>
      </c>
      <c r="L316">
        <f t="shared" si="16"/>
        <v>0</v>
      </c>
      <c r="M316" s="8">
        <f t="shared" si="16"/>
        <v>0</v>
      </c>
    </row>
    <row r="317" spans="1:13" x14ac:dyDescent="0.25">
      <c r="A317" s="13" t="s">
        <v>303</v>
      </c>
      <c r="B317" s="7" t="s">
        <v>248</v>
      </c>
      <c r="C317" t="s">
        <v>149</v>
      </c>
      <c r="D317">
        <v>13</v>
      </c>
      <c r="E317">
        <v>3</v>
      </c>
      <c r="F317" t="s">
        <v>18</v>
      </c>
      <c r="G317" t="s">
        <v>127</v>
      </c>
      <c r="H317" s="8"/>
      <c r="I317">
        <f t="shared" si="16"/>
        <v>0</v>
      </c>
      <c r="J317">
        <f t="shared" si="16"/>
        <v>0</v>
      </c>
      <c r="K317">
        <f t="shared" si="16"/>
        <v>0</v>
      </c>
      <c r="L317">
        <f t="shared" si="16"/>
        <v>39</v>
      </c>
      <c r="M317" s="8">
        <f t="shared" si="16"/>
        <v>0</v>
      </c>
    </row>
    <row r="318" spans="1:13" x14ac:dyDescent="0.25">
      <c r="A318" t="s">
        <v>23</v>
      </c>
      <c r="B318" s="7" t="s">
        <v>250</v>
      </c>
      <c r="C318" t="s">
        <v>149</v>
      </c>
      <c r="D318">
        <v>11</v>
      </c>
      <c r="E318">
        <v>3</v>
      </c>
      <c r="F318" t="s">
        <v>18</v>
      </c>
      <c r="G318" t="s">
        <v>127</v>
      </c>
      <c r="H318" s="8"/>
      <c r="I318">
        <f t="shared" si="16"/>
        <v>0</v>
      </c>
      <c r="J318">
        <f t="shared" si="16"/>
        <v>0</v>
      </c>
      <c r="K318">
        <f t="shared" si="16"/>
        <v>0</v>
      </c>
      <c r="L318">
        <f t="shared" si="16"/>
        <v>33</v>
      </c>
      <c r="M318" s="8">
        <f t="shared" si="16"/>
        <v>0</v>
      </c>
    </row>
    <row r="319" spans="1:13" x14ac:dyDescent="0.25">
      <c r="A319" t="s">
        <v>23</v>
      </c>
      <c r="B319" s="7" t="s">
        <v>251</v>
      </c>
      <c r="C319" t="s">
        <v>149</v>
      </c>
      <c r="D319">
        <v>2</v>
      </c>
      <c r="E319">
        <v>3</v>
      </c>
      <c r="F319" t="s">
        <v>18</v>
      </c>
      <c r="G319" t="s">
        <v>127</v>
      </c>
      <c r="H319" s="8"/>
      <c r="I319">
        <f t="shared" si="16"/>
        <v>0</v>
      </c>
      <c r="J319">
        <f t="shared" si="16"/>
        <v>0</v>
      </c>
      <c r="K319">
        <f t="shared" si="16"/>
        <v>0</v>
      </c>
      <c r="L319">
        <f t="shared" si="16"/>
        <v>6</v>
      </c>
      <c r="M319" s="8">
        <f t="shared" si="16"/>
        <v>0</v>
      </c>
    </row>
    <row r="320" spans="1:13" x14ac:dyDescent="0.25">
      <c r="A320" t="s">
        <v>23</v>
      </c>
      <c r="B320" s="7" t="s">
        <v>20</v>
      </c>
      <c r="C320" t="s">
        <v>149</v>
      </c>
      <c r="D320">
        <v>44</v>
      </c>
      <c r="E320">
        <v>3</v>
      </c>
      <c r="F320" t="s">
        <v>18</v>
      </c>
      <c r="G320" t="s">
        <v>127</v>
      </c>
      <c r="H320" s="8"/>
      <c r="I320">
        <f t="shared" si="16"/>
        <v>0</v>
      </c>
      <c r="J320">
        <f t="shared" si="16"/>
        <v>0</v>
      </c>
      <c r="K320">
        <f t="shared" si="16"/>
        <v>0</v>
      </c>
      <c r="L320">
        <f t="shared" si="16"/>
        <v>132</v>
      </c>
      <c r="M320" s="8">
        <f t="shared" si="16"/>
        <v>0</v>
      </c>
    </row>
    <row r="321" spans="1:13" x14ac:dyDescent="0.25">
      <c r="A321" s="13" t="s">
        <v>319</v>
      </c>
      <c r="B321" s="7" t="s">
        <v>320</v>
      </c>
      <c r="C321" t="s">
        <v>28</v>
      </c>
      <c r="D321">
        <v>38</v>
      </c>
      <c r="E321">
        <v>2.5</v>
      </c>
      <c r="F321" t="s">
        <v>18</v>
      </c>
      <c r="G321" t="s">
        <v>34</v>
      </c>
      <c r="H321" s="8"/>
      <c r="I321">
        <f t="shared" si="16"/>
        <v>0</v>
      </c>
      <c r="J321">
        <f t="shared" si="16"/>
        <v>95</v>
      </c>
      <c r="K321">
        <f t="shared" si="16"/>
        <v>0</v>
      </c>
      <c r="L321">
        <f t="shared" si="16"/>
        <v>0</v>
      </c>
      <c r="M321" s="8">
        <f t="shared" si="16"/>
        <v>0</v>
      </c>
    </row>
    <row r="322" spans="1:13" x14ac:dyDescent="0.25">
      <c r="A322" t="s">
        <v>128</v>
      </c>
      <c r="B322" s="7" t="s">
        <v>62</v>
      </c>
      <c r="C322" t="s">
        <v>27</v>
      </c>
      <c r="D322">
        <f>10+2+8+4</f>
        <v>24</v>
      </c>
      <c r="E322">
        <v>1.5</v>
      </c>
      <c r="F322" t="s">
        <v>18</v>
      </c>
      <c r="G322" t="s">
        <v>34</v>
      </c>
      <c r="H322" s="8"/>
      <c r="I322">
        <f t="shared" si="16"/>
        <v>0</v>
      </c>
      <c r="J322">
        <f t="shared" si="16"/>
        <v>36</v>
      </c>
      <c r="K322">
        <f t="shared" si="16"/>
        <v>0</v>
      </c>
      <c r="L322">
        <f t="shared" si="16"/>
        <v>0</v>
      </c>
      <c r="M322" s="8">
        <f t="shared" si="16"/>
        <v>0</v>
      </c>
    </row>
    <row r="323" spans="1:13" x14ac:dyDescent="0.25">
      <c r="A323" s="13" t="s">
        <v>321</v>
      </c>
      <c r="B323" s="7" t="s">
        <v>62</v>
      </c>
      <c r="C323" t="s">
        <v>27</v>
      </c>
      <c r="D323">
        <v>13</v>
      </c>
      <c r="E323">
        <v>2</v>
      </c>
      <c r="F323" t="s">
        <v>18</v>
      </c>
      <c r="G323" t="s">
        <v>15</v>
      </c>
      <c r="H323" s="8"/>
      <c r="I323">
        <f t="shared" si="16"/>
        <v>26</v>
      </c>
      <c r="J323">
        <f t="shared" si="16"/>
        <v>0</v>
      </c>
      <c r="K323">
        <f t="shared" si="16"/>
        <v>0</v>
      </c>
      <c r="L323">
        <f t="shared" si="16"/>
        <v>0</v>
      </c>
      <c r="M323" s="8">
        <f t="shared" si="16"/>
        <v>0</v>
      </c>
    </row>
    <row r="324" spans="1:13" x14ac:dyDescent="0.25">
      <c r="A324" s="13" t="s">
        <v>303</v>
      </c>
      <c r="B324" s="7" t="s">
        <v>62</v>
      </c>
      <c r="C324" t="s">
        <v>149</v>
      </c>
      <c r="D324">
        <v>14</v>
      </c>
      <c r="E324">
        <v>2</v>
      </c>
      <c r="F324" t="s">
        <v>18</v>
      </c>
      <c r="G324" t="s">
        <v>127</v>
      </c>
      <c r="H324" s="8"/>
      <c r="I324">
        <f t="shared" si="16"/>
        <v>0</v>
      </c>
      <c r="J324">
        <f t="shared" si="16"/>
        <v>0</v>
      </c>
      <c r="K324">
        <f t="shared" si="16"/>
        <v>0</v>
      </c>
      <c r="L324">
        <f t="shared" si="16"/>
        <v>28</v>
      </c>
      <c r="M324" s="8">
        <f t="shared" si="16"/>
        <v>0</v>
      </c>
    </row>
    <row r="325" spans="1:13" x14ac:dyDescent="0.25">
      <c r="A325" t="s">
        <v>128</v>
      </c>
      <c r="B325" s="7" t="s">
        <v>62</v>
      </c>
      <c r="C325" t="s">
        <v>27</v>
      </c>
      <c r="D325">
        <f>4+1+1+2+6+2+5</f>
        <v>21</v>
      </c>
      <c r="E325">
        <v>3</v>
      </c>
      <c r="F325" t="s">
        <v>18</v>
      </c>
      <c r="G325" t="s">
        <v>34</v>
      </c>
      <c r="H325" s="8" t="s">
        <v>316</v>
      </c>
      <c r="I325">
        <f t="shared" si="16"/>
        <v>0</v>
      </c>
      <c r="J325">
        <f t="shared" si="16"/>
        <v>63</v>
      </c>
      <c r="K325">
        <f t="shared" si="16"/>
        <v>0</v>
      </c>
      <c r="L325">
        <f t="shared" si="16"/>
        <v>0</v>
      </c>
      <c r="M325" s="8">
        <f t="shared" si="16"/>
        <v>0</v>
      </c>
    </row>
    <row r="326" spans="1:13" x14ac:dyDescent="0.25">
      <c r="A326" s="13" t="s">
        <v>322</v>
      </c>
      <c r="B326" s="7" t="s">
        <v>250</v>
      </c>
      <c r="C326" t="s">
        <v>149</v>
      </c>
      <c r="D326">
        <v>46</v>
      </c>
      <c r="E326">
        <v>2.2000000000000002</v>
      </c>
      <c r="F326" t="s">
        <v>24</v>
      </c>
      <c r="G326" t="s">
        <v>15</v>
      </c>
      <c r="H326" s="8"/>
      <c r="I326">
        <f t="shared" si="16"/>
        <v>101.2</v>
      </c>
      <c r="J326">
        <f t="shared" si="16"/>
        <v>0</v>
      </c>
      <c r="K326">
        <f t="shared" si="16"/>
        <v>0</v>
      </c>
      <c r="L326">
        <f t="shared" si="16"/>
        <v>0</v>
      </c>
      <c r="M326" s="8">
        <f t="shared" si="16"/>
        <v>0</v>
      </c>
    </row>
    <row r="327" spans="1:13" x14ac:dyDescent="0.25">
      <c r="A327" s="13" t="s">
        <v>323</v>
      </c>
      <c r="B327" s="7" t="s">
        <v>62</v>
      </c>
      <c r="C327" t="s">
        <v>173</v>
      </c>
      <c r="D327">
        <v>0</v>
      </c>
      <c r="E327">
        <v>0</v>
      </c>
      <c r="F327" t="s">
        <v>24</v>
      </c>
      <c r="G327" t="s">
        <v>15</v>
      </c>
      <c r="H327" s="8"/>
      <c r="I327">
        <f t="shared" si="16"/>
        <v>0</v>
      </c>
      <c r="J327">
        <f t="shared" si="16"/>
        <v>0</v>
      </c>
      <c r="K327">
        <f t="shared" si="16"/>
        <v>0</v>
      </c>
      <c r="L327">
        <f t="shared" si="16"/>
        <v>0</v>
      </c>
      <c r="M327" s="8">
        <f t="shared" si="16"/>
        <v>0</v>
      </c>
    </row>
    <row r="328" spans="1:13" x14ac:dyDescent="0.25">
      <c r="A328" s="13" t="s">
        <v>324</v>
      </c>
      <c r="B328" s="7" t="s">
        <v>62</v>
      </c>
      <c r="C328" t="s">
        <v>149</v>
      </c>
      <c r="D328">
        <v>15</v>
      </c>
      <c r="E328">
        <v>3</v>
      </c>
      <c r="F328" t="s">
        <v>18</v>
      </c>
      <c r="G328" t="s">
        <v>15</v>
      </c>
      <c r="H328" s="8"/>
      <c r="I328">
        <f t="shared" si="16"/>
        <v>45</v>
      </c>
      <c r="J328">
        <f t="shared" si="16"/>
        <v>0</v>
      </c>
      <c r="K328">
        <f t="shared" si="16"/>
        <v>0</v>
      </c>
      <c r="L328">
        <f t="shared" si="16"/>
        <v>0</v>
      </c>
      <c r="M328" s="8">
        <f t="shared" si="16"/>
        <v>0</v>
      </c>
    </row>
    <row r="329" spans="1:13" x14ac:dyDescent="0.25">
      <c r="A329" t="s">
        <v>214</v>
      </c>
      <c r="B329" s="7" t="s">
        <v>231</v>
      </c>
      <c r="C329" t="s">
        <v>27</v>
      </c>
      <c r="D329">
        <v>0</v>
      </c>
      <c r="E329">
        <v>0</v>
      </c>
      <c r="F329" t="s">
        <v>18</v>
      </c>
      <c r="G329" t="s">
        <v>15</v>
      </c>
      <c r="H329" s="8"/>
      <c r="I329">
        <f t="shared" si="16"/>
        <v>0</v>
      </c>
      <c r="J329">
        <f t="shared" si="16"/>
        <v>0</v>
      </c>
      <c r="K329">
        <f t="shared" si="16"/>
        <v>0</v>
      </c>
      <c r="L329">
        <f t="shared" si="16"/>
        <v>0</v>
      </c>
      <c r="M329" s="8">
        <f t="shared" si="16"/>
        <v>0</v>
      </c>
    </row>
    <row r="330" spans="1:13" x14ac:dyDescent="0.25">
      <c r="A330" t="s">
        <v>128</v>
      </c>
      <c r="B330" s="7" t="s">
        <v>62</v>
      </c>
      <c r="C330" t="s">
        <v>27</v>
      </c>
      <c r="D330">
        <v>1</v>
      </c>
      <c r="E330">
        <v>1</v>
      </c>
      <c r="F330" t="s">
        <v>18</v>
      </c>
      <c r="G330" t="s">
        <v>34</v>
      </c>
      <c r="H330" s="8"/>
      <c r="I330">
        <f t="shared" si="16"/>
        <v>0</v>
      </c>
      <c r="J330">
        <f t="shared" si="16"/>
        <v>1</v>
      </c>
      <c r="K330">
        <f t="shared" si="16"/>
        <v>0</v>
      </c>
      <c r="L330">
        <f t="shared" si="16"/>
        <v>0</v>
      </c>
      <c r="M330" s="8">
        <f t="shared" si="16"/>
        <v>0</v>
      </c>
    </row>
    <row r="331" spans="1:13" x14ac:dyDescent="0.25">
      <c r="A331" s="13" t="s">
        <v>325</v>
      </c>
      <c r="B331" s="7" t="s">
        <v>326</v>
      </c>
      <c r="C331" t="s">
        <v>28</v>
      </c>
      <c r="D331">
        <v>80</v>
      </c>
      <c r="E331">
        <v>0.6</v>
      </c>
      <c r="F331" t="s">
        <v>18</v>
      </c>
      <c r="G331" t="s">
        <v>34</v>
      </c>
      <c r="H331" s="8"/>
      <c r="I331">
        <f t="shared" si="16"/>
        <v>0</v>
      </c>
      <c r="J331">
        <f t="shared" si="16"/>
        <v>48</v>
      </c>
      <c r="K331">
        <f t="shared" si="16"/>
        <v>0</v>
      </c>
      <c r="L331">
        <f t="shared" si="16"/>
        <v>0</v>
      </c>
      <c r="M331" s="8">
        <f t="shared" si="16"/>
        <v>0</v>
      </c>
    </row>
    <row r="332" spans="1:13" x14ac:dyDescent="0.25">
      <c r="A332" t="s">
        <v>128</v>
      </c>
      <c r="B332" s="7" t="s">
        <v>62</v>
      </c>
      <c r="C332" t="s">
        <v>149</v>
      </c>
      <c r="D332">
        <f>2+31</f>
        <v>33</v>
      </c>
      <c r="E332">
        <v>1.2</v>
      </c>
      <c r="F332" t="s">
        <v>19</v>
      </c>
      <c r="G332" t="s">
        <v>34</v>
      </c>
      <c r="H332" s="8"/>
      <c r="I332">
        <f t="shared" si="16"/>
        <v>0</v>
      </c>
      <c r="J332">
        <f t="shared" si="16"/>
        <v>39.6</v>
      </c>
      <c r="K332">
        <f t="shared" si="16"/>
        <v>0</v>
      </c>
      <c r="L332">
        <f t="shared" si="16"/>
        <v>0</v>
      </c>
      <c r="M332" s="8">
        <f t="shared" si="16"/>
        <v>0</v>
      </c>
    </row>
    <row r="333" spans="1:13" x14ac:dyDescent="0.25">
      <c r="A333" t="s">
        <v>128</v>
      </c>
      <c r="B333" s="7" t="s">
        <v>62</v>
      </c>
      <c r="C333" t="s">
        <v>27</v>
      </c>
      <c r="D333">
        <v>4</v>
      </c>
      <c r="E333">
        <v>3</v>
      </c>
      <c r="F333" t="s">
        <v>18</v>
      </c>
      <c r="G333" t="s">
        <v>34</v>
      </c>
      <c r="H333" s="8"/>
      <c r="I333">
        <f t="shared" si="16"/>
        <v>0</v>
      </c>
      <c r="J333">
        <f t="shared" si="16"/>
        <v>12</v>
      </c>
      <c r="K333">
        <f t="shared" si="16"/>
        <v>0</v>
      </c>
      <c r="L333">
        <f t="shared" si="16"/>
        <v>0</v>
      </c>
      <c r="M333" s="8">
        <f t="shared" si="16"/>
        <v>0</v>
      </c>
    </row>
    <row r="334" spans="1:13" x14ac:dyDescent="0.25">
      <c r="A334" s="13" t="s">
        <v>327</v>
      </c>
      <c r="B334" s="7" t="s">
        <v>328</v>
      </c>
      <c r="C334" t="s">
        <v>28</v>
      </c>
      <c r="D334">
        <f>98-34</f>
        <v>64</v>
      </c>
      <c r="E334">
        <v>1.2</v>
      </c>
      <c r="F334" t="s">
        <v>18</v>
      </c>
      <c r="G334" t="s">
        <v>15</v>
      </c>
      <c r="H334" s="8"/>
      <c r="I334">
        <f t="shared" si="16"/>
        <v>76.8</v>
      </c>
      <c r="J334">
        <f t="shared" si="16"/>
        <v>0</v>
      </c>
      <c r="K334">
        <f t="shared" si="16"/>
        <v>0</v>
      </c>
      <c r="L334">
        <f t="shared" si="16"/>
        <v>0</v>
      </c>
      <c r="M334" s="8">
        <f t="shared" si="16"/>
        <v>0</v>
      </c>
    </row>
    <row r="335" spans="1:13" x14ac:dyDescent="0.25">
      <c r="A335" s="13" t="s">
        <v>329</v>
      </c>
      <c r="B335" s="7" t="s">
        <v>328</v>
      </c>
      <c r="C335" t="s">
        <v>27</v>
      </c>
      <c r="D335">
        <v>1</v>
      </c>
      <c r="E335">
        <v>1</v>
      </c>
      <c r="F335" t="s">
        <v>18</v>
      </c>
      <c r="G335" t="s">
        <v>15</v>
      </c>
      <c r="H335" s="8"/>
      <c r="I335">
        <f t="shared" si="16"/>
        <v>1</v>
      </c>
      <c r="J335">
        <f t="shared" si="16"/>
        <v>0</v>
      </c>
      <c r="K335">
        <f t="shared" si="16"/>
        <v>0</v>
      </c>
      <c r="L335">
        <f t="shared" si="16"/>
        <v>0</v>
      </c>
      <c r="M335" s="8">
        <f t="shared" si="16"/>
        <v>0</v>
      </c>
    </row>
    <row r="336" spans="1:13" x14ac:dyDescent="0.25">
      <c r="A336" s="13" t="s">
        <v>330</v>
      </c>
      <c r="B336" s="7" t="s">
        <v>62</v>
      </c>
      <c r="C336" t="s">
        <v>28</v>
      </c>
      <c r="D336">
        <f>14+14+14+14</f>
        <v>56</v>
      </c>
      <c r="E336">
        <v>3</v>
      </c>
      <c r="F336" t="s">
        <v>18</v>
      </c>
      <c r="G336" t="s">
        <v>234</v>
      </c>
      <c r="H336" s="8"/>
      <c r="I336">
        <f t="shared" si="16"/>
        <v>0</v>
      </c>
      <c r="J336">
        <f t="shared" si="16"/>
        <v>0</v>
      </c>
      <c r="K336">
        <f t="shared" si="16"/>
        <v>0</v>
      </c>
      <c r="L336">
        <f t="shared" si="16"/>
        <v>0</v>
      </c>
      <c r="M336" s="8">
        <f t="shared" si="16"/>
        <v>168</v>
      </c>
    </row>
    <row r="337" spans="1:13" x14ac:dyDescent="0.25">
      <c r="A337" s="13" t="s">
        <v>331</v>
      </c>
      <c r="B337" s="7" t="s">
        <v>20</v>
      </c>
      <c r="C337" t="s">
        <v>149</v>
      </c>
      <c r="D337">
        <v>17</v>
      </c>
      <c r="E337">
        <v>1.3</v>
      </c>
      <c r="F337" t="s">
        <v>18</v>
      </c>
      <c r="G337" t="s">
        <v>88</v>
      </c>
      <c r="H337" s="8"/>
      <c r="I337">
        <f t="shared" si="16"/>
        <v>0</v>
      </c>
      <c r="J337">
        <f t="shared" si="16"/>
        <v>0</v>
      </c>
      <c r="K337">
        <f t="shared" si="16"/>
        <v>22.1</v>
      </c>
      <c r="L337">
        <f t="shared" si="16"/>
        <v>0</v>
      </c>
      <c r="M337" s="8">
        <f t="shared" si="16"/>
        <v>0</v>
      </c>
    </row>
    <row r="338" spans="1:13" x14ac:dyDescent="0.25">
      <c r="A338" s="13" t="s">
        <v>332</v>
      </c>
      <c r="B338" s="7" t="s">
        <v>264</v>
      </c>
      <c r="C338" t="s">
        <v>149</v>
      </c>
      <c r="D338">
        <v>4</v>
      </c>
      <c r="E338">
        <v>3</v>
      </c>
      <c r="F338" t="s">
        <v>18</v>
      </c>
      <c r="G338" t="s">
        <v>234</v>
      </c>
      <c r="H338" s="8"/>
      <c r="I338">
        <f t="shared" si="16"/>
        <v>0</v>
      </c>
      <c r="J338">
        <f t="shared" si="16"/>
        <v>0</v>
      </c>
      <c r="K338">
        <f t="shared" si="16"/>
        <v>0</v>
      </c>
      <c r="L338">
        <f t="shared" si="16"/>
        <v>0</v>
      </c>
      <c r="M338" s="8">
        <f t="shared" si="16"/>
        <v>12</v>
      </c>
    </row>
    <row r="339" spans="1:13" x14ac:dyDescent="0.25">
      <c r="A339" s="13" t="s">
        <v>151</v>
      </c>
      <c r="B339" s="7" t="s">
        <v>192</v>
      </c>
      <c r="C339" t="s">
        <v>149</v>
      </c>
      <c r="D339">
        <v>29</v>
      </c>
      <c r="E339">
        <v>1</v>
      </c>
      <c r="F339" t="s">
        <v>18</v>
      </c>
      <c r="G339" t="s">
        <v>88</v>
      </c>
      <c r="H339" s="8"/>
      <c r="I339">
        <f t="shared" si="16"/>
        <v>0</v>
      </c>
      <c r="J339">
        <f t="shared" si="16"/>
        <v>0</v>
      </c>
      <c r="K339">
        <f t="shared" si="16"/>
        <v>29</v>
      </c>
      <c r="L339">
        <f t="shared" si="16"/>
        <v>0</v>
      </c>
      <c r="M339" s="8">
        <f t="shared" si="16"/>
        <v>0</v>
      </c>
    </row>
    <row r="340" spans="1:13" x14ac:dyDescent="0.25">
      <c r="A340" s="13" t="s">
        <v>333</v>
      </c>
      <c r="B340" s="7" t="s">
        <v>273</v>
      </c>
      <c r="C340" t="s">
        <v>149</v>
      </c>
      <c r="D340">
        <v>46</v>
      </c>
      <c r="E340">
        <v>2</v>
      </c>
      <c r="F340" t="s">
        <v>18</v>
      </c>
      <c r="G340" t="s">
        <v>88</v>
      </c>
      <c r="H340" s="8"/>
      <c r="I340">
        <f t="shared" si="16"/>
        <v>0</v>
      </c>
      <c r="J340">
        <f t="shared" si="16"/>
        <v>0</v>
      </c>
      <c r="K340">
        <f t="shared" si="16"/>
        <v>92</v>
      </c>
      <c r="L340">
        <f t="shared" si="16"/>
        <v>0</v>
      </c>
      <c r="M340" s="8">
        <f t="shared" si="16"/>
        <v>0</v>
      </c>
    </row>
    <row r="341" spans="1:13" x14ac:dyDescent="0.25">
      <c r="A341" t="s">
        <v>128</v>
      </c>
      <c r="B341" s="7" t="s">
        <v>62</v>
      </c>
      <c r="C341" t="s">
        <v>149</v>
      </c>
      <c r="D341">
        <v>6</v>
      </c>
      <c r="E341">
        <v>1</v>
      </c>
      <c r="F341" t="s">
        <v>18</v>
      </c>
      <c r="G341" t="s">
        <v>88</v>
      </c>
      <c r="H341" s="8"/>
      <c r="I341">
        <f t="shared" si="16"/>
        <v>0</v>
      </c>
      <c r="J341">
        <f t="shared" si="16"/>
        <v>0</v>
      </c>
      <c r="K341">
        <f t="shared" si="16"/>
        <v>6</v>
      </c>
      <c r="L341">
        <f t="shared" si="16"/>
        <v>0</v>
      </c>
      <c r="M341" s="8">
        <f t="shared" si="16"/>
        <v>0</v>
      </c>
    </row>
    <row r="342" spans="1:13" x14ac:dyDescent="0.25">
      <c r="A342" s="13" t="s">
        <v>334</v>
      </c>
      <c r="B342" s="7" t="s">
        <v>273</v>
      </c>
      <c r="C342" t="s">
        <v>173</v>
      </c>
      <c r="D342">
        <v>-46</v>
      </c>
      <c r="E342">
        <v>0</v>
      </c>
      <c r="F342" t="s">
        <v>18</v>
      </c>
      <c r="G342" t="s">
        <v>88</v>
      </c>
      <c r="H342" s="8"/>
      <c r="I342">
        <f t="shared" si="16"/>
        <v>0</v>
      </c>
      <c r="J342">
        <f t="shared" si="16"/>
        <v>0</v>
      </c>
      <c r="K342">
        <f t="shared" si="16"/>
        <v>0</v>
      </c>
      <c r="L342">
        <f t="shared" si="16"/>
        <v>0</v>
      </c>
      <c r="M342" s="8">
        <f t="shared" si="16"/>
        <v>0</v>
      </c>
    </row>
    <row r="343" spans="1:13" x14ac:dyDescent="0.25">
      <c r="A343" s="13" t="s">
        <v>335</v>
      </c>
      <c r="B343" s="7" t="s">
        <v>264</v>
      </c>
      <c r="C343" t="s">
        <v>149</v>
      </c>
      <c r="D343">
        <v>1</v>
      </c>
      <c r="E343">
        <v>1</v>
      </c>
      <c r="F343" t="s">
        <v>18</v>
      </c>
      <c r="G343" t="s">
        <v>15</v>
      </c>
      <c r="H343" s="8"/>
      <c r="I343">
        <f t="shared" si="16"/>
        <v>1</v>
      </c>
      <c r="J343">
        <f t="shared" si="16"/>
        <v>0</v>
      </c>
      <c r="K343">
        <f t="shared" si="16"/>
        <v>0</v>
      </c>
      <c r="L343">
        <f t="shared" si="16"/>
        <v>0</v>
      </c>
      <c r="M343" s="8">
        <f t="shared" si="16"/>
        <v>0</v>
      </c>
    </row>
    <row r="344" spans="1:13" x14ac:dyDescent="0.25">
      <c r="A344" s="13" t="s">
        <v>336</v>
      </c>
      <c r="B344" s="7" t="s">
        <v>62</v>
      </c>
      <c r="C344" t="s">
        <v>149</v>
      </c>
      <c r="D344">
        <f>12+4</f>
        <v>16</v>
      </c>
      <c r="E344">
        <v>1.2</v>
      </c>
      <c r="F344" t="s">
        <v>18</v>
      </c>
      <c r="G344" t="s">
        <v>15</v>
      </c>
      <c r="H344" s="8"/>
      <c r="I344">
        <f t="shared" si="16"/>
        <v>19.2</v>
      </c>
      <c r="J344">
        <f t="shared" si="16"/>
        <v>0</v>
      </c>
      <c r="K344">
        <f t="shared" si="16"/>
        <v>0</v>
      </c>
      <c r="L344">
        <f t="shared" si="16"/>
        <v>0</v>
      </c>
      <c r="M344" s="8">
        <f t="shared" si="16"/>
        <v>0</v>
      </c>
    </row>
    <row r="345" spans="1:13" x14ac:dyDescent="0.25">
      <c r="A345" s="13" t="s">
        <v>337</v>
      </c>
      <c r="B345" s="7" t="s">
        <v>194</v>
      </c>
      <c r="C345" t="s">
        <v>149</v>
      </c>
      <c r="D345">
        <v>10</v>
      </c>
      <c r="E345">
        <v>1</v>
      </c>
      <c r="F345" t="s">
        <v>18</v>
      </c>
      <c r="G345" t="s">
        <v>34</v>
      </c>
      <c r="H345" s="8"/>
      <c r="I345">
        <f t="shared" si="16"/>
        <v>0</v>
      </c>
      <c r="J345">
        <f t="shared" si="16"/>
        <v>10</v>
      </c>
      <c r="K345">
        <f t="shared" si="16"/>
        <v>0</v>
      </c>
      <c r="L345">
        <f t="shared" si="16"/>
        <v>0</v>
      </c>
      <c r="M345" s="8">
        <f t="shared" si="16"/>
        <v>0</v>
      </c>
    </row>
    <row r="346" spans="1:13" x14ac:dyDescent="0.25">
      <c r="A346" s="13" t="s">
        <v>338</v>
      </c>
      <c r="B346" s="7" t="s">
        <v>328</v>
      </c>
      <c r="C346" t="s">
        <v>149</v>
      </c>
      <c r="D346">
        <f>37+144+43</f>
        <v>224</v>
      </c>
      <c r="E346">
        <v>2</v>
      </c>
      <c r="F346" t="s">
        <v>18</v>
      </c>
      <c r="G346" t="s">
        <v>34</v>
      </c>
      <c r="H346" s="8"/>
      <c r="I346">
        <f t="shared" si="16"/>
        <v>0</v>
      </c>
      <c r="J346">
        <f t="shared" si="16"/>
        <v>448</v>
      </c>
      <c r="K346">
        <f t="shared" si="16"/>
        <v>0</v>
      </c>
      <c r="L346">
        <f t="shared" si="16"/>
        <v>0</v>
      </c>
      <c r="M346" s="8">
        <f t="shared" si="16"/>
        <v>0</v>
      </c>
    </row>
    <row r="347" spans="1:13" x14ac:dyDescent="0.25">
      <c r="A347" t="s">
        <v>214</v>
      </c>
      <c r="B347" s="7" t="s">
        <v>328</v>
      </c>
      <c r="C347" t="s">
        <v>27</v>
      </c>
      <c r="D347">
        <v>1</v>
      </c>
      <c r="E347">
        <v>3</v>
      </c>
      <c r="F347" t="s">
        <v>18</v>
      </c>
      <c r="G347" t="s">
        <v>34</v>
      </c>
      <c r="H347" s="8"/>
      <c r="I347">
        <f t="shared" si="16"/>
        <v>0</v>
      </c>
      <c r="J347">
        <f t="shared" si="16"/>
        <v>3</v>
      </c>
      <c r="K347">
        <f t="shared" si="16"/>
        <v>0</v>
      </c>
      <c r="L347">
        <f t="shared" si="16"/>
        <v>0</v>
      </c>
      <c r="M347" s="8">
        <f t="shared" si="16"/>
        <v>0</v>
      </c>
    </row>
    <row r="348" spans="1:13" x14ac:dyDescent="0.25">
      <c r="A348" t="s">
        <v>214</v>
      </c>
      <c r="B348" s="7" t="s">
        <v>328</v>
      </c>
      <c r="C348" t="s">
        <v>149</v>
      </c>
      <c r="D348">
        <v>2</v>
      </c>
      <c r="E348">
        <v>3</v>
      </c>
      <c r="F348" t="s">
        <v>18</v>
      </c>
      <c r="G348" t="s">
        <v>34</v>
      </c>
      <c r="H348" s="8"/>
      <c r="I348">
        <f t="shared" si="16"/>
        <v>0</v>
      </c>
      <c r="J348">
        <f t="shared" si="16"/>
        <v>6</v>
      </c>
      <c r="K348">
        <f t="shared" si="16"/>
        <v>0</v>
      </c>
      <c r="L348">
        <f t="shared" si="16"/>
        <v>0</v>
      </c>
      <c r="M348" s="8">
        <f t="shared" si="16"/>
        <v>0</v>
      </c>
    </row>
    <row r="349" spans="1:13" x14ac:dyDescent="0.25">
      <c r="A349" t="s">
        <v>214</v>
      </c>
      <c r="B349" s="7" t="s">
        <v>328</v>
      </c>
      <c r="C349" t="s">
        <v>149</v>
      </c>
      <c r="D349">
        <v>3</v>
      </c>
      <c r="E349">
        <v>3</v>
      </c>
      <c r="F349" t="s">
        <v>18</v>
      </c>
      <c r="G349" t="s">
        <v>34</v>
      </c>
      <c r="H349" s="8"/>
      <c r="I349">
        <f t="shared" si="16"/>
        <v>0</v>
      </c>
      <c r="J349">
        <f t="shared" si="16"/>
        <v>9</v>
      </c>
      <c r="K349">
        <f t="shared" si="16"/>
        <v>0</v>
      </c>
      <c r="L349">
        <f t="shared" si="16"/>
        <v>0</v>
      </c>
      <c r="M349" s="8">
        <f t="shared" si="16"/>
        <v>0</v>
      </c>
    </row>
    <row r="350" spans="1:13" x14ac:dyDescent="0.25">
      <c r="A350" t="s">
        <v>214</v>
      </c>
      <c r="B350" s="7" t="s">
        <v>328</v>
      </c>
      <c r="C350" t="s">
        <v>149</v>
      </c>
      <c r="D350">
        <v>1</v>
      </c>
      <c r="E350">
        <v>3</v>
      </c>
      <c r="F350" t="s">
        <v>18</v>
      </c>
      <c r="G350" t="s">
        <v>34</v>
      </c>
      <c r="H350" s="8"/>
      <c r="I350">
        <f t="shared" si="16"/>
        <v>0</v>
      </c>
      <c r="J350">
        <f t="shared" si="16"/>
        <v>3</v>
      </c>
      <c r="K350">
        <f t="shared" si="16"/>
        <v>0</v>
      </c>
      <c r="L350">
        <f t="shared" si="16"/>
        <v>0</v>
      </c>
      <c r="M350" s="8">
        <f t="shared" si="16"/>
        <v>0</v>
      </c>
    </row>
    <row r="351" spans="1:13" x14ac:dyDescent="0.25">
      <c r="A351" s="13" t="s">
        <v>339</v>
      </c>
      <c r="B351" s="7" t="s">
        <v>62</v>
      </c>
      <c r="C351" t="s">
        <v>27</v>
      </c>
      <c r="D351">
        <v>8</v>
      </c>
      <c r="E351">
        <v>1</v>
      </c>
      <c r="F351" t="s">
        <v>18</v>
      </c>
      <c r="G351" t="s">
        <v>15</v>
      </c>
      <c r="H351" s="8"/>
      <c r="I351">
        <f t="shared" si="16"/>
        <v>8</v>
      </c>
      <c r="J351">
        <f t="shared" si="16"/>
        <v>0</v>
      </c>
      <c r="K351">
        <f t="shared" si="16"/>
        <v>0</v>
      </c>
      <c r="L351">
        <f t="shared" si="16"/>
        <v>0</v>
      </c>
      <c r="M351" s="8">
        <f t="shared" si="16"/>
        <v>0</v>
      </c>
    </row>
    <row r="352" spans="1:13" x14ac:dyDescent="0.25">
      <c r="A352" t="s">
        <v>128</v>
      </c>
      <c r="B352" s="7" t="s">
        <v>62</v>
      </c>
      <c r="C352" t="s">
        <v>27</v>
      </c>
      <c r="D352">
        <f>2+4+23+13+13</f>
        <v>55</v>
      </c>
      <c r="E352">
        <v>0.8</v>
      </c>
      <c r="F352" t="s">
        <v>18</v>
      </c>
      <c r="G352" t="s">
        <v>15</v>
      </c>
      <c r="H352" s="8"/>
      <c r="I352">
        <f t="shared" si="16"/>
        <v>44</v>
      </c>
      <c r="J352">
        <f t="shared" si="16"/>
        <v>0</v>
      </c>
      <c r="K352">
        <f t="shared" si="16"/>
        <v>0</v>
      </c>
      <c r="L352">
        <f t="shared" si="16"/>
        <v>0</v>
      </c>
      <c r="M352" s="8">
        <f t="shared" si="16"/>
        <v>0</v>
      </c>
    </row>
    <row r="353" spans="1:13" x14ac:dyDescent="0.25">
      <c r="A353" s="13" t="s">
        <v>340</v>
      </c>
      <c r="B353" s="7" t="s">
        <v>264</v>
      </c>
      <c r="H353" s="8"/>
      <c r="I353">
        <f t="shared" ref="I353:M403" si="17">MAX(0, IF($G353=I$2, $D353*$E353, 0))</f>
        <v>0</v>
      </c>
      <c r="J353">
        <f t="shared" si="17"/>
        <v>0</v>
      </c>
      <c r="K353">
        <f t="shared" si="17"/>
        <v>0</v>
      </c>
      <c r="L353">
        <f t="shared" si="17"/>
        <v>0</v>
      </c>
      <c r="M353" s="8">
        <f t="shared" si="17"/>
        <v>0</v>
      </c>
    </row>
    <row r="354" spans="1:13" x14ac:dyDescent="0.25">
      <c r="B354" s="7"/>
      <c r="H354" s="8"/>
      <c r="I354">
        <f t="shared" si="17"/>
        <v>0</v>
      </c>
      <c r="J354">
        <f t="shared" si="17"/>
        <v>0</v>
      </c>
      <c r="K354">
        <f t="shared" si="17"/>
        <v>0</v>
      </c>
      <c r="L354">
        <f t="shared" si="17"/>
        <v>0</v>
      </c>
      <c r="M354" s="8">
        <f t="shared" si="17"/>
        <v>0</v>
      </c>
    </row>
    <row r="355" spans="1:13" x14ac:dyDescent="0.25">
      <c r="B355" s="7"/>
      <c r="H355" s="8"/>
      <c r="I355">
        <f t="shared" si="17"/>
        <v>0</v>
      </c>
      <c r="J355">
        <f t="shared" si="17"/>
        <v>0</v>
      </c>
      <c r="K355">
        <f t="shared" si="17"/>
        <v>0</v>
      </c>
      <c r="L355">
        <f t="shared" si="17"/>
        <v>0</v>
      </c>
      <c r="M355" s="8">
        <f t="shared" si="17"/>
        <v>0</v>
      </c>
    </row>
    <row r="356" spans="1:13" x14ac:dyDescent="0.25">
      <c r="B356" s="7"/>
      <c r="H356" s="8"/>
      <c r="I356">
        <f t="shared" si="17"/>
        <v>0</v>
      </c>
      <c r="J356">
        <f t="shared" si="17"/>
        <v>0</v>
      </c>
      <c r="K356">
        <f t="shared" si="17"/>
        <v>0</v>
      </c>
      <c r="L356">
        <f t="shared" si="17"/>
        <v>0</v>
      </c>
      <c r="M356" s="8">
        <f t="shared" si="17"/>
        <v>0</v>
      </c>
    </row>
    <row r="357" spans="1:13" x14ac:dyDescent="0.25">
      <c r="B357" s="7"/>
      <c r="H357" s="8"/>
      <c r="I357">
        <f t="shared" si="17"/>
        <v>0</v>
      </c>
      <c r="J357">
        <f t="shared" si="17"/>
        <v>0</v>
      </c>
      <c r="K357">
        <f t="shared" si="17"/>
        <v>0</v>
      </c>
      <c r="L357">
        <f t="shared" si="17"/>
        <v>0</v>
      </c>
      <c r="M357" s="8">
        <f t="shared" si="17"/>
        <v>0</v>
      </c>
    </row>
    <row r="358" spans="1:13" x14ac:dyDescent="0.25">
      <c r="B358" s="7"/>
      <c r="H358" s="8"/>
      <c r="I358">
        <f t="shared" si="17"/>
        <v>0</v>
      </c>
      <c r="J358">
        <f t="shared" si="17"/>
        <v>0</v>
      </c>
      <c r="K358">
        <f t="shared" si="17"/>
        <v>0</v>
      </c>
      <c r="L358">
        <f t="shared" si="17"/>
        <v>0</v>
      </c>
      <c r="M358" s="8">
        <f t="shared" si="17"/>
        <v>0</v>
      </c>
    </row>
    <row r="359" spans="1:13" x14ac:dyDescent="0.25">
      <c r="B359" s="7"/>
      <c r="H359" s="8"/>
      <c r="I359">
        <f t="shared" si="17"/>
        <v>0</v>
      </c>
      <c r="J359">
        <f t="shared" si="17"/>
        <v>0</v>
      </c>
      <c r="K359">
        <f t="shared" si="17"/>
        <v>0</v>
      </c>
      <c r="L359">
        <f t="shared" si="17"/>
        <v>0</v>
      </c>
      <c r="M359" s="8">
        <f t="shared" si="17"/>
        <v>0</v>
      </c>
    </row>
    <row r="360" spans="1:13" x14ac:dyDescent="0.25">
      <c r="B360" s="7"/>
      <c r="H360" s="8"/>
      <c r="I360">
        <f t="shared" si="17"/>
        <v>0</v>
      </c>
      <c r="J360">
        <f t="shared" si="17"/>
        <v>0</v>
      </c>
      <c r="K360">
        <f t="shared" si="17"/>
        <v>0</v>
      </c>
      <c r="L360">
        <f t="shared" si="17"/>
        <v>0</v>
      </c>
      <c r="M360" s="8">
        <f t="shared" si="17"/>
        <v>0</v>
      </c>
    </row>
    <row r="361" spans="1:13" x14ac:dyDescent="0.25">
      <c r="B361" s="7"/>
      <c r="H361" s="8"/>
      <c r="I361">
        <f t="shared" si="17"/>
        <v>0</v>
      </c>
      <c r="J361">
        <f t="shared" si="17"/>
        <v>0</v>
      </c>
      <c r="K361">
        <f t="shared" si="17"/>
        <v>0</v>
      </c>
      <c r="L361">
        <f t="shared" si="17"/>
        <v>0</v>
      </c>
      <c r="M361" s="8">
        <f t="shared" si="17"/>
        <v>0</v>
      </c>
    </row>
    <row r="362" spans="1:13" x14ac:dyDescent="0.25">
      <c r="B362" s="7"/>
      <c r="H362" s="8"/>
      <c r="I362">
        <f t="shared" si="17"/>
        <v>0</v>
      </c>
      <c r="J362">
        <f t="shared" si="17"/>
        <v>0</v>
      </c>
      <c r="K362">
        <f t="shared" si="17"/>
        <v>0</v>
      </c>
      <c r="L362">
        <f t="shared" si="17"/>
        <v>0</v>
      </c>
      <c r="M362" s="8">
        <f t="shared" si="17"/>
        <v>0</v>
      </c>
    </row>
    <row r="363" spans="1:13" x14ac:dyDescent="0.25">
      <c r="B363" s="7"/>
      <c r="H363" s="8"/>
      <c r="I363">
        <f t="shared" si="17"/>
        <v>0</v>
      </c>
      <c r="J363">
        <f t="shared" si="17"/>
        <v>0</v>
      </c>
      <c r="K363">
        <f t="shared" si="17"/>
        <v>0</v>
      </c>
      <c r="L363">
        <f t="shared" si="17"/>
        <v>0</v>
      </c>
      <c r="M363" s="8">
        <f t="shared" si="17"/>
        <v>0</v>
      </c>
    </row>
    <row r="364" spans="1:13" x14ac:dyDescent="0.25">
      <c r="B364" s="7"/>
      <c r="H364" s="8"/>
      <c r="I364">
        <f t="shared" si="17"/>
        <v>0</v>
      </c>
      <c r="J364">
        <f t="shared" si="17"/>
        <v>0</v>
      </c>
      <c r="K364">
        <f t="shared" si="17"/>
        <v>0</v>
      </c>
      <c r="L364">
        <f t="shared" si="17"/>
        <v>0</v>
      </c>
      <c r="M364" s="8">
        <f t="shared" si="17"/>
        <v>0</v>
      </c>
    </row>
    <row r="365" spans="1:13" x14ac:dyDescent="0.25">
      <c r="B365" s="7"/>
      <c r="H365" s="8"/>
      <c r="I365">
        <f t="shared" si="17"/>
        <v>0</v>
      </c>
      <c r="J365">
        <f t="shared" si="17"/>
        <v>0</v>
      </c>
      <c r="K365">
        <f t="shared" si="17"/>
        <v>0</v>
      </c>
      <c r="L365">
        <f t="shared" si="17"/>
        <v>0</v>
      </c>
      <c r="M365" s="8">
        <f t="shared" si="17"/>
        <v>0</v>
      </c>
    </row>
    <row r="366" spans="1:13" x14ac:dyDescent="0.25">
      <c r="B366" s="7"/>
      <c r="H366" s="8"/>
      <c r="I366">
        <f t="shared" si="17"/>
        <v>0</v>
      </c>
      <c r="J366">
        <f t="shared" si="17"/>
        <v>0</v>
      </c>
      <c r="K366">
        <f t="shared" si="17"/>
        <v>0</v>
      </c>
      <c r="L366">
        <f t="shared" si="17"/>
        <v>0</v>
      </c>
      <c r="M366" s="8">
        <f t="shared" si="17"/>
        <v>0</v>
      </c>
    </row>
    <row r="367" spans="1:13" x14ac:dyDescent="0.25">
      <c r="B367" s="7"/>
      <c r="H367" s="8"/>
      <c r="I367">
        <f t="shared" si="17"/>
        <v>0</v>
      </c>
      <c r="J367">
        <f t="shared" si="17"/>
        <v>0</v>
      </c>
      <c r="K367">
        <f t="shared" si="17"/>
        <v>0</v>
      </c>
      <c r="L367">
        <f t="shared" si="17"/>
        <v>0</v>
      </c>
      <c r="M367" s="8">
        <f t="shared" si="17"/>
        <v>0</v>
      </c>
    </row>
    <row r="368" spans="1:13" x14ac:dyDescent="0.25">
      <c r="B368" s="7"/>
      <c r="H368" s="8"/>
      <c r="I368">
        <f t="shared" si="17"/>
        <v>0</v>
      </c>
      <c r="J368">
        <f t="shared" si="17"/>
        <v>0</v>
      </c>
      <c r="K368">
        <f t="shared" si="17"/>
        <v>0</v>
      </c>
      <c r="L368">
        <f t="shared" si="17"/>
        <v>0</v>
      </c>
      <c r="M368" s="8">
        <f t="shared" si="17"/>
        <v>0</v>
      </c>
    </row>
    <row r="369" spans="2:13" x14ac:dyDescent="0.25">
      <c r="B369" s="7"/>
      <c r="H369" s="8"/>
      <c r="I369">
        <f t="shared" si="17"/>
        <v>0</v>
      </c>
      <c r="J369">
        <f t="shared" si="17"/>
        <v>0</v>
      </c>
      <c r="K369">
        <f t="shared" si="17"/>
        <v>0</v>
      </c>
      <c r="L369">
        <f t="shared" si="17"/>
        <v>0</v>
      </c>
      <c r="M369" s="8">
        <f t="shared" si="17"/>
        <v>0</v>
      </c>
    </row>
    <row r="370" spans="2:13" x14ac:dyDescent="0.25">
      <c r="B370" s="7"/>
      <c r="H370" s="8"/>
      <c r="I370">
        <f t="shared" si="17"/>
        <v>0</v>
      </c>
      <c r="J370">
        <f t="shared" si="17"/>
        <v>0</v>
      </c>
      <c r="K370">
        <f t="shared" si="17"/>
        <v>0</v>
      </c>
      <c r="L370">
        <f t="shared" si="17"/>
        <v>0</v>
      </c>
      <c r="M370" s="8">
        <f t="shared" si="17"/>
        <v>0</v>
      </c>
    </row>
    <row r="371" spans="2:13" x14ac:dyDescent="0.25">
      <c r="B371" s="7"/>
      <c r="H371" s="8"/>
      <c r="I371">
        <f t="shared" si="17"/>
        <v>0</v>
      </c>
      <c r="J371">
        <f t="shared" si="17"/>
        <v>0</v>
      </c>
      <c r="K371">
        <f t="shared" si="17"/>
        <v>0</v>
      </c>
      <c r="L371">
        <f t="shared" si="17"/>
        <v>0</v>
      </c>
      <c r="M371" s="8">
        <f t="shared" si="17"/>
        <v>0</v>
      </c>
    </row>
    <row r="372" spans="2:13" x14ac:dyDescent="0.25">
      <c r="B372" s="7"/>
      <c r="H372" s="8"/>
      <c r="I372">
        <f t="shared" si="17"/>
        <v>0</v>
      </c>
      <c r="J372">
        <f t="shared" si="17"/>
        <v>0</v>
      </c>
      <c r="K372">
        <f t="shared" si="17"/>
        <v>0</v>
      </c>
      <c r="L372">
        <f t="shared" si="17"/>
        <v>0</v>
      </c>
      <c r="M372" s="8">
        <f t="shared" si="17"/>
        <v>0</v>
      </c>
    </row>
    <row r="373" spans="2:13" x14ac:dyDescent="0.25">
      <c r="B373" s="7"/>
      <c r="H373" s="8"/>
      <c r="I373">
        <f t="shared" si="17"/>
        <v>0</v>
      </c>
      <c r="J373">
        <f t="shared" si="17"/>
        <v>0</v>
      </c>
      <c r="K373">
        <f t="shared" si="17"/>
        <v>0</v>
      </c>
      <c r="L373">
        <f t="shared" si="17"/>
        <v>0</v>
      </c>
      <c r="M373" s="8">
        <f t="shared" si="17"/>
        <v>0</v>
      </c>
    </row>
    <row r="374" spans="2:13" x14ac:dyDescent="0.25">
      <c r="B374" s="7"/>
      <c r="H374" s="8"/>
      <c r="I374">
        <f t="shared" si="17"/>
        <v>0</v>
      </c>
      <c r="J374">
        <f t="shared" si="17"/>
        <v>0</v>
      </c>
      <c r="K374">
        <f t="shared" si="17"/>
        <v>0</v>
      </c>
      <c r="L374">
        <f t="shared" si="17"/>
        <v>0</v>
      </c>
      <c r="M374" s="8">
        <f t="shared" si="17"/>
        <v>0</v>
      </c>
    </row>
    <row r="375" spans="2:13" x14ac:dyDescent="0.25">
      <c r="B375" s="7"/>
      <c r="H375" s="8"/>
      <c r="I375">
        <f t="shared" si="17"/>
        <v>0</v>
      </c>
      <c r="J375">
        <f t="shared" si="17"/>
        <v>0</v>
      </c>
      <c r="K375">
        <f t="shared" si="17"/>
        <v>0</v>
      </c>
      <c r="L375">
        <f t="shared" si="17"/>
        <v>0</v>
      </c>
      <c r="M375" s="8">
        <f t="shared" si="17"/>
        <v>0</v>
      </c>
    </row>
    <row r="376" spans="2:13" x14ac:dyDescent="0.25">
      <c r="B376" s="7"/>
      <c r="H376" s="8"/>
      <c r="I376">
        <f t="shared" si="17"/>
        <v>0</v>
      </c>
      <c r="J376">
        <f t="shared" si="17"/>
        <v>0</v>
      </c>
      <c r="K376">
        <f t="shared" si="17"/>
        <v>0</v>
      </c>
      <c r="L376">
        <f t="shared" si="17"/>
        <v>0</v>
      </c>
      <c r="M376" s="8">
        <f t="shared" si="17"/>
        <v>0</v>
      </c>
    </row>
    <row r="377" spans="2:13" x14ac:dyDescent="0.25">
      <c r="B377" s="7"/>
      <c r="H377" s="8"/>
      <c r="I377">
        <f t="shared" si="17"/>
        <v>0</v>
      </c>
      <c r="J377">
        <f t="shared" si="17"/>
        <v>0</v>
      </c>
      <c r="K377">
        <f t="shared" si="17"/>
        <v>0</v>
      </c>
      <c r="L377">
        <f t="shared" si="17"/>
        <v>0</v>
      </c>
      <c r="M377" s="8">
        <f t="shared" si="17"/>
        <v>0</v>
      </c>
    </row>
    <row r="378" spans="2:13" x14ac:dyDescent="0.25">
      <c r="B378" s="7"/>
      <c r="H378" s="8"/>
      <c r="I378">
        <f t="shared" si="17"/>
        <v>0</v>
      </c>
      <c r="J378">
        <f t="shared" si="17"/>
        <v>0</v>
      </c>
      <c r="K378">
        <f t="shared" si="17"/>
        <v>0</v>
      </c>
      <c r="L378">
        <f t="shared" si="17"/>
        <v>0</v>
      </c>
      <c r="M378" s="8">
        <f t="shared" si="17"/>
        <v>0</v>
      </c>
    </row>
    <row r="379" spans="2:13" x14ac:dyDescent="0.25">
      <c r="B379" s="7"/>
      <c r="H379" s="8"/>
      <c r="I379">
        <f t="shared" si="17"/>
        <v>0</v>
      </c>
      <c r="J379">
        <f t="shared" si="17"/>
        <v>0</v>
      </c>
      <c r="K379">
        <f t="shared" si="17"/>
        <v>0</v>
      </c>
      <c r="L379">
        <f t="shared" si="17"/>
        <v>0</v>
      </c>
      <c r="M379" s="8">
        <f t="shared" si="17"/>
        <v>0</v>
      </c>
    </row>
    <row r="380" spans="2:13" x14ac:dyDescent="0.25">
      <c r="B380" s="7"/>
      <c r="H380" s="8"/>
      <c r="I380">
        <f t="shared" si="17"/>
        <v>0</v>
      </c>
      <c r="J380">
        <f t="shared" si="17"/>
        <v>0</v>
      </c>
      <c r="K380">
        <f t="shared" si="17"/>
        <v>0</v>
      </c>
      <c r="L380">
        <f t="shared" si="17"/>
        <v>0</v>
      </c>
      <c r="M380" s="8">
        <f t="shared" si="17"/>
        <v>0</v>
      </c>
    </row>
    <row r="381" spans="2:13" x14ac:dyDescent="0.25">
      <c r="B381" s="7"/>
      <c r="H381" s="8"/>
      <c r="I381">
        <f t="shared" si="17"/>
        <v>0</v>
      </c>
      <c r="J381">
        <f t="shared" si="17"/>
        <v>0</v>
      </c>
      <c r="K381">
        <f t="shared" si="17"/>
        <v>0</v>
      </c>
      <c r="L381">
        <f t="shared" si="17"/>
        <v>0</v>
      </c>
      <c r="M381" s="8">
        <f t="shared" si="17"/>
        <v>0</v>
      </c>
    </row>
    <row r="382" spans="2:13" x14ac:dyDescent="0.25">
      <c r="B382" s="7"/>
      <c r="H382" s="8"/>
      <c r="I382">
        <f t="shared" si="17"/>
        <v>0</v>
      </c>
      <c r="J382">
        <f t="shared" si="17"/>
        <v>0</v>
      </c>
      <c r="K382">
        <f t="shared" si="17"/>
        <v>0</v>
      </c>
      <c r="L382">
        <f t="shared" si="17"/>
        <v>0</v>
      </c>
      <c r="M382" s="8">
        <f t="shared" si="17"/>
        <v>0</v>
      </c>
    </row>
    <row r="383" spans="2:13" x14ac:dyDescent="0.25">
      <c r="B383" s="7"/>
      <c r="H383" s="8"/>
      <c r="I383">
        <f t="shared" si="17"/>
        <v>0</v>
      </c>
      <c r="J383">
        <f t="shared" si="17"/>
        <v>0</v>
      </c>
      <c r="K383">
        <f t="shared" si="17"/>
        <v>0</v>
      </c>
      <c r="L383">
        <f t="shared" si="17"/>
        <v>0</v>
      </c>
      <c r="M383" s="8">
        <f t="shared" si="17"/>
        <v>0</v>
      </c>
    </row>
    <row r="384" spans="2:13" x14ac:dyDescent="0.25">
      <c r="B384" s="7"/>
      <c r="H384" s="8"/>
      <c r="I384">
        <f t="shared" si="17"/>
        <v>0</v>
      </c>
      <c r="J384">
        <f t="shared" si="17"/>
        <v>0</v>
      </c>
      <c r="K384">
        <f t="shared" si="17"/>
        <v>0</v>
      </c>
      <c r="L384">
        <f t="shared" si="17"/>
        <v>0</v>
      </c>
      <c r="M384" s="8">
        <f t="shared" si="17"/>
        <v>0</v>
      </c>
    </row>
    <row r="385" spans="2:13" x14ac:dyDescent="0.25">
      <c r="B385" s="7"/>
      <c r="H385" s="8"/>
      <c r="I385">
        <f t="shared" si="17"/>
        <v>0</v>
      </c>
      <c r="J385">
        <f t="shared" si="17"/>
        <v>0</v>
      </c>
      <c r="K385">
        <f t="shared" si="17"/>
        <v>0</v>
      </c>
      <c r="L385">
        <f t="shared" si="17"/>
        <v>0</v>
      </c>
      <c r="M385" s="8">
        <f t="shared" si="17"/>
        <v>0</v>
      </c>
    </row>
    <row r="386" spans="2:13" x14ac:dyDescent="0.25">
      <c r="B386" s="7"/>
      <c r="H386" s="8"/>
      <c r="I386">
        <f t="shared" si="17"/>
        <v>0</v>
      </c>
      <c r="J386">
        <f t="shared" si="17"/>
        <v>0</v>
      </c>
      <c r="K386">
        <f t="shared" si="17"/>
        <v>0</v>
      </c>
      <c r="L386">
        <f t="shared" si="17"/>
        <v>0</v>
      </c>
      <c r="M386" s="8">
        <f t="shared" si="17"/>
        <v>0</v>
      </c>
    </row>
    <row r="387" spans="2:13" x14ac:dyDescent="0.25">
      <c r="B387" s="7"/>
      <c r="H387" s="8"/>
      <c r="I387">
        <f t="shared" si="17"/>
        <v>0</v>
      </c>
      <c r="J387">
        <f t="shared" si="17"/>
        <v>0</v>
      </c>
      <c r="K387">
        <f t="shared" si="17"/>
        <v>0</v>
      </c>
      <c r="L387">
        <f t="shared" si="17"/>
        <v>0</v>
      </c>
      <c r="M387" s="8">
        <f t="shared" si="17"/>
        <v>0</v>
      </c>
    </row>
    <row r="388" spans="2:13" x14ac:dyDescent="0.25">
      <c r="B388" s="7"/>
      <c r="H388" s="8"/>
      <c r="I388">
        <f t="shared" si="17"/>
        <v>0</v>
      </c>
      <c r="J388">
        <f t="shared" si="17"/>
        <v>0</v>
      </c>
      <c r="K388">
        <f t="shared" si="17"/>
        <v>0</v>
      </c>
      <c r="L388">
        <f t="shared" si="17"/>
        <v>0</v>
      </c>
      <c r="M388" s="8">
        <f t="shared" si="17"/>
        <v>0</v>
      </c>
    </row>
    <row r="389" spans="2:13" x14ac:dyDescent="0.25">
      <c r="B389" s="7"/>
      <c r="H389" s="8"/>
      <c r="I389">
        <f t="shared" si="17"/>
        <v>0</v>
      </c>
      <c r="J389">
        <f t="shared" si="17"/>
        <v>0</v>
      </c>
      <c r="K389">
        <f t="shared" si="17"/>
        <v>0</v>
      </c>
      <c r="L389">
        <f t="shared" si="17"/>
        <v>0</v>
      </c>
      <c r="M389" s="8">
        <f t="shared" si="17"/>
        <v>0</v>
      </c>
    </row>
    <row r="390" spans="2:13" x14ac:dyDescent="0.25">
      <c r="B390" s="7"/>
      <c r="H390" s="8"/>
      <c r="I390">
        <f t="shared" si="17"/>
        <v>0</v>
      </c>
      <c r="J390">
        <f t="shared" si="17"/>
        <v>0</v>
      </c>
      <c r="K390">
        <f t="shared" si="17"/>
        <v>0</v>
      </c>
      <c r="L390">
        <f t="shared" si="17"/>
        <v>0</v>
      </c>
      <c r="M390" s="8">
        <f t="shared" si="17"/>
        <v>0</v>
      </c>
    </row>
    <row r="391" spans="2:13" x14ac:dyDescent="0.25">
      <c r="B391" s="7"/>
      <c r="H391" s="8"/>
      <c r="I391">
        <f t="shared" si="17"/>
        <v>0</v>
      </c>
      <c r="J391">
        <f t="shared" si="17"/>
        <v>0</v>
      </c>
      <c r="K391">
        <f t="shared" si="17"/>
        <v>0</v>
      </c>
      <c r="L391">
        <f t="shared" si="17"/>
        <v>0</v>
      </c>
      <c r="M391" s="8">
        <f t="shared" si="17"/>
        <v>0</v>
      </c>
    </row>
    <row r="392" spans="2:13" x14ac:dyDescent="0.25">
      <c r="B392" s="7"/>
      <c r="H392" s="8"/>
      <c r="I392">
        <f t="shared" si="17"/>
        <v>0</v>
      </c>
      <c r="J392">
        <f t="shared" si="17"/>
        <v>0</v>
      </c>
      <c r="K392">
        <f t="shared" si="17"/>
        <v>0</v>
      </c>
      <c r="L392">
        <f t="shared" si="17"/>
        <v>0</v>
      </c>
      <c r="M392" s="8">
        <f t="shared" si="17"/>
        <v>0</v>
      </c>
    </row>
    <row r="393" spans="2:13" x14ac:dyDescent="0.25">
      <c r="B393" s="7"/>
      <c r="H393" s="8"/>
      <c r="I393">
        <f t="shared" si="17"/>
        <v>0</v>
      </c>
      <c r="J393">
        <f t="shared" si="17"/>
        <v>0</v>
      </c>
      <c r="K393">
        <f t="shared" si="17"/>
        <v>0</v>
      </c>
      <c r="L393">
        <f t="shared" si="17"/>
        <v>0</v>
      </c>
      <c r="M393" s="8">
        <f t="shared" si="17"/>
        <v>0</v>
      </c>
    </row>
    <row r="394" spans="2:13" x14ac:dyDescent="0.25">
      <c r="B394" s="7"/>
      <c r="H394" s="8"/>
      <c r="I394">
        <f t="shared" si="17"/>
        <v>0</v>
      </c>
      <c r="J394">
        <f t="shared" si="17"/>
        <v>0</v>
      </c>
      <c r="K394">
        <f t="shared" si="17"/>
        <v>0</v>
      </c>
      <c r="L394">
        <f t="shared" si="17"/>
        <v>0</v>
      </c>
      <c r="M394" s="8">
        <f t="shared" si="17"/>
        <v>0</v>
      </c>
    </row>
    <row r="395" spans="2:13" x14ac:dyDescent="0.25">
      <c r="B395" s="7"/>
      <c r="H395" s="8"/>
      <c r="I395">
        <f t="shared" si="17"/>
        <v>0</v>
      </c>
      <c r="J395">
        <f t="shared" si="17"/>
        <v>0</v>
      </c>
      <c r="K395">
        <f t="shared" si="17"/>
        <v>0</v>
      </c>
      <c r="L395">
        <f t="shared" si="17"/>
        <v>0</v>
      </c>
      <c r="M395" s="8">
        <f t="shared" si="17"/>
        <v>0</v>
      </c>
    </row>
    <row r="396" spans="2:13" x14ac:dyDescent="0.25">
      <c r="B396" s="7"/>
      <c r="H396" s="8"/>
      <c r="I396">
        <f t="shared" si="17"/>
        <v>0</v>
      </c>
      <c r="J396">
        <f t="shared" si="17"/>
        <v>0</v>
      </c>
      <c r="K396">
        <f t="shared" si="17"/>
        <v>0</v>
      </c>
      <c r="L396">
        <f t="shared" si="17"/>
        <v>0</v>
      </c>
      <c r="M396" s="8">
        <f t="shared" si="17"/>
        <v>0</v>
      </c>
    </row>
    <row r="397" spans="2:13" x14ac:dyDescent="0.25">
      <c r="B397" s="7"/>
      <c r="H397" s="8"/>
      <c r="I397">
        <f t="shared" si="17"/>
        <v>0</v>
      </c>
      <c r="J397">
        <f t="shared" si="17"/>
        <v>0</v>
      </c>
      <c r="K397">
        <f t="shared" si="17"/>
        <v>0</v>
      </c>
      <c r="L397">
        <f t="shared" si="17"/>
        <v>0</v>
      </c>
      <c r="M397" s="8">
        <f t="shared" si="17"/>
        <v>0</v>
      </c>
    </row>
    <row r="398" spans="2:13" x14ac:dyDescent="0.25">
      <c r="B398" s="7"/>
      <c r="H398" s="8"/>
      <c r="I398">
        <f t="shared" si="17"/>
        <v>0</v>
      </c>
      <c r="J398">
        <f t="shared" si="17"/>
        <v>0</v>
      </c>
      <c r="K398">
        <f t="shared" si="17"/>
        <v>0</v>
      </c>
      <c r="L398">
        <f t="shared" si="17"/>
        <v>0</v>
      </c>
      <c r="M398" s="8">
        <f t="shared" si="17"/>
        <v>0</v>
      </c>
    </row>
    <row r="399" spans="2:13" x14ac:dyDescent="0.25">
      <c r="B399" s="7"/>
      <c r="H399" s="8"/>
      <c r="I399">
        <f t="shared" si="17"/>
        <v>0</v>
      </c>
      <c r="J399">
        <f t="shared" si="17"/>
        <v>0</v>
      </c>
      <c r="K399">
        <f t="shared" si="17"/>
        <v>0</v>
      </c>
      <c r="L399">
        <f t="shared" si="17"/>
        <v>0</v>
      </c>
      <c r="M399" s="8">
        <f t="shared" si="17"/>
        <v>0</v>
      </c>
    </row>
    <row r="400" spans="2:13" x14ac:dyDescent="0.25">
      <c r="B400" s="7"/>
      <c r="H400" s="8"/>
      <c r="I400">
        <f t="shared" si="17"/>
        <v>0</v>
      </c>
      <c r="J400">
        <f t="shared" si="17"/>
        <v>0</v>
      </c>
      <c r="K400">
        <f t="shared" si="17"/>
        <v>0</v>
      </c>
      <c r="L400">
        <f t="shared" si="17"/>
        <v>0</v>
      </c>
      <c r="M400" s="8">
        <f t="shared" si="17"/>
        <v>0</v>
      </c>
    </row>
    <row r="401" spans="2:13" x14ac:dyDescent="0.25">
      <c r="B401" s="7"/>
      <c r="H401" s="8"/>
      <c r="I401">
        <f t="shared" si="17"/>
        <v>0</v>
      </c>
      <c r="J401">
        <f t="shared" si="17"/>
        <v>0</v>
      </c>
      <c r="K401">
        <f t="shared" si="17"/>
        <v>0</v>
      </c>
      <c r="L401">
        <f t="shared" si="17"/>
        <v>0</v>
      </c>
      <c r="M401" s="8">
        <f t="shared" si="17"/>
        <v>0</v>
      </c>
    </row>
    <row r="402" spans="2:13" x14ac:dyDescent="0.25">
      <c r="B402" s="7"/>
      <c r="H402" s="8"/>
      <c r="I402">
        <f t="shared" si="17"/>
        <v>0</v>
      </c>
      <c r="J402">
        <f t="shared" si="17"/>
        <v>0</v>
      </c>
      <c r="K402">
        <f t="shared" si="17"/>
        <v>0</v>
      </c>
      <c r="L402">
        <f t="shared" si="17"/>
        <v>0</v>
      </c>
      <c r="M402" s="8">
        <f t="shared" si="17"/>
        <v>0</v>
      </c>
    </row>
    <row r="403" spans="2:13" x14ac:dyDescent="0.25">
      <c r="B403" s="7"/>
      <c r="H403" s="8"/>
      <c r="I403">
        <f t="shared" si="17"/>
        <v>0</v>
      </c>
      <c r="J403">
        <f t="shared" si="17"/>
        <v>0</v>
      </c>
      <c r="K403">
        <f t="shared" si="17"/>
        <v>0</v>
      </c>
      <c r="L403">
        <f t="shared" si="17"/>
        <v>0</v>
      </c>
      <c r="M403" s="8">
        <f t="shared" si="17"/>
        <v>0</v>
      </c>
    </row>
    <row r="404" spans="2:13" x14ac:dyDescent="0.25">
      <c r="B404" s="7"/>
      <c r="H404" s="8"/>
      <c r="I404">
        <f t="shared" ref="I404:M454" si="18">MAX(0, IF($G404=I$2, $D404*$E404, 0))</f>
        <v>0</v>
      </c>
      <c r="J404">
        <f t="shared" si="18"/>
        <v>0</v>
      </c>
      <c r="K404">
        <f t="shared" si="18"/>
        <v>0</v>
      </c>
      <c r="L404">
        <f t="shared" si="18"/>
        <v>0</v>
      </c>
      <c r="M404" s="8">
        <f t="shared" si="18"/>
        <v>0</v>
      </c>
    </row>
    <row r="405" spans="2:13" x14ac:dyDescent="0.25">
      <c r="B405" s="7"/>
      <c r="H405" s="8"/>
      <c r="I405">
        <f t="shared" si="18"/>
        <v>0</v>
      </c>
      <c r="J405">
        <f t="shared" si="18"/>
        <v>0</v>
      </c>
      <c r="K405">
        <f t="shared" si="18"/>
        <v>0</v>
      </c>
      <c r="L405">
        <f t="shared" si="18"/>
        <v>0</v>
      </c>
      <c r="M405" s="8">
        <f t="shared" si="18"/>
        <v>0</v>
      </c>
    </row>
    <row r="406" spans="2:13" x14ac:dyDescent="0.25">
      <c r="B406" s="7"/>
      <c r="H406" s="8"/>
      <c r="I406">
        <f t="shared" si="18"/>
        <v>0</v>
      </c>
      <c r="J406">
        <f t="shared" si="18"/>
        <v>0</v>
      </c>
      <c r="K406">
        <f t="shared" si="18"/>
        <v>0</v>
      </c>
      <c r="L406">
        <f t="shared" si="18"/>
        <v>0</v>
      </c>
      <c r="M406" s="8">
        <f t="shared" si="18"/>
        <v>0</v>
      </c>
    </row>
    <row r="407" spans="2:13" x14ac:dyDescent="0.25">
      <c r="B407" s="7"/>
      <c r="H407" s="8"/>
      <c r="I407">
        <f t="shared" si="18"/>
        <v>0</v>
      </c>
      <c r="J407">
        <f t="shared" si="18"/>
        <v>0</v>
      </c>
      <c r="K407">
        <f t="shared" si="18"/>
        <v>0</v>
      </c>
      <c r="L407">
        <f t="shared" si="18"/>
        <v>0</v>
      </c>
      <c r="M407" s="8">
        <f t="shared" si="18"/>
        <v>0</v>
      </c>
    </row>
    <row r="408" spans="2:13" x14ac:dyDescent="0.25">
      <c r="B408" s="7"/>
      <c r="H408" s="8"/>
      <c r="I408">
        <f t="shared" si="18"/>
        <v>0</v>
      </c>
      <c r="J408">
        <f t="shared" si="18"/>
        <v>0</v>
      </c>
      <c r="K408">
        <f t="shared" si="18"/>
        <v>0</v>
      </c>
      <c r="L408">
        <f t="shared" si="18"/>
        <v>0</v>
      </c>
      <c r="M408" s="8">
        <f t="shared" si="18"/>
        <v>0</v>
      </c>
    </row>
    <row r="409" spans="2:13" x14ac:dyDescent="0.25">
      <c r="B409" s="7"/>
      <c r="H409" s="8"/>
      <c r="I409">
        <f t="shared" si="18"/>
        <v>0</v>
      </c>
      <c r="J409">
        <f t="shared" si="18"/>
        <v>0</v>
      </c>
      <c r="K409">
        <f t="shared" si="18"/>
        <v>0</v>
      </c>
      <c r="L409">
        <f t="shared" si="18"/>
        <v>0</v>
      </c>
      <c r="M409" s="8">
        <f t="shared" si="18"/>
        <v>0</v>
      </c>
    </row>
    <row r="410" spans="2:13" x14ac:dyDescent="0.25">
      <c r="B410" s="7"/>
      <c r="H410" s="8"/>
      <c r="I410">
        <f t="shared" si="18"/>
        <v>0</v>
      </c>
      <c r="J410">
        <f t="shared" si="18"/>
        <v>0</v>
      </c>
      <c r="K410">
        <f t="shared" si="18"/>
        <v>0</v>
      </c>
      <c r="L410">
        <f t="shared" si="18"/>
        <v>0</v>
      </c>
      <c r="M410" s="8">
        <f t="shared" si="18"/>
        <v>0</v>
      </c>
    </row>
    <row r="411" spans="2:13" x14ac:dyDescent="0.25">
      <c r="B411" s="7"/>
      <c r="H411" s="8"/>
      <c r="I411">
        <f t="shared" si="18"/>
        <v>0</v>
      </c>
      <c r="J411">
        <f t="shared" si="18"/>
        <v>0</v>
      </c>
      <c r="K411">
        <f t="shared" si="18"/>
        <v>0</v>
      </c>
      <c r="L411">
        <f t="shared" si="18"/>
        <v>0</v>
      </c>
      <c r="M411" s="8">
        <f t="shared" si="18"/>
        <v>0</v>
      </c>
    </row>
    <row r="412" spans="2:13" x14ac:dyDescent="0.25">
      <c r="B412" s="7"/>
      <c r="H412" s="8"/>
      <c r="I412">
        <f t="shared" si="18"/>
        <v>0</v>
      </c>
      <c r="J412">
        <f t="shared" si="18"/>
        <v>0</v>
      </c>
      <c r="K412">
        <f t="shared" si="18"/>
        <v>0</v>
      </c>
      <c r="L412">
        <f t="shared" si="18"/>
        <v>0</v>
      </c>
      <c r="M412" s="8">
        <f t="shared" si="18"/>
        <v>0</v>
      </c>
    </row>
    <row r="413" spans="2:13" x14ac:dyDescent="0.25">
      <c r="B413" s="7"/>
      <c r="H413" s="8"/>
      <c r="I413">
        <f t="shared" si="18"/>
        <v>0</v>
      </c>
      <c r="J413">
        <f t="shared" si="18"/>
        <v>0</v>
      </c>
      <c r="K413">
        <f t="shared" si="18"/>
        <v>0</v>
      </c>
      <c r="L413">
        <f t="shared" si="18"/>
        <v>0</v>
      </c>
      <c r="M413" s="8">
        <f t="shared" si="18"/>
        <v>0</v>
      </c>
    </row>
    <row r="414" spans="2:13" x14ac:dyDescent="0.25">
      <c r="B414" s="7"/>
      <c r="H414" s="8"/>
      <c r="I414">
        <f t="shared" si="18"/>
        <v>0</v>
      </c>
      <c r="J414">
        <f t="shared" si="18"/>
        <v>0</v>
      </c>
      <c r="K414">
        <f t="shared" si="18"/>
        <v>0</v>
      </c>
      <c r="L414">
        <f t="shared" si="18"/>
        <v>0</v>
      </c>
      <c r="M414" s="8">
        <f t="shared" si="18"/>
        <v>0</v>
      </c>
    </row>
    <row r="415" spans="2:13" x14ac:dyDescent="0.25">
      <c r="B415" s="7"/>
      <c r="H415" s="8"/>
      <c r="I415">
        <f t="shared" si="18"/>
        <v>0</v>
      </c>
      <c r="J415">
        <f t="shared" si="18"/>
        <v>0</v>
      </c>
      <c r="K415">
        <f t="shared" si="18"/>
        <v>0</v>
      </c>
      <c r="L415">
        <f t="shared" si="18"/>
        <v>0</v>
      </c>
      <c r="M415" s="8">
        <f t="shared" si="18"/>
        <v>0</v>
      </c>
    </row>
    <row r="416" spans="2:13" x14ac:dyDescent="0.25">
      <c r="B416" s="7"/>
      <c r="H416" s="8"/>
      <c r="I416">
        <f t="shared" si="18"/>
        <v>0</v>
      </c>
      <c r="J416">
        <f t="shared" si="18"/>
        <v>0</v>
      </c>
      <c r="K416">
        <f t="shared" si="18"/>
        <v>0</v>
      </c>
      <c r="L416">
        <f t="shared" si="18"/>
        <v>0</v>
      </c>
      <c r="M416" s="8">
        <f t="shared" si="18"/>
        <v>0</v>
      </c>
    </row>
    <row r="417" spans="2:13" x14ac:dyDescent="0.25">
      <c r="B417" s="7"/>
      <c r="H417" s="8"/>
      <c r="I417">
        <f t="shared" si="18"/>
        <v>0</v>
      </c>
      <c r="J417">
        <f t="shared" si="18"/>
        <v>0</v>
      </c>
      <c r="K417">
        <f t="shared" si="18"/>
        <v>0</v>
      </c>
      <c r="L417">
        <f t="shared" si="18"/>
        <v>0</v>
      </c>
      <c r="M417" s="8">
        <f t="shared" si="18"/>
        <v>0</v>
      </c>
    </row>
    <row r="418" spans="2:13" x14ac:dyDescent="0.25">
      <c r="B418" s="7"/>
      <c r="H418" s="8"/>
      <c r="I418">
        <f t="shared" si="18"/>
        <v>0</v>
      </c>
      <c r="J418">
        <f t="shared" si="18"/>
        <v>0</v>
      </c>
      <c r="K418">
        <f t="shared" si="18"/>
        <v>0</v>
      </c>
      <c r="L418">
        <f t="shared" si="18"/>
        <v>0</v>
      </c>
      <c r="M418" s="8">
        <f t="shared" si="18"/>
        <v>0</v>
      </c>
    </row>
    <row r="419" spans="2:13" x14ac:dyDescent="0.25">
      <c r="B419" s="7"/>
      <c r="H419" s="8"/>
      <c r="I419">
        <f t="shared" si="18"/>
        <v>0</v>
      </c>
      <c r="J419">
        <f t="shared" si="18"/>
        <v>0</v>
      </c>
      <c r="K419">
        <f t="shared" si="18"/>
        <v>0</v>
      </c>
      <c r="L419">
        <f t="shared" si="18"/>
        <v>0</v>
      </c>
      <c r="M419" s="8">
        <f t="shared" si="18"/>
        <v>0</v>
      </c>
    </row>
    <row r="420" spans="2:13" x14ac:dyDescent="0.25">
      <c r="B420" s="7"/>
      <c r="H420" s="8"/>
      <c r="I420">
        <f t="shared" si="18"/>
        <v>0</v>
      </c>
      <c r="J420">
        <f t="shared" si="18"/>
        <v>0</v>
      </c>
      <c r="K420">
        <f t="shared" si="18"/>
        <v>0</v>
      </c>
      <c r="L420">
        <f t="shared" si="18"/>
        <v>0</v>
      </c>
      <c r="M420" s="8">
        <f t="shared" si="18"/>
        <v>0</v>
      </c>
    </row>
    <row r="421" spans="2:13" x14ac:dyDescent="0.25">
      <c r="B421" s="7"/>
      <c r="H421" s="8"/>
      <c r="I421">
        <f t="shared" si="18"/>
        <v>0</v>
      </c>
      <c r="J421">
        <f t="shared" si="18"/>
        <v>0</v>
      </c>
      <c r="K421">
        <f t="shared" si="18"/>
        <v>0</v>
      </c>
      <c r="L421">
        <f t="shared" si="18"/>
        <v>0</v>
      </c>
      <c r="M421" s="8">
        <f t="shared" si="18"/>
        <v>0</v>
      </c>
    </row>
    <row r="422" spans="2:13" x14ac:dyDescent="0.25">
      <c r="B422" s="7"/>
      <c r="H422" s="8"/>
      <c r="I422">
        <f t="shared" si="18"/>
        <v>0</v>
      </c>
      <c r="J422">
        <f t="shared" si="18"/>
        <v>0</v>
      </c>
      <c r="K422">
        <f t="shared" si="18"/>
        <v>0</v>
      </c>
      <c r="L422">
        <f t="shared" si="18"/>
        <v>0</v>
      </c>
      <c r="M422" s="8">
        <f t="shared" si="18"/>
        <v>0</v>
      </c>
    </row>
    <row r="423" spans="2:13" x14ac:dyDescent="0.25">
      <c r="B423" s="7"/>
      <c r="H423" s="8"/>
      <c r="I423">
        <f t="shared" si="18"/>
        <v>0</v>
      </c>
      <c r="J423">
        <f t="shared" si="18"/>
        <v>0</v>
      </c>
      <c r="K423">
        <f t="shared" si="18"/>
        <v>0</v>
      </c>
      <c r="L423">
        <f t="shared" si="18"/>
        <v>0</v>
      </c>
      <c r="M423" s="8">
        <f t="shared" si="18"/>
        <v>0</v>
      </c>
    </row>
    <row r="424" spans="2:13" x14ac:dyDescent="0.25">
      <c r="B424" s="7"/>
      <c r="H424" s="8"/>
      <c r="I424">
        <f t="shared" si="18"/>
        <v>0</v>
      </c>
      <c r="J424">
        <f t="shared" si="18"/>
        <v>0</v>
      </c>
      <c r="K424">
        <f t="shared" si="18"/>
        <v>0</v>
      </c>
      <c r="L424">
        <f t="shared" si="18"/>
        <v>0</v>
      </c>
      <c r="M424" s="8">
        <f t="shared" si="18"/>
        <v>0</v>
      </c>
    </row>
    <row r="425" spans="2:13" x14ac:dyDescent="0.25">
      <c r="B425" s="7"/>
      <c r="H425" s="8"/>
      <c r="I425">
        <f t="shared" si="18"/>
        <v>0</v>
      </c>
      <c r="J425">
        <f t="shared" si="18"/>
        <v>0</v>
      </c>
      <c r="K425">
        <f t="shared" si="18"/>
        <v>0</v>
      </c>
      <c r="L425">
        <f t="shared" si="18"/>
        <v>0</v>
      </c>
      <c r="M425" s="8">
        <f t="shared" si="18"/>
        <v>0</v>
      </c>
    </row>
    <row r="426" spans="2:13" x14ac:dyDescent="0.25">
      <c r="B426" s="7"/>
      <c r="H426" s="8"/>
      <c r="I426">
        <f t="shared" si="18"/>
        <v>0</v>
      </c>
      <c r="J426">
        <f t="shared" si="18"/>
        <v>0</v>
      </c>
      <c r="K426">
        <f t="shared" si="18"/>
        <v>0</v>
      </c>
      <c r="L426">
        <f t="shared" si="18"/>
        <v>0</v>
      </c>
      <c r="M426" s="8">
        <f t="shared" si="18"/>
        <v>0</v>
      </c>
    </row>
    <row r="427" spans="2:13" x14ac:dyDescent="0.25">
      <c r="B427" s="7"/>
      <c r="H427" s="8"/>
      <c r="I427">
        <f t="shared" si="18"/>
        <v>0</v>
      </c>
      <c r="J427">
        <f t="shared" si="18"/>
        <v>0</v>
      </c>
      <c r="K427">
        <f t="shared" si="18"/>
        <v>0</v>
      </c>
      <c r="L427">
        <f t="shared" si="18"/>
        <v>0</v>
      </c>
      <c r="M427" s="8">
        <f t="shared" si="18"/>
        <v>0</v>
      </c>
    </row>
    <row r="428" spans="2:13" x14ac:dyDescent="0.25">
      <c r="B428" s="7"/>
      <c r="H428" s="8"/>
      <c r="I428">
        <f t="shared" si="18"/>
        <v>0</v>
      </c>
      <c r="J428">
        <f t="shared" si="18"/>
        <v>0</v>
      </c>
      <c r="K428">
        <f t="shared" si="18"/>
        <v>0</v>
      </c>
      <c r="L428">
        <f t="shared" si="18"/>
        <v>0</v>
      </c>
      <c r="M428" s="8">
        <f t="shared" si="18"/>
        <v>0</v>
      </c>
    </row>
    <row r="429" spans="2:13" x14ac:dyDescent="0.25">
      <c r="B429" s="7"/>
      <c r="H429" s="8"/>
      <c r="I429">
        <f t="shared" si="18"/>
        <v>0</v>
      </c>
      <c r="J429">
        <f t="shared" si="18"/>
        <v>0</v>
      </c>
      <c r="K429">
        <f t="shared" si="18"/>
        <v>0</v>
      </c>
      <c r="L429">
        <f t="shared" si="18"/>
        <v>0</v>
      </c>
      <c r="M429" s="8">
        <f t="shared" si="18"/>
        <v>0</v>
      </c>
    </row>
    <row r="430" spans="2:13" x14ac:dyDescent="0.25">
      <c r="B430" s="7"/>
      <c r="H430" s="8"/>
      <c r="I430">
        <f t="shared" si="18"/>
        <v>0</v>
      </c>
      <c r="J430">
        <f t="shared" si="18"/>
        <v>0</v>
      </c>
      <c r="K430">
        <f t="shared" si="18"/>
        <v>0</v>
      </c>
      <c r="L430">
        <f t="shared" si="18"/>
        <v>0</v>
      </c>
      <c r="M430" s="8">
        <f t="shared" si="18"/>
        <v>0</v>
      </c>
    </row>
    <row r="431" spans="2:13" x14ac:dyDescent="0.25">
      <c r="B431" s="7"/>
      <c r="H431" s="8"/>
      <c r="I431">
        <f t="shared" si="18"/>
        <v>0</v>
      </c>
      <c r="J431">
        <f t="shared" si="18"/>
        <v>0</v>
      </c>
      <c r="K431">
        <f t="shared" si="18"/>
        <v>0</v>
      </c>
      <c r="L431">
        <f t="shared" si="18"/>
        <v>0</v>
      </c>
      <c r="M431" s="8">
        <f t="shared" si="18"/>
        <v>0</v>
      </c>
    </row>
    <row r="432" spans="2:13" x14ac:dyDescent="0.25">
      <c r="B432" s="7"/>
      <c r="H432" s="8"/>
      <c r="I432">
        <f t="shared" si="18"/>
        <v>0</v>
      </c>
      <c r="J432">
        <f t="shared" si="18"/>
        <v>0</v>
      </c>
      <c r="K432">
        <f t="shared" si="18"/>
        <v>0</v>
      </c>
      <c r="L432">
        <f t="shared" si="18"/>
        <v>0</v>
      </c>
      <c r="M432" s="8">
        <f t="shared" si="18"/>
        <v>0</v>
      </c>
    </row>
    <row r="433" spans="2:13" x14ac:dyDescent="0.25">
      <c r="B433" s="7"/>
      <c r="H433" s="8"/>
      <c r="I433">
        <f t="shared" si="18"/>
        <v>0</v>
      </c>
      <c r="J433">
        <f t="shared" si="18"/>
        <v>0</v>
      </c>
      <c r="K433">
        <f t="shared" si="18"/>
        <v>0</v>
      </c>
      <c r="L433">
        <f t="shared" si="18"/>
        <v>0</v>
      </c>
      <c r="M433" s="8">
        <f t="shared" si="18"/>
        <v>0</v>
      </c>
    </row>
    <row r="434" spans="2:13" x14ac:dyDescent="0.25">
      <c r="B434" s="7"/>
      <c r="H434" s="8"/>
      <c r="I434">
        <f t="shared" si="18"/>
        <v>0</v>
      </c>
      <c r="J434">
        <f t="shared" si="18"/>
        <v>0</v>
      </c>
      <c r="K434">
        <f t="shared" si="18"/>
        <v>0</v>
      </c>
      <c r="L434">
        <f t="shared" si="18"/>
        <v>0</v>
      </c>
      <c r="M434" s="8">
        <f t="shared" si="18"/>
        <v>0</v>
      </c>
    </row>
    <row r="435" spans="2:13" x14ac:dyDescent="0.25">
      <c r="B435" s="7"/>
      <c r="H435" s="8"/>
      <c r="I435">
        <f t="shared" si="18"/>
        <v>0</v>
      </c>
      <c r="J435">
        <f t="shared" si="18"/>
        <v>0</v>
      </c>
      <c r="K435">
        <f t="shared" si="18"/>
        <v>0</v>
      </c>
      <c r="L435">
        <f t="shared" si="18"/>
        <v>0</v>
      </c>
      <c r="M435" s="8">
        <f t="shared" si="18"/>
        <v>0</v>
      </c>
    </row>
    <row r="436" spans="2:13" x14ac:dyDescent="0.25">
      <c r="B436" s="7"/>
      <c r="H436" s="8"/>
      <c r="I436">
        <f t="shared" si="18"/>
        <v>0</v>
      </c>
      <c r="J436">
        <f t="shared" si="18"/>
        <v>0</v>
      </c>
      <c r="K436">
        <f t="shared" si="18"/>
        <v>0</v>
      </c>
      <c r="L436">
        <f t="shared" si="18"/>
        <v>0</v>
      </c>
      <c r="M436" s="8">
        <f t="shared" si="18"/>
        <v>0</v>
      </c>
    </row>
    <row r="437" spans="2:13" x14ac:dyDescent="0.25">
      <c r="B437" s="7"/>
      <c r="H437" s="8"/>
      <c r="I437">
        <f t="shared" si="18"/>
        <v>0</v>
      </c>
      <c r="J437">
        <f t="shared" si="18"/>
        <v>0</v>
      </c>
      <c r="K437">
        <f t="shared" si="18"/>
        <v>0</v>
      </c>
      <c r="L437">
        <f t="shared" si="18"/>
        <v>0</v>
      </c>
      <c r="M437" s="8">
        <f t="shared" si="18"/>
        <v>0</v>
      </c>
    </row>
    <row r="438" spans="2:13" x14ac:dyDescent="0.25">
      <c r="B438" s="7"/>
      <c r="H438" s="8"/>
      <c r="I438">
        <f t="shared" si="18"/>
        <v>0</v>
      </c>
      <c r="J438">
        <f t="shared" si="18"/>
        <v>0</v>
      </c>
      <c r="K438">
        <f t="shared" si="18"/>
        <v>0</v>
      </c>
      <c r="L438">
        <f t="shared" si="18"/>
        <v>0</v>
      </c>
      <c r="M438" s="8">
        <f t="shared" si="18"/>
        <v>0</v>
      </c>
    </row>
    <row r="439" spans="2:13" x14ac:dyDescent="0.25">
      <c r="B439" s="7"/>
      <c r="H439" s="8"/>
      <c r="I439">
        <f t="shared" si="18"/>
        <v>0</v>
      </c>
      <c r="J439">
        <f t="shared" si="18"/>
        <v>0</v>
      </c>
      <c r="K439">
        <f t="shared" si="18"/>
        <v>0</v>
      </c>
      <c r="L439">
        <f t="shared" si="18"/>
        <v>0</v>
      </c>
      <c r="M439" s="8">
        <f t="shared" si="18"/>
        <v>0</v>
      </c>
    </row>
    <row r="440" spans="2:13" x14ac:dyDescent="0.25">
      <c r="B440" s="7"/>
      <c r="H440" s="8"/>
      <c r="I440">
        <f t="shared" si="18"/>
        <v>0</v>
      </c>
      <c r="J440">
        <f t="shared" si="18"/>
        <v>0</v>
      </c>
      <c r="K440">
        <f t="shared" si="18"/>
        <v>0</v>
      </c>
      <c r="L440">
        <f t="shared" si="18"/>
        <v>0</v>
      </c>
      <c r="M440" s="8">
        <f t="shared" si="18"/>
        <v>0</v>
      </c>
    </row>
    <row r="441" spans="2:13" x14ac:dyDescent="0.25">
      <c r="B441" s="7"/>
      <c r="H441" s="8"/>
      <c r="I441">
        <f t="shared" si="18"/>
        <v>0</v>
      </c>
      <c r="J441">
        <f t="shared" si="18"/>
        <v>0</v>
      </c>
      <c r="K441">
        <f t="shared" si="18"/>
        <v>0</v>
      </c>
      <c r="L441">
        <f t="shared" si="18"/>
        <v>0</v>
      </c>
      <c r="M441" s="8">
        <f t="shared" si="18"/>
        <v>0</v>
      </c>
    </row>
    <row r="442" spans="2:13" x14ac:dyDescent="0.25">
      <c r="B442" s="7"/>
      <c r="H442" s="8"/>
      <c r="I442">
        <f t="shared" si="18"/>
        <v>0</v>
      </c>
      <c r="J442">
        <f t="shared" si="18"/>
        <v>0</v>
      </c>
      <c r="K442">
        <f t="shared" si="18"/>
        <v>0</v>
      </c>
      <c r="L442">
        <f t="shared" si="18"/>
        <v>0</v>
      </c>
      <c r="M442" s="8">
        <f t="shared" si="18"/>
        <v>0</v>
      </c>
    </row>
    <row r="443" spans="2:13" x14ac:dyDescent="0.25">
      <c r="B443" s="7"/>
      <c r="H443" s="8"/>
      <c r="I443">
        <f t="shared" si="18"/>
        <v>0</v>
      </c>
      <c r="J443">
        <f t="shared" si="18"/>
        <v>0</v>
      </c>
      <c r="K443">
        <f t="shared" si="18"/>
        <v>0</v>
      </c>
      <c r="L443">
        <f t="shared" si="18"/>
        <v>0</v>
      </c>
      <c r="M443" s="8">
        <f t="shared" si="18"/>
        <v>0</v>
      </c>
    </row>
    <row r="444" spans="2:13" x14ac:dyDescent="0.25">
      <c r="B444" s="7"/>
      <c r="H444" s="8"/>
      <c r="I444">
        <f t="shared" si="18"/>
        <v>0</v>
      </c>
      <c r="J444">
        <f t="shared" si="18"/>
        <v>0</v>
      </c>
      <c r="K444">
        <f t="shared" si="18"/>
        <v>0</v>
      </c>
      <c r="L444">
        <f t="shared" si="18"/>
        <v>0</v>
      </c>
      <c r="M444" s="8">
        <f t="shared" si="18"/>
        <v>0</v>
      </c>
    </row>
    <row r="445" spans="2:13" x14ac:dyDescent="0.25">
      <c r="B445" s="7"/>
      <c r="H445" s="8"/>
      <c r="I445">
        <f t="shared" si="18"/>
        <v>0</v>
      </c>
      <c r="J445">
        <f t="shared" si="18"/>
        <v>0</v>
      </c>
      <c r="K445">
        <f t="shared" si="18"/>
        <v>0</v>
      </c>
      <c r="L445">
        <f t="shared" si="18"/>
        <v>0</v>
      </c>
      <c r="M445" s="8">
        <f t="shared" si="18"/>
        <v>0</v>
      </c>
    </row>
    <row r="446" spans="2:13" x14ac:dyDescent="0.25">
      <c r="B446" s="7"/>
      <c r="H446" s="8"/>
      <c r="I446">
        <f t="shared" si="18"/>
        <v>0</v>
      </c>
      <c r="J446">
        <f t="shared" si="18"/>
        <v>0</v>
      </c>
      <c r="K446">
        <f t="shared" si="18"/>
        <v>0</v>
      </c>
      <c r="L446">
        <f t="shared" si="18"/>
        <v>0</v>
      </c>
      <c r="M446" s="8">
        <f t="shared" si="18"/>
        <v>0</v>
      </c>
    </row>
    <row r="447" spans="2:13" x14ac:dyDescent="0.25">
      <c r="B447" s="7"/>
      <c r="H447" s="8"/>
      <c r="I447">
        <f t="shared" si="18"/>
        <v>0</v>
      </c>
      <c r="J447">
        <f t="shared" si="18"/>
        <v>0</v>
      </c>
      <c r="K447">
        <f t="shared" si="18"/>
        <v>0</v>
      </c>
      <c r="L447">
        <f t="shared" si="18"/>
        <v>0</v>
      </c>
      <c r="M447" s="8">
        <f t="shared" si="18"/>
        <v>0</v>
      </c>
    </row>
    <row r="448" spans="2:13" x14ac:dyDescent="0.25">
      <c r="B448" s="7"/>
      <c r="H448" s="8"/>
      <c r="I448">
        <f t="shared" si="18"/>
        <v>0</v>
      </c>
      <c r="J448">
        <f t="shared" si="18"/>
        <v>0</v>
      </c>
      <c r="K448">
        <f t="shared" si="18"/>
        <v>0</v>
      </c>
      <c r="L448">
        <f t="shared" si="18"/>
        <v>0</v>
      </c>
      <c r="M448" s="8">
        <f t="shared" si="18"/>
        <v>0</v>
      </c>
    </row>
    <row r="449" spans="2:13" x14ac:dyDescent="0.25">
      <c r="B449" s="7"/>
      <c r="H449" s="8"/>
      <c r="I449">
        <f t="shared" si="18"/>
        <v>0</v>
      </c>
      <c r="J449">
        <f t="shared" si="18"/>
        <v>0</v>
      </c>
      <c r="K449">
        <f t="shared" si="18"/>
        <v>0</v>
      </c>
      <c r="L449">
        <f t="shared" si="18"/>
        <v>0</v>
      </c>
      <c r="M449" s="8">
        <f t="shared" si="18"/>
        <v>0</v>
      </c>
    </row>
    <row r="450" spans="2:13" x14ac:dyDescent="0.25">
      <c r="B450" s="7"/>
      <c r="H450" s="8"/>
      <c r="I450">
        <f t="shared" si="18"/>
        <v>0</v>
      </c>
      <c r="J450">
        <f t="shared" si="18"/>
        <v>0</v>
      </c>
      <c r="K450">
        <f t="shared" si="18"/>
        <v>0</v>
      </c>
      <c r="L450">
        <f t="shared" si="18"/>
        <v>0</v>
      </c>
      <c r="M450" s="8">
        <f t="shared" si="18"/>
        <v>0</v>
      </c>
    </row>
    <row r="451" spans="2:13" x14ac:dyDescent="0.25">
      <c r="B451" s="7"/>
      <c r="H451" s="8"/>
      <c r="I451">
        <f t="shared" si="18"/>
        <v>0</v>
      </c>
      <c r="J451">
        <f t="shared" si="18"/>
        <v>0</v>
      </c>
      <c r="K451">
        <f t="shared" si="18"/>
        <v>0</v>
      </c>
      <c r="L451">
        <f t="shared" si="18"/>
        <v>0</v>
      </c>
      <c r="M451" s="8">
        <f t="shared" si="18"/>
        <v>0</v>
      </c>
    </row>
    <row r="452" spans="2:13" x14ac:dyDescent="0.25">
      <c r="B452" s="7"/>
      <c r="H452" s="8"/>
      <c r="I452">
        <f t="shared" si="18"/>
        <v>0</v>
      </c>
      <c r="J452">
        <f t="shared" si="18"/>
        <v>0</v>
      </c>
      <c r="K452">
        <f t="shared" si="18"/>
        <v>0</v>
      </c>
      <c r="L452">
        <f t="shared" si="18"/>
        <v>0</v>
      </c>
      <c r="M452" s="8">
        <f t="shared" si="18"/>
        <v>0</v>
      </c>
    </row>
    <row r="453" spans="2:13" x14ac:dyDescent="0.25">
      <c r="B453" s="7"/>
      <c r="H453" s="8"/>
      <c r="I453">
        <f t="shared" si="18"/>
        <v>0</v>
      </c>
      <c r="J453">
        <f t="shared" si="18"/>
        <v>0</v>
      </c>
      <c r="K453">
        <f t="shared" si="18"/>
        <v>0</v>
      </c>
      <c r="L453">
        <f t="shared" si="18"/>
        <v>0</v>
      </c>
      <c r="M453" s="8">
        <f t="shared" si="18"/>
        <v>0</v>
      </c>
    </row>
    <row r="454" spans="2:13" x14ac:dyDescent="0.25">
      <c r="B454" s="7"/>
      <c r="H454" s="8"/>
      <c r="I454">
        <f t="shared" si="18"/>
        <v>0</v>
      </c>
      <c r="J454">
        <f t="shared" si="18"/>
        <v>0</v>
      </c>
      <c r="K454">
        <f t="shared" si="18"/>
        <v>0</v>
      </c>
      <c r="L454">
        <f t="shared" si="18"/>
        <v>0</v>
      </c>
      <c r="M454" s="8">
        <f t="shared" si="18"/>
        <v>0</v>
      </c>
    </row>
    <row r="455" spans="2:13" x14ac:dyDescent="0.25">
      <c r="B455" s="7"/>
      <c r="H455" s="8"/>
      <c r="I455">
        <f t="shared" ref="I455:M500" si="19">MAX(0, IF($G455=I$2, $D455*$E455, 0))</f>
        <v>0</v>
      </c>
      <c r="J455">
        <f t="shared" si="19"/>
        <v>0</v>
      </c>
      <c r="K455">
        <f t="shared" si="19"/>
        <v>0</v>
      </c>
      <c r="L455">
        <f t="shared" si="19"/>
        <v>0</v>
      </c>
      <c r="M455" s="8">
        <f t="shared" si="19"/>
        <v>0</v>
      </c>
    </row>
    <row r="456" spans="2:13" x14ac:dyDescent="0.25">
      <c r="B456" s="7"/>
      <c r="H456" s="8"/>
      <c r="I456">
        <f t="shared" si="19"/>
        <v>0</v>
      </c>
      <c r="J456">
        <f t="shared" si="19"/>
        <v>0</v>
      </c>
      <c r="K456">
        <f t="shared" si="19"/>
        <v>0</v>
      </c>
      <c r="L456">
        <f t="shared" si="19"/>
        <v>0</v>
      </c>
      <c r="M456" s="8">
        <f t="shared" si="19"/>
        <v>0</v>
      </c>
    </row>
    <row r="457" spans="2:13" x14ac:dyDescent="0.25">
      <c r="B457" s="7"/>
      <c r="H457" s="8"/>
      <c r="I457">
        <f t="shared" si="19"/>
        <v>0</v>
      </c>
      <c r="J457">
        <f t="shared" si="19"/>
        <v>0</v>
      </c>
      <c r="K457">
        <f t="shared" si="19"/>
        <v>0</v>
      </c>
      <c r="L457">
        <f t="shared" si="19"/>
        <v>0</v>
      </c>
      <c r="M457" s="8">
        <f t="shared" si="19"/>
        <v>0</v>
      </c>
    </row>
    <row r="458" spans="2:13" x14ac:dyDescent="0.25">
      <c r="B458" s="7"/>
      <c r="H458" s="8"/>
      <c r="I458">
        <f t="shared" si="19"/>
        <v>0</v>
      </c>
      <c r="J458">
        <f t="shared" si="19"/>
        <v>0</v>
      </c>
      <c r="K458">
        <f t="shared" si="19"/>
        <v>0</v>
      </c>
      <c r="L458">
        <f t="shared" si="19"/>
        <v>0</v>
      </c>
      <c r="M458" s="8">
        <f t="shared" si="19"/>
        <v>0</v>
      </c>
    </row>
    <row r="459" spans="2:13" x14ac:dyDescent="0.25">
      <c r="B459" s="7"/>
      <c r="H459" s="8"/>
      <c r="I459">
        <f t="shared" si="19"/>
        <v>0</v>
      </c>
      <c r="J459">
        <f t="shared" si="19"/>
        <v>0</v>
      </c>
      <c r="K459">
        <f t="shared" si="19"/>
        <v>0</v>
      </c>
      <c r="L459">
        <f t="shared" si="19"/>
        <v>0</v>
      </c>
      <c r="M459" s="8">
        <f t="shared" si="19"/>
        <v>0</v>
      </c>
    </row>
    <row r="460" spans="2:13" x14ac:dyDescent="0.25">
      <c r="B460" s="7"/>
      <c r="H460" s="8"/>
      <c r="I460">
        <f t="shared" si="19"/>
        <v>0</v>
      </c>
      <c r="J460">
        <f t="shared" si="19"/>
        <v>0</v>
      </c>
      <c r="K460">
        <f t="shared" si="19"/>
        <v>0</v>
      </c>
      <c r="L460">
        <f t="shared" si="19"/>
        <v>0</v>
      </c>
      <c r="M460" s="8">
        <f t="shared" si="19"/>
        <v>0</v>
      </c>
    </row>
    <row r="461" spans="2:13" x14ac:dyDescent="0.25">
      <c r="B461" s="7"/>
      <c r="H461" s="8"/>
      <c r="I461">
        <f t="shared" si="19"/>
        <v>0</v>
      </c>
      <c r="J461">
        <f t="shared" si="19"/>
        <v>0</v>
      </c>
      <c r="K461">
        <f t="shared" si="19"/>
        <v>0</v>
      </c>
      <c r="L461">
        <f t="shared" si="19"/>
        <v>0</v>
      </c>
      <c r="M461" s="8">
        <f t="shared" si="19"/>
        <v>0</v>
      </c>
    </row>
    <row r="462" spans="2:13" x14ac:dyDescent="0.25">
      <c r="B462" s="7"/>
      <c r="H462" s="8"/>
      <c r="I462">
        <f t="shared" si="19"/>
        <v>0</v>
      </c>
      <c r="J462">
        <f t="shared" si="19"/>
        <v>0</v>
      </c>
      <c r="K462">
        <f t="shared" si="19"/>
        <v>0</v>
      </c>
      <c r="L462">
        <f t="shared" si="19"/>
        <v>0</v>
      </c>
      <c r="M462" s="8">
        <f t="shared" si="19"/>
        <v>0</v>
      </c>
    </row>
    <row r="463" spans="2:13" x14ac:dyDescent="0.25">
      <c r="B463" s="7"/>
      <c r="H463" s="8"/>
      <c r="I463">
        <f t="shared" si="19"/>
        <v>0</v>
      </c>
      <c r="J463">
        <f t="shared" si="19"/>
        <v>0</v>
      </c>
      <c r="K463">
        <f t="shared" si="19"/>
        <v>0</v>
      </c>
      <c r="L463">
        <f t="shared" si="19"/>
        <v>0</v>
      </c>
      <c r="M463" s="8">
        <f t="shared" si="19"/>
        <v>0</v>
      </c>
    </row>
    <row r="464" spans="2:13" x14ac:dyDescent="0.25">
      <c r="B464" s="7"/>
      <c r="H464" s="8"/>
      <c r="I464">
        <f t="shared" si="19"/>
        <v>0</v>
      </c>
      <c r="J464">
        <f t="shared" si="19"/>
        <v>0</v>
      </c>
      <c r="K464">
        <f t="shared" si="19"/>
        <v>0</v>
      </c>
      <c r="L464">
        <f t="shared" si="19"/>
        <v>0</v>
      </c>
      <c r="M464" s="8">
        <f t="shared" si="19"/>
        <v>0</v>
      </c>
    </row>
    <row r="465" spans="2:13" x14ac:dyDescent="0.25">
      <c r="B465" s="7"/>
      <c r="H465" s="8"/>
      <c r="I465">
        <f t="shared" si="19"/>
        <v>0</v>
      </c>
      <c r="J465">
        <f t="shared" si="19"/>
        <v>0</v>
      </c>
      <c r="K465">
        <f t="shared" si="19"/>
        <v>0</v>
      </c>
      <c r="L465">
        <f t="shared" si="19"/>
        <v>0</v>
      </c>
      <c r="M465" s="8">
        <f t="shared" si="19"/>
        <v>0</v>
      </c>
    </row>
    <row r="466" spans="2:13" x14ac:dyDescent="0.25">
      <c r="B466" s="7"/>
      <c r="H466" s="8"/>
      <c r="I466">
        <f t="shared" si="19"/>
        <v>0</v>
      </c>
      <c r="J466">
        <f t="shared" si="19"/>
        <v>0</v>
      </c>
      <c r="K466">
        <f t="shared" si="19"/>
        <v>0</v>
      </c>
      <c r="L466">
        <f t="shared" si="19"/>
        <v>0</v>
      </c>
      <c r="M466" s="8">
        <f t="shared" si="19"/>
        <v>0</v>
      </c>
    </row>
    <row r="467" spans="2:13" x14ac:dyDescent="0.25">
      <c r="B467" s="7"/>
      <c r="H467" s="8"/>
      <c r="I467">
        <f t="shared" si="19"/>
        <v>0</v>
      </c>
      <c r="J467">
        <f t="shared" si="19"/>
        <v>0</v>
      </c>
      <c r="K467">
        <f t="shared" si="19"/>
        <v>0</v>
      </c>
      <c r="L467">
        <f t="shared" si="19"/>
        <v>0</v>
      </c>
      <c r="M467" s="8">
        <f t="shared" si="19"/>
        <v>0</v>
      </c>
    </row>
    <row r="468" spans="2:13" x14ac:dyDescent="0.25">
      <c r="B468" s="7"/>
      <c r="H468" s="8"/>
      <c r="I468">
        <f t="shared" si="19"/>
        <v>0</v>
      </c>
      <c r="J468">
        <f t="shared" si="19"/>
        <v>0</v>
      </c>
      <c r="K468">
        <f t="shared" si="19"/>
        <v>0</v>
      </c>
      <c r="L468">
        <f t="shared" si="19"/>
        <v>0</v>
      </c>
      <c r="M468" s="8">
        <f t="shared" si="19"/>
        <v>0</v>
      </c>
    </row>
    <row r="469" spans="2:13" x14ac:dyDescent="0.25">
      <c r="B469" s="7"/>
      <c r="H469" s="8"/>
      <c r="I469">
        <f t="shared" si="19"/>
        <v>0</v>
      </c>
      <c r="J469">
        <f t="shared" si="19"/>
        <v>0</v>
      </c>
      <c r="K469">
        <f t="shared" si="19"/>
        <v>0</v>
      </c>
      <c r="L469">
        <f t="shared" si="19"/>
        <v>0</v>
      </c>
      <c r="M469" s="8">
        <f t="shared" si="19"/>
        <v>0</v>
      </c>
    </row>
    <row r="470" spans="2:13" x14ac:dyDescent="0.25">
      <c r="B470" s="7"/>
      <c r="H470" s="8"/>
      <c r="I470">
        <f t="shared" si="19"/>
        <v>0</v>
      </c>
      <c r="J470">
        <f t="shared" si="19"/>
        <v>0</v>
      </c>
      <c r="K470">
        <f t="shared" si="19"/>
        <v>0</v>
      </c>
      <c r="L470">
        <f t="shared" si="19"/>
        <v>0</v>
      </c>
      <c r="M470" s="8">
        <f t="shared" si="19"/>
        <v>0</v>
      </c>
    </row>
    <row r="471" spans="2:13" x14ac:dyDescent="0.25">
      <c r="B471" s="7"/>
      <c r="H471" s="8"/>
      <c r="I471">
        <f t="shared" si="19"/>
        <v>0</v>
      </c>
      <c r="J471">
        <f t="shared" si="19"/>
        <v>0</v>
      </c>
      <c r="K471">
        <f t="shared" si="19"/>
        <v>0</v>
      </c>
      <c r="L471">
        <f t="shared" si="19"/>
        <v>0</v>
      </c>
      <c r="M471" s="8">
        <f t="shared" si="19"/>
        <v>0</v>
      </c>
    </row>
    <row r="472" spans="2:13" x14ac:dyDescent="0.25">
      <c r="B472" s="7"/>
      <c r="H472" s="8"/>
      <c r="I472">
        <f t="shared" si="19"/>
        <v>0</v>
      </c>
      <c r="J472">
        <f t="shared" si="19"/>
        <v>0</v>
      </c>
      <c r="K472">
        <f t="shared" si="19"/>
        <v>0</v>
      </c>
      <c r="L472">
        <f t="shared" si="19"/>
        <v>0</v>
      </c>
      <c r="M472" s="8">
        <f t="shared" si="19"/>
        <v>0</v>
      </c>
    </row>
    <row r="473" spans="2:13" x14ac:dyDescent="0.25">
      <c r="B473" s="7"/>
      <c r="H473" s="8"/>
      <c r="I473">
        <f t="shared" si="19"/>
        <v>0</v>
      </c>
      <c r="J473">
        <f t="shared" si="19"/>
        <v>0</v>
      </c>
      <c r="K473">
        <f t="shared" si="19"/>
        <v>0</v>
      </c>
      <c r="L473">
        <f t="shared" si="19"/>
        <v>0</v>
      </c>
      <c r="M473" s="8">
        <f t="shared" si="19"/>
        <v>0</v>
      </c>
    </row>
    <row r="474" spans="2:13" x14ac:dyDescent="0.25">
      <c r="B474" s="7"/>
      <c r="H474" s="8"/>
      <c r="I474">
        <f t="shared" si="19"/>
        <v>0</v>
      </c>
      <c r="J474">
        <f t="shared" si="19"/>
        <v>0</v>
      </c>
      <c r="K474">
        <f t="shared" si="19"/>
        <v>0</v>
      </c>
      <c r="L474">
        <f t="shared" si="19"/>
        <v>0</v>
      </c>
      <c r="M474" s="8">
        <f t="shared" si="19"/>
        <v>0</v>
      </c>
    </row>
    <row r="475" spans="2:13" x14ac:dyDescent="0.25">
      <c r="B475" s="7"/>
      <c r="H475" s="8"/>
      <c r="I475">
        <f t="shared" si="19"/>
        <v>0</v>
      </c>
      <c r="J475">
        <f t="shared" si="19"/>
        <v>0</v>
      </c>
      <c r="K475">
        <f t="shared" si="19"/>
        <v>0</v>
      </c>
      <c r="L475">
        <f t="shared" si="19"/>
        <v>0</v>
      </c>
      <c r="M475" s="8">
        <f t="shared" si="19"/>
        <v>0</v>
      </c>
    </row>
    <row r="476" spans="2:13" x14ac:dyDescent="0.25">
      <c r="B476" s="7"/>
      <c r="H476" s="8"/>
      <c r="I476">
        <f t="shared" si="19"/>
        <v>0</v>
      </c>
      <c r="J476">
        <f t="shared" si="19"/>
        <v>0</v>
      </c>
      <c r="K476">
        <f t="shared" si="19"/>
        <v>0</v>
      </c>
      <c r="L476">
        <f t="shared" si="19"/>
        <v>0</v>
      </c>
      <c r="M476" s="8">
        <f t="shared" si="19"/>
        <v>0</v>
      </c>
    </row>
    <row r="477" spans="2:13" x14ac:dyDescent="0.25">
      <c r="B477" s="7"/>
      <c r="H477" s="8"/>
      <c r="I477">
        <f t="shared" si="19"/>
        <v>0</v>
      </c>
      <c r="J477">
        <f t="shared" si="19"/>
        <v>0</v>
      </c>
      <c r="K477">
        <f t="shared" si="19"/>
        <v>0</v>
      </c>
      <c r="L477">
        <f t="shared" si="19"/>
        <v>0</v>
      </c>
      <c r="M477" s="8">
        <f t="shared" si="19"/>
        <v>0</v>
      </c>
    </row>
    <row r="478" spans="2:13" x14ac:dyDescent="0.25">
      <c r="B478" s="7"/>
      <c r="H478" s="8"/>
      <c r="I478">
        <f t="shared" si="19"/>
        <v>0</v>
      </c>
      <c r="J478">
        <f t="shared" si="19"/>
        <v>0</v>
      </c>
      <c r="K478">
        <f t="shared" si="19"/>
        <v>0</v>
      </c>
      <c r="L478">
        <f t="shared" si="19"/>
        <v>0</v>
      </c>
      <c r="M478" s="8">
        <f t="shared" si="19"/>
        <v>0</v>
      </c>
    </row>
    <row r="479" spans="2:13" x14ac:dyDescent="0.25">
      <c r="B479" s="7"/>
      <c r="H479" s="8"/>
      <c r="I479">
        <f t="shared" si="19"/>
        <v>0</v>
      </c>
      <c r="J479">
        <f t="shared" si="19"/>
        <v>0</v>
      </c>
      <c r="K479">
        <f t="shared" si="19"/>
        <v>0</v>
      </c>
      <c r="L479">
        <f t="shared" si="19"/>
        <v>0</v>
      </c>
      <c r="M479" s="8">
        <f t="shared" si="19"/>
        <v>0</v>
      </c>
    </row>
    <row r="480" spans="2:13" x14ac:dyDescent="0.25">
      <c r="B480" s="7"/>
      <c r="H480" s="8"/>
      <c r="I480">
        <f t="shared" si="19"/>
        <v>0</v>
      </c>
      <c r="J480">
        <f t="shared" si="19"/>
        <v>0</v>
      </c>
      <c r="K480">
        <f t="shared" si="19"/>
        <v>0</v>
      </c>
      <c r="L480">
        <f t="shared" si="19"/>
        <v>0</v>
      </c>
      <c r="M480" s="8">
        <f t="shared" si="19"/>
        <v>0</v>
      </c>
    </row>
    <row r="481" spans="2:13" x14ac:dyDescent="0.25">
      <c r="B481" s="7"/>
      <c r="H481" s="8"/>
      <c r="I481">
        <f t="shared" si="19"/>
        <v>0</v>
      </c>
      <c r="J481">
        <f t="shared" si="19"/>
        <v>0</v>
      </c>
      <c r="K481">
        <f t="shared" si="19"/>
        <v>0</v>
      </c>
      <c r="L481">
        <f t="shared" si="19"/>
        <v>0</v>
      </c>
      <c r="M481" s="8">
        <f t="shared" si="19"/>
        <v>0</v>
      </c>
    </row>
    <row r="482" spans="2:13" x14ac:dyDescent="0.25">
      <c r="B482" s="7"/>
      <c r="H482" s="8"/>
      <c r="I482">
        <f t="shared" si="19"/>
        <v>0</v>
      </c>
      <c r="J482">
        <f t="shared" si="19"/>
        <v>0</v>
      </c>
      <c r="K482">
        <f t="shared" si="19"/>
        <v>0</v>
      </c>
      <c r="L482">
        <f t="shared" si="19"/>
        <v>0</v>
      </c>
      <c r="M482" s="8">
        <f t="shared" si="19"/>
        <v>0</v>
      </c>
    </row>
    <row r="483" spans="2:13" x14ac:dyDescent="0.25">
      <c r="B483" s="7"/>
      <c r="H483" s="8"/>
      <c r="I483">
        <f t="shared" si="19"/>
        <v>0</v>
      </c>
      <c r="J483">
        <f t="shared" si="19"/>
        <v>0</v>
      </c>
      <c r="K483">
        <f t="shared" si="19"/>
        <v>0</v>
      </c>
      <c r="L483">
        <f t="shared" si="19"/>
        <v>0</v>
      </c>
      <c r="M483" s="8">
        <f t="shared" si="19"/>
        <v>0</v>
      </c>
    </row>
    <row r="484" spans="2:13" x14ac:dyDescent="0.25">
      <c r="B484" s="7"/>
      <c r="H484" s="8"/>
      <c r="I484">
        <f t="shared" si="19"/>
        <v>0</v>
      </c>
      <c r="J484">
        <f t="shared" si="19"/>
        <v>0</v>
      </c>
      <c r="K484">
        <f t="shared" si="19"/>
        <v>0</v>
      </c>
      <c r="L484">
        <f t="shared" si="19"/>
        <v>0</v>
      </c>
      <c r="M484" s="8">
        <f t="shared" si="19"/>
        <v>0</v>
      </c>
    </row>
    <row r="485" spans="2:13" x14ac:dyDescent="0.25">
      <c r="B485" s="7"/>
      <c r="H485" s="8"/>
      <c r="I485">
        <f t="shared" si="19"/>
        <v>0</v>
      </c>
      <c r="J485">
        <f t="shared" si="19"/>
        <v>0</v>
      </c>
      <c r="K485">
        <f t="shared" si="19"/>
        <v>0</v>
      </c>
      <c r="L485">
        <f t="shared" si="19"/>
        <v>0</v>
      </c>
      <c r="M485" s="8">
        <f t="shared" si="19"/>
        <v>0</v>
      </c>
    </row>
    <row r="486" spans="2:13" x14ac:dyDescent="0.25">
      <c r="B486" s="7"/>
      <c r="H486" s="8"/>
      <c r="I486">
        <f t="shared" si="19"/>
        <v>0</v>
      </c>
      <c r="J486">
        <f t="shared" si="19"/>
        <v>0</v>
      </c>
      <c r="K486">
        <f t="shared" si="19"/>
        <v>0</v>
      </c>
      <c r="L486">
        <f t="shared" si="19"/>
        <v>0</v>
      </c>
      <c r="M486" s="8">
        <f t="shared" si="19"/>
        <v>0</v>
      </c>
    </row>
    <row r="487" spans="2:13" x14ac:dyDescent="0.25">
      <c r="B487" s="7"/>
      <c r="H487" s="8"/>
      <c r="I487">
        <f t="shared" si="19"/>
        <v>0</v>
      </c>
      <c r="J487">
        <f t="shared" si="19"/>
        <v>0</v>
      </c>
      <c r="K487">
        <f t="shared" si="19"/>
        <v>0</v>
      </c>
      <c r="L487">
        <f t="shared" si="19"/>
        <v>0</v>
      </c>
      <c r="M487" s="8">
        <f t="shared" si="19"/>
        <v>0</v>
      </c>
    </row>
    <row r="488" spans="2:13" x14ac:dyDescent="0.25">
      <c r="B488" s="7"/>
      <c r="H488" s="8"/>
      <c r="I488">
        <f t="shared" si="19"/>
        <v>0</v>
      </c>
      <c r="J488">
        <f t="shared" si="19"/>
        <v>0</v>
      </c>
      <c r="K488">
        <f t="shared" si="19"/>
        <v>0</v>
      </c>
      <c r="L488">
        <f t="shared" si="19"/>
        <v>0</v>
      </c>
      <c r="M488" s="8">
        <f t="shared" si="19"/>
        <v>0</v>
      </c>
    </row>
    <row r="489" spans="2:13" x14ac:dyDescent="0.25">
      <c r="B489" s="7"/>
      <c r="H489" s="8"/>
      <c r="I489">
        <f t="shared" si="19"/>
        <v>0</v>
      </c>
      <c r="J489">
        <f t="shared" si="19"/>
        <v>0</v>
      </c>
      <c r="K489">
        <f t="shared" si="19"/>
        <v>0</v>
      </c>
      <c r="L489">
        <f t="shared" si="19"/>
        <v>0</v>
      </c>
      <c r="M489" s="8">
        <f t="shared" si="19"/>
        <v>0</v>
      </c>
    </row>
    <row r="490" spans="2:13" x14ac:dyDescent="0.25">
      <c r="B490" s="7"/>
      <c r="H490" s="8"/>
      <c r="I490">
        <f t="shared" si="19"/>
        <v>0</v>
      </c>
      <c r="J490">
        <f t="shared" si="19"/>
        <v>0</v>
      </c>
      <c r="K490">
        <f t="shared" si="19"/>
        <v>0</v>
      </c>
      <c r="L490">
        <f t="shared" si="19"/>
        <v>0</v>
      </c>
      <c r="M490" s="8">
        <f t="shared" si="19"/>
        <v>0</v>
      </c>
    </row>
    <row r="491" spans="2:13" x14ac:dyDescent="0.25">
      <c r="B491" s="7"/>
      <c r="H491" s="8"/>
      <c r="I491">
        <f t="shared" si="19"/>
        <v>0</v>
      </c>
      <c r="J491">
        <f t="shared" si="19"/>
        <v>0</v>
      </c>
      <c r="K491">
        <f t="shared" si="19"/>
        <v>0</v>
      </c>
      <c r="L491">
        <f t="shared" si="19"/>
        <v>0</v>
      </c>
      <c r="M491" s="8">
        <f t="shared" si="19"/>
        <v>0</v>
      </c>
    </row>
    <row r="492" spans="2:13" x14ac:dyDescent="0.25">
      <c r="B492" s="7"/>
      <c r="H492" s="8"/>
      <c r="I492">
        <f t="shared" si="19"/>
        <v>0</v>
      </c>
      <c r="J492">
        <f t="shared" si="19"/>
        <v>0</v>
      </c>
      <c r="K492">
        <f t="shared" si="19"/>
        <v>0</v>
      </c>
      <c r="L492">
        <f t="shared" si="19"/>
        <v>0</v>
      </c>
      <c r="M492" s="8">
        <f t="shared" si="19"/>
        <v>0</v>
      </c>
    </row>
    <row r="493" spans="2:13" x14ac:dyDescent="0.25">
      <c r="B493" s="7"/>
      <c r="H493" s="8"/>
      <c r="I493">
        <f t="shared" si="19"/>
        <v>0</v>
      </c>
      <c r="J493">
        <f t="shared" si="19"/>
        <v>0</v>
      </c>
      <c r="K493">
        <f t="shared" si="19"/>
        <v>0</v>
      </c>
      <c r="L493">
        <f t="shared" si="19"/>
        <v>0</v>
      </c>
      <c r="M493" s="8">
        <f t="shared" si="19"/>
        <v>0</v>
      </c>
    </row>
    <row r="494" spans="2:13" x14ac:dyDescent="0.25">
      <c r="B494" s="7"/>
      <c r="H494" s="8"/>
      <c r="I494">
        <f t="shared" si="19"/>
        <v>0</v>
      </c>
      <c r="J494">
        <f t="shared" si="19"/>
        <v>0</v>
      </c>
      <c r="K494">
        <f t="shared" si="19"/>
        <v>0</v>
      </c>
      <c r="L494">
        <f t="shared" si="19"/>
        <v>0</v>
      </c>
      <c r="M494" s="8">
        <f t="shared" si="19"/>
        <v>0</v>
      </c>
    </row>
    <row r="495" spans="2:13" x14ac:dyDescent="0.25">
      <c r="B495" s="7"/>
      <c r="H495" s="8"/>
      <c r="I495">
        <f t="shared" si="19"/>
        <v>0</v>
      </c>
      <c r="J495">
        <f t="shared" si="19"/>
        <v>0</v>
      </c>
      <c r="K495">
        <f t="shared" si="19"/>
        <v>0</v>
      </c>
      <c r="L495">
        <f t="shared" si="19"/>
        <v>0</v>
      </c>
      <c r="M495" s="8">
        <f t="shared" si="19"/>
        <v>0</v>
      </c>
    </row>
    <row r="496" spans="2:13" x14ac:dyDescent="0.25">
      <c r="B496" s="7"/>
      <c r="H496" s="8"/>
      <c r="I496">
        <f t="shared" si="19"/>
        <v>0</v>
      </c>
      <c r="J496">
        <f t="shared" si="19"/>
        <v>0</v>
      </c>
      <c r="K496">
        <f t="shared" si="19"/>
        <v>0</v>
      </c>
      <c r="L496">
        <f t="shared" si="19"/>
        <v>0</v>
      </c>
      <c r="M496" s="8">
        <f t="shared" si="19"/>
        <v>0</v>
      </c>
    </row>
    <row r="497" spans="1:13" x14ac:dyDescent="0.25">
      <c r="B497" s="7"/>
      <c r="H497" s="8"/>
      <c r="I497">
        <f t="shared" si="19"/>
        <v>0</v>
      </c>
      <c r="J497">
        <f t="shared" si="19"/>
        <v>0</v>
      </c>
      <c r="K497">
        <f t="shared" si="19"/>
        <v>0</v>
      </c>
      <c r="L497">
        <f t="shared" si="19"/>
        <v>0</v>
      </c>
      <c r="M497" s="8">
        <f t="shared" si="19"/>
        <v>0</v>
      </c>
    </row>
    <row r="498" spans="1:13" x14ac:dyDescent="0.25">
      <c r="B498" s="7"/>
      <c r="H498" s="8"/>
      <c r="I498">
        <f t="shared" si="19"/>
        <v>0</v>
      </c>
      <c r="J498">
        <f t="shared" si="19"/>
        <v>0</v>
      </c>
      <c r="K498">
        <f t="shared" si="19"/>
        <v>0</v>
      </c>
      <c r="L498">
        <f t="shared" si="19"/>
        <v>0</v>
      </c>
      <c r="M498" s="8">
        <f t="shared" si="19"/>
        <v>0</v>
      </c>
    </row>
    <row r="499" spans="1:13" x14ac:dyDescent="0.25">
      <c r="B499" s="7"/>
      <c r="H499" s="8"/>
      <c r="I499">
        <f t="shared" si="19"/>
        <v>0</v>
      </c>
      <c r="J499">
        <f t="shared" si="19"/>
        <v>0</v>
      </c>
      <c r="K499">
        <f t="shared" si="19"/>
        <v>0</v>
      </c>
      <c r="L499">
        <f t="shared" si="19"/>
        <v>0</v>
      </c>
      <c r="M499" s="8">
        <f t="shared" si="19"/>
        <v>0</v>
      </c>
    </row>
    <row r="500" spans="1:13" x14ac:dyDescent="0.25">
      <c r="B500" s="7"/>
      <c r="H500" s="8"/>
      <c r="I500">
        <f t="shared" si="19"/>
        <v>0</v>
      </c>
      <c r="J500">
        <f t="shared" si="19"/>
        <v>0</v>
      </c>
      <c r="K500">
        <f t="shared" si="19"/>
        <v>0</v>
      </c>
      <c r="L500">
        <f t="shared" si="19"/>
        <v>0</v>
      </c>
      <c r="M500" s="8">
        <f t="shared" si="19"/>
        <v>0</v>
      </c>
    </row>
    <row r="501" spans="1:13" ht="15.75" thickBot="1" x14ac:dyDescent="0.3">
      <c r="A501" s="10" t="s">
        <v>92</v>
      </c>
      <c r="B501" s="9" t="s">
        <v>93</v>
      </c>
      <c r="C501" s="10" t="s">
        <v>94</v>
      </c>
      <c r="D501" s="10" t="s">
        <v>95</v>
      </c>
      <c r="E501" s="10" t="s">
        <v>96</v>
      </c>
      <c r="F501" s="10" t="s">
        <v>97</v>
      </c>
      <c r="G501" s="10" t="s">
        <v>98</v>
      </c>
      <c r="H501" s="11" t="s">
        <v>98</v>
      </c>
      <c r="I501" s="10">
        <f>SUM(I$3:INDEX(I:I,$F$1))</f>
        <v>4890.7999999999993</v>
      </c>
      <c r="J501" s="10">
        <f>SUM(J$3:INDEX(J:J,$F$1))</f>
        <v>5281.9000000000005</v>
      </c>
      <c r="K501" s="10">
        <f>SUM(K$3:INDEX(K:K,$F$1))</f>
        <v>1552.1</v>
      </c>
      <c r="L501" s="10">
        <f>SUM(L$3:INDEX(L:L,$F$1))</f>
        <v>3792.5</v>
      </c>
      <c r="M501" s="10">
        <f>SUM(M$3:INDEX(M:M,$F$1))</f>
        <v>180</v>
      </c>
    </row>
    <row r="502" spans="1:13" x14ac:dyDescent="0.25">
      <c r="G502" t="s">
        <v>181</v>
      </c>
      <c r="H502">
        <v>12</v>
      </c>
      <c r="I502" cm="1">
        <f t="array" ref="I502">SUM(_xlfn._xlws.FILTER(I$3:INDEX(I:I,$F$1), ($G$3:INDEX($G:$G,$F$1)&lt;&gt;"") * (ROW(I$3:INDEX(I:I,$F$1)) &gt;= LARGE(IF($G$3:INDEX($G:$G,$F$1)&lt;&gt;"", ROW(I$3:INDEX(I:I,$F$1))), MIN($H$502, COUNTIF($G$3:INDEX($G:$G,$F$1), "&lt;&gt;"))))))</f>
        <v>72.2</v>
      </c>
      <c r="J502" cm="1">
        <f t="array" ref="J502">SUM(_xlfn._xlws.FILTER(J$3:INDEX(J:J,$F$1), ($G$3:INDEX($G:$G,$F$1)&lt;&gt;"") * (ROW(J$3:INDEX(J:J,$F$1)) &gt;= LARGE(IF($G$3:INDEX($G:$G,$F$1)&lt;&gt;"", ROW(J$3:INDEX(J:J,$F$1))), MIN($H$502, COUNTIF($G$3:INDEX($G:$G,$F$1), "&lt;&gt;"))))))</f>
        <v>479</v>
      </c>
      <c r="K502" cm="1">
        <f t="array" ref="K502">SUM(_xlfn._xlws.FILTER(K$3:INDEX(K:K,$F$1), ($G$3:INDEX($G:$G,$F$1)&lt;&gt;"") * (ROW(K$3:INDEX(K:K,$F$1)) &gt;= LARGE(IF($G$3:INDEX($G:$G,$F$1)&lt;&gt;"", ROW(K$3:INDEX(K:K,$F$1))), MIN($H$502, COUNTIF($G$3:INDEX($G:$G,$F$1), "&lt;&gt;"))))))</f>
        <v>6</v>
      </c>
      <c r="L502" cm="1">
        <f t="array" ref="L502">SUM(_xlfn._xlws.FILTER(L$3:INDEX(L:L,$F$1), ($G$3:INDEX($G:$G,$F$1)&lt;&gt;"") * (ROW(L$3:INDEX(L:L,$F$1)) &gt;= LARGE(IF($G$3:INDEX($G:$G,$F$1)&lt;&gt;"", ROW(L$3:INDEX(L:L,$F$1))), MIN($H$502, COUNTIF($G$3:INDEX($G:$G,$F$1), "&lt;&gt;"))))))</f>
        <v>0</v>
      </c>
      <c r="M502" cm="1">
        <f t="array" ref="M502">SUM(_xlfn._xlws.FILTER(M$3:INDEX(M:M,$F$1), ($G$3:INDEX($G:$G,$F$1)&lt;&gt;"") * (ROW(M$3:INDEX(M:M,$F$1)) &gt;= LARGE(IF($G$3:INDEX($G:$G,$F$1)&lt;&gt;"", ROW(M$3:INDEX(M:M,$F$1))), MIN($H$502, COUNTIF($G$3:INDEX($G:$G,$F$1), "&lt;&gt;"))))))</f>
        <v>0</v>
      </c>
    </row>
    <row r="503" spans="1:13" x14ac:dyDescent="0.25">
      <c r="G503" t="s">
        <v>181</v>
      </c>
      <c r="H503">
        <v>14</v>
      </c>
      <c r="I503" cm="1">
        <f t="array" ref="I503">IFERROR(SUM(_xlfn._xlws.FILTER(I$3:INDEX(I:I,$F$1), ($G$3:INDEX($G:$G,$F$1)&lt;&gt;"") * (I$3:INDEX(I:I,$F$1) &gt; 0) * (ROW(I$3:INDEX(I:I,$F$1)) &gt;= LARGE(IF(($G$3:INDEX($G:$G,$F$1)&lt;&gt;"") * (I$3:INDEX(I:I,$F$1) &gt; 0), ROW(I$3:INDEX(I:I,$F$1))), MIN($H$503, COUNTIFS($G$3:INDEX($G:$G,$F$1), "&lt;&gt;", I$3:INDEX(I:I,$F$1), "&gt;0")))))), 0)</f>
        <v>430.2</v>
      </c>
      <c r="J503" cm="1">
        <f t="array" ref="J503">IFERROR(SUM(_xlfn._xlws.FILTER(J$3:INDEX(J:J,$F$1), ($G$3:INDEX($G:$G,$F$1)&lt;&gt;"") * (J$3:INDEX(J:J,$F$1) &gt; 0) * (ROW(J$3:INDEX(J:J,$F$1)) &gt;= LARGE(IF(($G$3:INDEX($G:$G,$F$1)&lt;&gt;"") * (J$3:INDEX(J:J,$F$1) &gt; 0), ROW(J$3:INDEX(J:J,$F$1))), MIN($H$503, COUNTIFS($G$3:INDEX($G:$G,$F$1), "&lt;&gt;", J$3:INDEX(J:J,$F$1), "&gt;0")))))), 0)</f>
        <v>808.8</v>
      </c>
      <c r="K503" cm="1">
        <f t="array" ref="K503">IFERROR(SUM(_xlfn._xlws.FILTER(K$3:INDEX(K:K,$F$1), ($G$3:INDEX($G:$G,$F$1)&lt;&gt;"") * (K$3:INDEX(K:K,$F$1) &gt; 0) * (ROW(K$3:INDEX(K:K,$F$1)) &gt;= LARGE(IF(($G$3:INDEX($G:$G,$F$1)&lt;&gt;"") * (K$3:INDEX(K:K,$F$1) &gt; 0), ROW(K$3:INDEX(K:K,$F$1))), MIN($H$503, COUNTIFS($G$3:INDEX($G:$G,$F$1), "&lt;&gt;", K$3:INDEX(K:K,$F$1), "&gt;0")))))), 0)</f>
        <v>794.1</v>
      </c>
      <c r="L503" cm="1">
        <f t="array" ref="L503">IFERROR(SUM(_xlfn._xlws.FILTER(L$3:INDEX(L:L,$F$1), ($G$3:INDEX($G:$G,$F$1)&lt;&gt;"") * (L$3:INDEX(L:L,$F$1) &gt; 0) * (ROW(L$3:INDEX(L:L,$F$1)) &gt;= LARGE(IF(($G$3:INDEX($G:$G,$F$1)&lt;&gt;"") * (L$3:INDEX(L:L,$F$1) &gt; 0), ROW(L$3:INDEX(L:L,$F$1))), MIN($H$503, COUNTIFS($G$3:INDEX($G:$G,$F$1), "&lt;&gt;", L$3:INDEX(L:L,$F$1), "&gt;0")))))), 0)</f>
        <v>1196.0999999999999</v>
      </c>
      <c r="M503" cm="1">
        <f t="array" ref="M503">IFERROR(SUM(_xlfn._xlws.FILTER(M$3:INDEX(M:M,$F$1), ($G$3:INDEX($G:$G,$F$1)&lt;&gt;"") * (M$3:INDEX(M:M,$F$1) &gt; 0) * (ROW(M$3:INDEX(M:M,$F$1)) &gt;= LARGE(IF(($G$3:INDEX($G:$G,$F$1)&lt;&gt;"") * (M$3:INDEX(M:M,$F$1) &gt; 0), ROW(M$3:INDEX(M:M,$F$1))), MIN($H$503, COUNTIFS($G$3:INDEX($G:$G,$F$1), "&lt;&gt;", M$3:INDEX(M:M,$F$1), "&gt;0")))))), 0)</f>
        <v>180</v>
      </c>
    </row>
    <row r="504" spans="1:13" x14ac:dyDescent="0.25">
      <c r="I504" t="str">
        <f>I$2</f>
        <v>adalfarus</v>
      </c>
      <c r="J504" t="str">
        <f t="shared" ref="J504:M504" si="20">J$2</f>
        <v>Giesbrt</v>
      </c>
      <c r="K504" t="str">
        <f t="shared" si="20"/>
        <v>Fa4953</v>
      </c>
      <c r="L504" t="str">
        <f t="shared" si="20"/>
        <v>TheCodeJak</v>
      </c>
      <c r="M504" t="str">
        <f t="shared" si="20"/>
        <v>MNcode24</v>
      </c>
    </row>
    <row r="505" spans="1:13" x14ac:dyDescent="0.25">
      <c r="G505" t="s">
        <v>164</v>
      </c>
      <c r="I505">
        <f>COUNTIF($G$3:INDEX($G:$G,$F$1), I$2)</f>
        <v>117</v>
      </c>
      <c r="J505">
        <f>COUNTIF($G$3:INDEX($G:$G,$F$1), J$2)</f>
        <v>156</v>
      </c>
      <c r="K505">
        <f>COUNTIF($G$3:INDEX($G:$G,$F$1), K$2)</f>
        <v>25</v>
      </c>
      <c r="L505">
        <f>COUNTIF($G$3:INDEX($G:$G,$F$1), L$2)</f>
        <v>49</v>
      </c>
      <c r="M505">
        <f>COUNTIF($G$3:INDEX($G:$G,$F$1), M$2)</f>
        <v>2</v>
      </c>
    </row>
    <row r="506" spans="1:13" x14ac:dyDescent="0.25">
      <c r="G506" t="s">
        <v>165</v>
      </c>
      <c r="I506">
        <f>IF(COUNTIF($G$3:INDEX($G:$G,$F$1), I$2) &gt; 0, AVERAGEIF($G$3:INDEX($G:$G,$F$1), I$2, $E$3:INDEX($E:$E,$F$1)), 0)</f>
        <v>1.2427350427350425</v>
      </c>
      <c r="J506">
        <f>IF(COUNTIF($G$3:INDEX($G:$G,$F$1), J$2) &gt; 0, AVERAGEIF($G$3:INDEX($G:$G,$F$1), J$2, $E$3:INDEX($E:$E,$F$1)), 0)</f>
        <v>1.399354838709677</v>
      </c>
      <c r="K506">
        <f>IF(COUNTIF($G$3:INDEX($G:$G,$F$1), K$2) &gt; 0, AVERAGEIF($G$3:INDEX($G:$G,$F$1), K$2, $E$3:INDEX($E:$E,$F$1)), 0)</f>
        <v>1.4119999999999999</v>
      </c>
      <c r="L506">
        <f>IF(COUNTIF($G$3:INDEX($G:$G,$F$1), L$2) &gt; 0, AVERAGEIF($G$3:INDEX($G:$G,$F$1), L$2, $E$3:INDEX($E:$E,$F$1)), 0)</f>
        <v>1.555102040816327</v>
      </c>
      <c r="M506">
        <f>IF(COUNTIF($G$3:$G$200, M$2) &gt; 0, AVERAGEIF($G$3:$G$200, M$2, $E$3:$E$200), 0)</f>
        <v>0</v>
      </c>
    </row>
    <row r="507" spans="1:13" x14ac:dyDescent="0.25">
      <c r="G507" t="s">
        <v>166</v>
      </c>
      <c r="I507">
        <f>IF(COUNTIF($G$3:INDEX($G:$G,$F$1), I$2) &gt; 0, AVERAGEIF($G$3:INDEX($G:$G,$F$1), I$2, $D$3:INDEX($D:$D,$F$1)), 0)</f>
        <v>27.743589743589745</v>
      </c>
      <c r="J507">
        <f>IF(COUNTIF($G$3:INDEX($G:$G,$F$1), J$2) &gt; 0, AVERAGEIF($G$3:INDEX($G:$G,$F$1), J$2, $D$3:INDEX($D:$D,$F$1)), 0)</f>
        <v>20.677419354838708</v>
      </c>
      <c r="K507">
        <f>IF(COUNTIF($G$3:INDEX($G:$G,$F$1), K$2) &gt; 0, AVERAGEIF($G$3:INDEX($G:$G,$F$1), K$2, $D$3:INDEX($D:$D,$F$1)), 0)</f>
        <v>28.36</v>
      </c>
      <c r="L507">
        <f>IF(COUNTIF($G$3:INDEX($G:$G,$F$1), L$2) &gt; 0, AVERAGEIF($G$3:INDEX($G:$G,$F$1), L$2, $D$3:INDEX($D:$D,$F$1)), 0)</f>
        <v>46.673469387755105</v>
      </c>
      <c r="M507">
        <f>IF(COUNTIF($G$3:INDEX($G:$G,$F$1), M$2) &gt; 0, AVERAGEIF($G$3:INDEX($G:$G,$F$1), M$2, $D$3:INDEX($D:$D,$F$1)), 0)</f>
        <v>30</v>
      </c>
    </row>
    <row r="508" spans="1:13" x14ac:dyDescent="0.25">
      <c r="G508" t="s">
        <v>167</v>
      </c>
      <c r="I508">
        <f>ROUND(I$505*I$506*I$507, 0)</f>
        <v>4034</v>
      </c>
      <c r="J508">
        <f>ROUND(J$505*J$506*J$507, 0)</f>
        <v>4514</v>
      </c>
      <c r="K508">
        <f>ROUND(K$505*K$506*K$507, 0)</f>
        <v>1001</v>
      </c>
      <c r="L508">
        <f>ROUND(L$505*L$506*L$507, 0)</f>
        <v>3557</v>
      </c>
      <c r="M508">
        <f>ROUND(M$505*M$506*M$507, 0)</f>
        <v>0</v>
      </c>
    </row>
    <row r="510" spans="1:13" x14ac:dyDescent="0.25">
      <c r="G510" t="s">
        <v>168</v>
      </c>
      <c r="I510" t="str">
        <f>I$2</f>
        <v>adalfarus</v>
      </c>
      <c r="J510" t="str">
        <f t="shared" ref="J510:M510" si="21">J$2</f>
        <v>Giesbrt</v>
      </c>
      <c r="K510" t="str">
        <f t="shared" si="21"/>
        <v>Fa4953</v>
      </c>
      <c r="L510" t="str">
        <f t="shared" si="21"/>
        <v>TheCodeJak</v>
      </c>
      <c r="M510" t="str">
        <f t="shared" si="21"/>
        <v>MNcode24</v>
      </c>
    </row>
    <row r="511" spans="1:13" x14ac:dyDescent="0.25">
      <c r="G511" t="str" cm="1">
        <f t="array" ref="G511:G523">_xlfn._xlws.FILTER(_xlfn.UNIQUE(C3:C200), _xlfn.UNIQUE(C3:C200)&lt;&gt;0)</f>
        <v>everything</v>
      </c>
      <c r="I511">
        <f>COUNTIFS($G$3:INDEX($G:$G,$F$1), I$510, $C$3:INDEX($C:$C,$F$1), $G511)</f>
        <v>15</v>
      </c>
      <c r="J511">
        <f>COUNTIFS($G$3:INDEX($G:$G,$F$1), J$510, $C$3:INDEX($C:$C,$F$1), $G511)</f>
        <v>28</v>
      </c>
      <c r="K511">
        <f>COUNTIFS($G$3:INDEX($G:$G,$F$1), K$510, $C$3:INDEX($C:$C,$F$1), $G511)</f>
        <v>9</v>
      </c>
      <c r="L511">
        <f>COUNTIFS($G$3:INDEX($G:$G,$F$1), L$510, $C$3:INDEX($C:$C,$F$1), $G511)</f>
        <v>1</v>
      </c>
      <c r="M511">
        <f>COUNTIFS($G$3:INDEX($G:$G,$F$1), M$510, $C$3:INDEX($C:$C,$F$1), $G511)</f>
        <v>1</v>
      </c>
    </row>
    <row r="512" spans="1:13" x14ac:dyDescent="0.25">
      <c r="G512" t="str">
        <v>changes</v>
      </c>
      <c r="I512">
        <f>COUNTIFS($G$3:INDEX($G:$G,$F$1), I$510, $C$3:INDEX($C:$C,$F$1), $G512)</f>
        <v>48</v>
      </c>
      <c r="J512">
        <f>COUNTIFS($G$3:INDEX($G:$G,$F$1), J$510, $C$3:INDEX($C:$C,$F$1), $G512)</f>
        <v>53</v>
      </c>
      <c r="K512">
        <f>COUNTIFS($G$3:INDEX($G:$G,$F$1), K$510, $C$3:INDEX($C:$C,$F$1), $G512)</f>
        <v>4</v>
      </c>
      <c r="L512">
        <f>COUNTIFS($G$3:INDEX($G:$G,$F$1), L$510, $C$3:INDEX($C:$C,$F$1), $G512)</f>
        <v>14</v>
      </c>
      <c r="M512">
        <f>COUNTIFS($G$3:INDEX($G:$G,$F$1), M$510, $C$3:INDEX($C:$C,$F$1), $G512)</f>
        <v>0</v>
      </c>
    </row>
    <row r="513" spans="7:13" x14ac:dyDescent="0.25">
      <c r="G513" t="str">
        <v>new cls</v>
      </c>
      <c r="I513">
        <f>COUNTIFS($G$3:INDEX($G:$G,$F$1), I$510, $C$3:INDEX($C:$C,$F$1), $G513)</f>
        <v>1</v>
      </c>
      <c r="J513">
        <f>COUNTIFS($G$3:INDEX($G:$G,$F$1), J$510, $C$3:INDEX($C:$C,$F$1), $G513)</f>
        <v>0</v>
      </c>
      <c r="K513">
        <f>COUNTIFS($G$3:INDEX($G:$G,$F$1), K$510, $C$3:INDEX($C:$C,$F$1), $G513)</f>
        <v>0</v>
      </c>
      <c r="L513">
        <f>COUNTIFS($G$3:INDEX($G:$G,$F$1), L$510, $C$3:INDEX($C:$C,$F$1), $G513)</f>
        <v>0</v>
      </c>
      <c r="M513">
        <f>COUNTIFS($G$3:INDEX($G:$G,$F$1), M$510, $C$3:INDEX($C:$C,$F$1), $G513)</f>
        <v>0</v>
      </c>
    </row>
    <row r="514" spans="7:13" x14ac:dyDescent="0.25">
      <c r="G514" t="str">
        <v>docs</v>
      </c>
      <c r="I514">
        <f>COUNTIFS($G$3:INDEX($G:$G,$F$1), I$510, $C$3:INDEX($C:$C,$F$1), $G514)</f>
        <v>1</v>
      </c>
      <c r="J514">
        <f>COUNTIFS($G$3:INDEX($G:$G,$F$1), J$510, $C$3:INDEX($C:$C,$F$1), $G514)</f>
        <v>13</v>
      </c>
      <c r="K514">
        <f>COUNTIFS($G$3:INDEX($G:$G,$F$1), K$510, $C$3:INDEX($C:$C,$F$1), $G514)</f>
        <v>0</v>
      </c>
      <c r="L514">
        <f>COUNTIFS($G$3:INDEX($G:$G,$F$1), L$510, $C$3:INDEX($C:$C,$F$1), $G514)</f>
        <v>0</v>
      </c>
      <c r="M514">
        <f>COUNTIFS($G$3:INDEX($G:$G,$F$1), M$510, $C$3:INDEX($C:$C,$F$1), $G514)</f>
        <v>0</v>
      </c>
    </row>
    <row r="515" spans="7:13" x14ac:dyDescent="0.25">
      <c r="G515" t="str">
        <v>change docs</v>
      </c>
      <c r="I515">
        <f>COUNTIFS($G$3:INDEX($G:$G,$F$1), I$510, $C$3:INDEX($C:$C,$F$1), $G515)</f>
        <v>0</v>
      </c>
      <c r="J515">
        <f>COUNTIFS($G$3:INDEX($G:$G,$F$1), J$510, $C$3:INDEX($C:$C,$F$1), $G515)</f>
        <v>3</v>
      </c>
      <c r="K515">
        <f>COUNTIFS($G$3:INDEX($G:$G,$F$1), K$510, $C$3:INDEX($C:$C,$F$1), $G515)</f>
        <v>0</v>
      </c>
      <c r="L515">
        <f>COUNTIFS($G$3:INDEX($G:$G,$F$1), L$510, $C$3:INDEX($C:$C,$F$1), $G515)</f>
        <v>0</v>
      </c>
      <c r="M515">
        <f>COUNTIFS($G$3:INDEX($G:$G,$F$1), M$510, $C$3:INDEX($C:$C,$F$1), $G515)</f>
        <v>0</v>
      </c>
    </row>
    <row r="516" spans="7:13" x14ac:dyDescent="0.25">
      <c r="G516" t="str">
        <v>remove</v>
      </c>
      <c r="I516">
        <f>COUNTIFS($G$3:INDEX($G:$G,$F$1), I$510, $C$3:INDEX($C:$C,$F$1), $G516)</f>
        <v>5</v>
      </c>
      <c r="J516">
        <f>COUNTIFS($G$3:INDEX($G:$G,$F$1), J$510, $C$3:INDEX($C:$C,$F$1), $G516)</f>
        <v>2</v>
      </c>
      <c r="K516">
        <f>COUNTIFS($G$3:INDEX($G:$G,$F$1), K$510, $C$3:INDEX($C:$C,$F$1), $G516)</f>
        <v>1</v>
      </c>
      <c r="L516">
        <f>COUNTIFS($G$3:INDEX($G:$G,$F$1), L$510, $C$3:INDEX($C:$C,$F$1), $G516)</f>
        <v>0</v>
      </c>
      <c r="M516">
        <f>COUNTIFS($G$3:INDEX($G:$G,$F$1), M$510, $C$3:INDEX($C:$C,$F$1), $G516)</f>
        <v>0</v>
      </c>
    </row>
    <row r="517" spans="7:13" x14ac:dyDescent="0.25">
      <c r="G517" t="str">
        <v>created</v>
      </c>
      <c r="I517">
        <f>COUNTIFS($G$3:INDEX($G:$G,$F$1), I$510, $C$3:INDEX($C:$C,$F$1), $G517)</f>
        <v>1</v>
      </c>
      <c r="J517">
        <f>COUNTIFS($G$3:INDEX($G:$G,$F$1), J$510, $C$3:INDEX($C:$C,$F$1), $G517)</f>
        <v>0</v>
      </c>
      <c r="K517">
        <f>COUNTIFS($G$3:INDEX($G:$G,$F$1), K$510, $C$3:INDEX($C:$C,$F$1), $G517)</f>
        <v>0</v>
      </c>
      <c r="L517">
        <f>COUNTIFS($G$3:INDEX($G:$G,$F$1), L$510, $C$3:INDEX($C:$C,$F$1), $G517)</f>
        <v>0</v>
      </c>
      <c r="M517">
        <f>COUNTIFS($G$3:INDEX($G:$G,$F$1), M$510, $C$3:INDEX($C:$C,$F$1), $G517)</f>
        <v>0</v>
      </c>
    </row>
    <row r="518" spans="7:13" x14ac:dyDescent="0.25">
      <c r="G518" t="str">
        <v>smaller updates</v>
      </c>
      <c r="I518">
        <f>COUNTIFS($G$3:INDEX($G:$G,$F$1), I$510, $C$3:INDEX($C:$C,$F$1), $G518)</f>
        <v>1</v>
      </c>
      <c r="J518">
        <f>COUNTIFS($G$3:INDEX($G:$G,$F$1), J$510, $C$3:INDEX($C:$C,$F$1), $G518)</f>
        <v>1</v>
      </c>
      <c r="K518">
        <f>COUNTIFS($G$3:INDEX($G:$G,$F$1), K$510, $C$3:INDEX($C:$C,$F$1), $G518)</f>
        <v>0</v>
      </c>
      <c r="L518">
        <f>COUNTIFS($G$3:INDEX($G:$G,$F$1), L$510, $C$3:INDEX($C:$C,$F$1), $G518)</f>
        <v>0</v>
      </c>
      <c r="M518">
        <f>COUNTIFS($G$3:INDEX($G:$G,$F$1), M$510, $C$3:INDEX($C:$C,$F$1), $G518)</f>
        <v>0</v>
      </c>
    </row>
    <row r="519" spans="7:13" x14ac:dyDescent="0.25">
      <c r="G519" t="str">
        <v>added</v>
      </c>
      <c r="I519">
        <f>COUNTIFS($G$3:INDEX($G:$G,$F$1), I$510, $C$3:INDEX($C:$C,$F$1), $G519)</f>
        <v>44</v>
      </c>
      <c r="J519">
        <f>COUNTIFS($G$3:INDEX($G:$G,$F$1), J$510, $C$3:INDEX($C:$C,$F$1), $G519)</f>
        <v>54</v>
      </c>
      <c r="K519">
        <f>COUNTIFS($G$3:INDEX($G:$G,$F$1), K$510, $C$3:INDEX($C:$C,$F$1), $G519)</f>
        <v>10</v>
      </c>
      <c r="L519">
        <f>COUNTIFS($G$3:INDEX($G:$G,$F$1), L$510, $C$3:INDEX($C:$C,$F$1), $G519)</f>
        <v>34</v>
      </c>
      <c r="M519">
        <f>COUNTIFS($G$3:INDEX($G:$G,$F$1), M$510, $C$3:INDEX($C:$C,$F$1), $G519)</f>
        <v>1</v>
      </c>
    </row>
    <row r="520" spans="7:13" x14ac:dyDescent="0.25">
      <c r="G520" t="str">
        <v>setter</v>
      </c>
      <c r="I520">
        <f>COUNTIFS($G$3:INDEX($G:$G,$F$1), I$510, $C$3:INDEX($C:$C,$F$1), $G520)</f>
        <v>0</v>
      </c>
      <c r="J520">
        <f>COUNTIFS($G$3:INDEX($G:$G,$F$1), J$510, $C$3:INDEX($C:$C,$F$1), $G520)</f>
        <v>1</v>
      </c>
      <c r="K520">
        <f>COUNTIFS($G$3:INDEX($G:$G,$F$1), K$510, $C$3:INDEX($C:$C,$F$1), $G520)</f>
        <v>0</v>
      </c>
      <c r="L520">
        <f>COUNTIFS($G$3:INDEX($G:$G,$F$1), L$510, $C$3:INDEX($C:$C,$F$1), $G520)</f>
        <v>0</v>
      </c>
      <c r="M520">
        <f>COUNTIFS($G$3:INDEX($G:$G,$F$1), M$510, $C$3:INDEX($C:$C,$F$1), $G520)</f>
        <v>0</v>
      </c>
    </row>
    <row r="521" spans="7:13" x14ac:dyDescent="0.25">
      <c r="G521" t="str">
        <v>moved</v>
      </c>
      <c r="I521">
        <f>COUNTIFS($G$3:INDEX($G:$G,$F$1), I$510, $C$3:INDEX($C:$C,$F$1), $G521)</f>
        <v>0</v>
      </c>
      <c r="J521">
        <f>COUNTIFS($G$3:INDEX($G:$G,$F$1), J$510, $C$3:INDEX($C:$C,$F$1), $G521)</f>
        <v>1</v>
      </c>
      <c r="K521">
        <f>COUNTIFS($G$3:INDEX($G:$G,$F$1), K$510, $C$3:INDEX($C:$C,$F$1), $G521)</f>
        <v>0</v>
      </c>
      <c r="L521">
        <f>COUNTIFS($G$3:INDEX($G:$G,$F$1), L$510, $C$3:INDEX($C:$C,$F$1), $G521)</f>
        <v>0</v>
      </c>
      <c r="M521">
        <f>COUNTIFS($G$3:INDEX($G:$G,$F$1), M$510, $C$3:INDEX($C:$C,$F$1), $G521)</f>
        <v>0</v>
      </c>
    </row>
    <row r="522" spans="7:13" x14ac:dyDescent="0.25">
      <c r="G522" t="str">
        <v>fixes</v>
      </c>
      <c r="I522">
        <f>COUNTIFS($G$3:INDEX($G:$G,$F$1), I$510, $C$3:INDEX($C:$C,$F$1), $G522)</f>
        <v>1</v>
      </c>
      <c r="J522">
        <f>COUNTIFS($G$3:INDEX($G:$G,$F$1), J$510, $C$3:INDEX($C:$C,$F$1), $G522)</f>
        <v>0</v>
      </c>
      <c r="K522">
        <f>COUNTIFS($G$3:INDEX($G:$G,$F$1), K$510, $C$3:INDEX($C:$C,$F$1), $G522)</f>
        <v>0</v>
      </c>
      <c r="L522">
        <f>COUNTIFS($G$3:INDEX($G:$G,$F$1), L$510, $C$3:INDEX($C:$C,$F$1), $G522)</f>
        <v>0</v>
      </c>
      <c r="M522">
        <f>COUNTIFS($G$3:INDEX($G:$G,$F$1), M$510, $C$3:INDEX($C:$C,$F$1), $G522)</f>
        <v>0</v>
      </c>
    </row>
    <row r="523" spans="7:13" x14ac:dyDescent="0.25">
      <c r="G523" t="str">
        <v>one line</v>
      </c>
    </row>
    <row r="525" spans="7:13" x14ac:dyDescent="0.25">
      <c r="G525" t="s">
        <v>169</v>
      </c>
      <c r="I525" t="str">
        <f t="shared" ref="I525:M525" si="22">I$2</f>
        <v>adalfarus</v>
      </c>
      <c r="J525" t="str">
        <f t="shared" si="22"/>
        <v>Giesbrt</v>
      </c>
      <c r="K525" t="str">
        <f t="shared" si="22"/>
        <v>Fa4953</v>
      </c>
      <c r="L525" t="str">
        <f t="shared" si="22"/>
        <v>TheCodeJak</v>
      </c>
      <c r="M525" t="str">
        <f t="shared" si="22"/>
        <v>MNcode24</v>
      </c>
    </row>
    <row r="526" spans="7:13" x14ac:dyDescent="0.25">
      <c r="G526" t="str" cm="1">
        <f t="array" ref="G526:G532">_xlfn._xlws.FILTER(_xlfn.UNIQUE(F3:F200), _xlfn.UNIQUE(F3:F200)&lt;&gt;0)</f>
        <v>none</v>
      </c>
      <c r="I526">
        <f>COUNTIFS($G$3:INDEX($G:$G,$F$1), I$525, $F$3:INDEX($F:$F,$F$1), $G526)</f>
        <v>99</v>
      </c>
      <c r="J526">
        <f>COUNTIFS($G$3:INDEX($G:$G,$F$1), J$525, $F$3:INDEX($F:$F,$F$1), $G526)</f>
        <v>107</v>
      </c>
      <c r="K526">
        <f>COUNTIFS($G$3:INDEX($G:$G,$F$1), K$525, $F$3:INDEX($F:$F,$F$1), $G526)</f>
        <v>14</v>
      </c>
      <c r="L526">
        <f>COUNTIFS($G$3:INDEX($G:$G,$F$1), L$525, $F$3:INDEX($F:$F,$F$1), $G526)</f>
        <v>38</v>
      </c>
      <c r="M526">
        <f>COUNTIFS($G$3:INDEX($G:$G,$F$1), M$525, $F$3:INDEX($F:$F,$F$1), $G526)</f>
        <v>2</v>
      </c>
    </row>
    <row r="527" spans="7:13" x14ac:dyDescent="0.25">
      <c r="G527" t="str">
        <v>comments 5%</v>
      </c>
      <c r="I527">
        <f>COUNTIFS($G$3:INDEX($G:$G,$F$1), I$525, $F$3:INDEX($F:$F,$F$1), $G527)</f>
        <v>2</v>
      </c>
      <c r="J527">
        <f>COUNTIFS($G$3:INDEX($G:$G,$F$1), J$525, $F$3:INDEX($F:$F,$F$1), $G527)</f>
        <v>0</v>
      </c>
      <c r="K527">
        <f>COUNTIFS($G$3:INDEX($G:$G,$F$1), K$525, $F$3:INDEX($F:$F,$F$1), $G527)</f>
        <v>0</v>
      </c>
      <c r="L527">
        <f>COUNTIFS($G$3:INDEX($G:$G,$F$1), L$525, $F$3:INDEX($F:$F,$F$1), $G527)</f>
        <v>0</v>
      </c>
      <c r="M527">
        <f>COUNTIFS($G$3:INDEX($G:$G,$F$1), M$525, $F$3:INDEX($F:$F,$F$1), $G527)</f>
        <v>0</v>
      </c>
    </row>
    <row r="528" spans="7:13" x14ac:dyDescent="0.25">
      <c r="G528" t="str">
        <v>inline 100%</v>
      </c>
      <c r="I528">
        <f>COUNTIFS($G$3:INDEX($G:$G,$F$1), I$525, $F$3:INDEX($F:$F,$F$1), $G528)</f>
        <v>6</v>
      </c>
      <c r="J528">
        <f>COUNTIFS($G$3:INDEX($G:$G,$F$1), J$525, $F$3:INDEX($F:$F,$F$1), $G528)</f>
        <v>45</v>
      </c>
      <c r="K528">
        <f>COUNTIFS($G$3:INDEX($G:$G,$F$1), K$525, $F$3:INDEX($F:$F,$F$1), $G528)</f>
        <v>11</v>
      </c>
      <c r="L528">
        <f>COUNTIFS($G$3:INDEX($G:$G,$F$1), L$525, $F$3:INDEX($F:$F,$F$1), $G528)</f>
        <v>6</v>
      </c>
      <c r="M528">
        <f>COUNTIFS($G$3:INDEX($G:$G,$F$1), M$525, $F$3:INDEX($F:$F,$F$1), $G528)</f>
        <v>0</v>
      </c>
    </row>
    <row r="529" spans="7:13" x14ac:dyDescent="0.25">
      <c r="G529" t="str">
        <v>inline 5%</v>
      </c>
      <c r="I529">
        <f>COUNTIFS($G$3:INDEX($G:$G,$F$1), I$525, $F$3:INDEX($F:$F,$F$1), $G529)</f>
        <v>8</v>
      </c>
      <c r="J529">
        <f>COUNTIFS($G$3:INDEX($G:$G,$F$1), J$525, $F$3:INDEX($F:$F,$F$1), $G529)</f>
        <v>2</v>
      </c>
      <c r="K529">
        <f>COUNTIFS($G$3:INDEX($G:$G,$F$1), K$525, $F$3:INDEX($F:$F,$F$1), $G529)</f>
        <v>0</v>
      </c>
      <c r="L529">
        <f>COUNTIFS($G$3:INDEX($G:$G,$F$1), L$525, $F$3:INDEX($F:$F,$F$1), $G529)</f>
        <v>5</v>
      </c>
      <c r="M529">
        <f>COUNTIFS($G$3:INDEX($G:$G,$F$1), M$525, $F$3:INDEX($F:$F,$F$1), $G529)</f>
        <v>0</v>
      </c>
    </row>
    <row r="530" spans="7:13" x14ac:dyDescent="0.25">
      <c r="G530" t="str">
        <v>comments 100%</v>
      </c>
      <c r="I530">
        <f>COUNTIFS($G$3:INDEX($G:$G,$F$1), I$525, $F$3:INDEX($F:$F,$F$1), $G530)</f>
        <v>1</v>
      </c>
      <c r="J530">
        <f>COUNTIFS($G$3:INDEX($G:$G,$F$1), J$525, $F$3:INDEX($F:$F,$F$1), $G530)</f>
        <v>0</v>
      </c>
      <c r="K530">
        <f>COUNTIFS($G$3:INDEX($G:$G,$F$1), K$525, $F$3:INDEX($F:$F,$F$1), $G530)</f>
        <v>0</v>
      </c>
      <c r="L530">
        <f>COUNTIFS($G$3:INDEX($G:$G,$F$1), L$525, $F$3:INDEX($F:$F,$F$1), $G530)</f>
        <v>0</v>
      </c>
      <c r="M530">
        <f>COUNTIFS($G$3:INDEX($G:$G,$F$1), M$525, $F$3:INDEX($F:$F,$F$1), $G530)</f>
        <v>0</v>
      </c>
    </row>
    <row r="531" spans="7:13" x14ac:dyDescent="0.25">
      <c r="G531" t="str">
        <v>inline 50%</v>
      </c>
      <c r="I531">
        <f>COUNTIFS($G$3:INDEX($G:$G,$F$1), I$525, $F$3:INDEX($F:$F,$F$1), $G531)</f>
        <v>0</v>
      </c>
      <c r="J531">
        <f>COUNTIFS($G$3:INDEX($G:$G,$F$1), J$525, $F$3:INDEX($F:$F,$F$1), $G531)</f>
        <v>2</v>
      </c>
      <c r="K531">
        <f>COUNTIFS($G$3:INDEX($G:$G,$F$1), K$525, $F$3:INDEX($F:$F,$F$1), $G531)</f>
        <v>0</v>
      </c>
      <c r="L531">
        <f>COUNTIFS($G$3:INDEX($G:$G,$F$1), L$525, $F$3:INDEX($F:$F,$F$1), $G531)</f>
        <v>0</v>
      </c>
      <c r="M531">
        <f>COUNTIFS($G$3:INDEX($G:$G,$F$1), M$525, $F$3:INDEX($F:$F,$F$1), $G531)</f>
        <v>0</v>
      </c>
    </row>
    <row r="532" spans="7:13" x14ac:dyDescent="0.25">
      <c r="G532" t="str">
        <v>in md 100%</v>
      </c>
      <c r="I532">
        <f>COUNTIFS($G$3:INDEX($G:$G,$F$1), I$525, $F$3:INDEX($F:$F,$F$1), $G532)</f>
        <v>1</v>
      </c>
      <c r="J532">
        <f>COUNTIFS($G$3:INDEX($G:$G,$F$1), J$525, $F$3:INDEX($F:$F,$F$1), $G532)</f>
        <v>0</v>
      </c>
      <c r="K532">
        <f>COUNTIFS($G$3:INDEX($G:$G,$F$1), K$525, $F$3:INDEX($F:$F,$F$1), $G532)</f>
        <v>0</v>
      </c>
      <c r="L532">
        <f>COUNTIFS($G$3:INDEX($G:$G,$F$1), L$525, $F$3:INDEX($F:$F,$F$1), $G532)</f>
        <v>0</v>
      </c>
      <c r="M532">
        <f>COUNTIFS($G$3:INDEX($G:$G,$F$1), M$525, $F$3:INDEX($F:$F,$F$1), $G532)</f>
        <v>0</v>
      </c>
    </row>
    <row r="535" spans="7:13" x14ac:dyDescent="0.25">
      <c r="I535" t="str">
        <f t="shared" ref="I535:M535" si="23">I$2</f>
        <v>adalfarus</v>
      </c>
      <c r="J535" t="str">
        <f t="shared" si="23"/>
        <v>Giesbrt</v>
      </c>
      <c r="K535" t="str">
        <f t="shared" si="23"/>
        <v>Fa4953</v>
      </c>
      <c r="L535" t="str">
        <f t="shared" si="23"/>
        <v>TheCodeJak</v>
      </c>
      <c r="M535" t="str">
        <f t="shared" si="23"/>
        <v>MNcode24</v>
      </c>
    </row>
    <row r="536" spans="7:13" x14ac:dyDescent="0.25">
      <c r="G536" t="s">
        <v>233</v>
      </c>
      <c r="H536">
        <f>SUM(I501:M501)</f>
        <v>15697.300000000001</v>
      </c>
      <c r="I536" s="16">
        <f>I501/$H536</f>
        <v>0.31156950558376273</v>
      </c>
      <c r="J536" s="16">
        <f>J501/$H536</f>
        <v>0.33648461837386051</v>
      </c>
      <c r="K536" s="16">
        <f>K501/$H536</f>
        <v>9.8876876915138259E-2</v>
      </c>
      <c r="L536" s="16">
        <f>L501/$H536</f>
        <v>0.24160205895281353</v>
      </c>
      <c r="M536" s="16">
        <f>M501/$H536</f>
        <v>1.14669401744249E-2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  <hyperlink ref="A153" r:id="rId80" location="diff-2e5ad92c43aa96cc3a9cef6c6aec998b216f1379c43b1f651013d25e55989312" xr:uid="{5EA4EB06-D47B-408D-99A8-FEB3FC820B17}"/>
    <hyperlink ref="A154" r:id="rId81" xr:uid="{E10F0AD9-D68A-4950-B1C3-BE7DA99F7203}"/>
    <hyperlink ref="A156" r:id="rId82" xr:uid="{296FF541-7CE6-4726-8110-449CCE776F20}"/>
    <hyperlink ref="A158" r:id="rId83" location="diff-97f084029751f1b1cf2dcd89d18f4479c427fa5a2fa9cdda5000c805fa361842" xr:uid="{8ED3205F-FFC1-434B-A27C-183790863B43}"/>
    <hyperlink ref="A159" r:id="rId84" location="diff-0a75b5baeefd7100979852b66c5b991b1ca6899e6aa9113446fe3e4e12227e8a" xr:uid="{7670693D-DC70-420A-9513-104BDD7DA2B1}"/>
    <hyperlink ref="A164" r:id="rId85" location="diff-d5f8ff934a04206529023687f264450bcaedae96519778ab1ca93997392006cd" xr:uid="{2F6F378F-9B55-46A5-8F35-284CE84CA632}"/>
    <hyperlink ref="A165" r:id="rId86" location="diff-0a75b5baeefd7100979852b66c5b991b1ca6899e6aa9113446fe3e4e12227e8a" xr:uid="{2C5C5E33-AE2E-4C9C-BD11-FB6398EC509F}"/>
    <hyperlink ref="A167" r:id="rId87" location="diff-f6a0595a74bda66d3fe7abd99097fbeeec0b819b4002b5b2e4a16db08dc7449b" xr:uid="{E1A2A77E-BF91-4C62-B904-D24EEAF87F4C}"/>
    <hyperlink ref="A170" r:id="rId88" location="diff-745b76dfac54a92f874117e7c871c43517832e1c7317878f6a2c27dcd02833d8" xr:uid="{B3782D05-7D98-49CA-AD27-BA3CB291B9F4}"/>
    <hyperlink ref="A176" r:id="rId89" xr:uid="{0C1BC751-67B9-45BB-8157-260850449596}"/>
    <hyperlink ref="A180" r:id="rId90" xr:uid="{71B9F9C8-65E9-41F1-AA0F-DC9976BDEA5F}"/>
    <hyperlink ref="A182" r:id="rId91" location="diff-0a75b5baeefd7100979852b66c5b991b1ca6899e6aa9113446fe3e4e12227e8a" xr:uid="{10234FEC-89C2-4D3B-BC7A-5B38839B22B6}"/>
    <hyperlink ref="A187" r:id="rId92" location="diff-0a23f01cd1ad30d230670d3f079848ed3efebbbecad51e89b8d9482518ac5659" xr:uid="{F2D116F8-5869-4A8E-A385-7443D5B136DE}"/>
    <hyperlink ref="A189" r:id="rId93" location="diff-0a75b5baeefd7100979852b66c5b991b1ca6899e6aa9113446fe3e4e12227e8a" xr:uid="{B5408DB8-273D-4FC4-9742-99AA14E173C3}"/>
    <hyperlink ref="A190" r:id="rId94" location="diff-2e5ad92c43aa96cc3a9cef6c6aec998b216f1379c43b1f651013d25e55989312" xr:uid="{66FAE567-FFC1-4731-96A8-BECED48E1C87}"/>
    <hyperlink ref="A191" r:id="rId95" location="diff-e50c3b46d543071043fcc8e2ff268eeeaab0e9bba03268179f263e67ff722c57" xr:uid="{2116F5E5-CCBB-473B-BB84-5BA377C856F9}"/>
    <hyperlink ref="A192" r:id="rId96" xr:uid="{67D166D7-D824-4E2C-910D-44E4755A81AD}"/>
    <hyperlink ref="A194" r:id="rId97" xr:uid="{79F01217-F3D1-407C-86D2-D6E2EEF493EF}"/>
    <hyperlink ref="A199" r:id="rId98" xr:uid="{F0EC7336-5842-4466-922C-66BB6E95B641}"/>
    <hyperlink ref="A201" r:id="rId99" xr:uid="{7C575C04-CEE2-4025-B94B-91E2D2DF05EC}"/>
    <hyperlink ref="A210" r:id="rId100" xr:uid="{5F295F5B-91B0-4CB9-B83A-C14368F9E4C1}"/>
    <hyperlink ref="A211" r:id="rId101" xr:uid="{315C4C1C-EEEC-4A65-B0E8-1AB611236385}"/>
    <hyperlink ref="A213" r:id="rId102" xr:uid="{E7D9A54A-E4E4-41C3-946B-DA3BF942C4A9}"/>
    <hyperlink ref="A215" r:id="rId103" xr:uid="{74ADCB83-F345-4999-97B5-BFFD9D656E7F}"/>
    <hyperlink ref="A218" r:id="rId104" xr:uid="{480D401D-9C03-486A-92EB-0394F63D5878}"/>
    <hyperlink ref="A223" r:id="rId105" location="diff-efd02b81027071022710b219ff6ef91345ddffad63c2676235d027fbf5c83cfd" xr:uid="{8A40D502-1294-4697-83B4-85FF1FA61564}"/>
    <hyperlink ref="A226" r:id="rId106" xr:uid="{7844684F-463A-4D6D-9AD2-944771F3614F}"/>
    <hyperlink ref="A228" r:id="rId107" xr:uid="{9F91B35C-174F-42EF-A71D-148A9EB6C62A}"/>
    <hyperlink ref="A232" r:id="rId108" xr:uid="{2933D98D-634D-4E9B-A455-F420DC4C63CE}"/>
    <hyperlink ref="A241" r:id="rId109" xr:uid="{41D37ED4-EFC9-47AA-B6BC-BE5518CD35C1}"/>
    <hyperlink ref="A243" r:id="rId110" xr:uid="{CE5C927D-4A14-45F0-B7E5-640873214A8F}"/>
    <hyperlink ref="A245" r:id="rId111" xr:uid="{F8459E81-F18D-4F4A-BAB1-F1D96D681635}"/>
    <hyperlink ref="A246" r:id="rId112" location="diff-2e5ad92c43aa96cc3a9cef6c6aec998b216f1379c43b1f651013d25e55989312" xr:uid="{336C5C1A-D54D-437C-8492-DABE0BA02F7F}"/>
    <hyperlink ref="A248" r:id="rId113" xr:uid="{D894EF4E-A61F-4B2D-8351-B35762DAA969}"/>
    <hyperlink ref="A249" r:id="rId114" xr:uid="{5334A658-ED14-4F06-B62D-68A8C93D8438}"/>
    <hyperlink ref="A250" r:id="rId115" display="Fixed input path and started implementing StrToPainter" xr:uid="{DA8CD2DF-0C70-4165-A030-2E035A019E96}"/>
    <hyperlink ref="A252" r:id="rId116" xr:uid="{7D3D6672-40A9-4DCF-BF98-85C22A4CC83E}"/>
    <hyperlink ref="A254" r:id="rId117" xr:uid="{EBDCC272-E071-4C6E-87DB-24116501AD7B}"/>
    <hyperlink ref="A257" r:id="rId118" xr:uid="{0A39A342-9C9A-4A1B-86BF-E6A8188C8C28}"/>
    <hyperlink ref="A259" r:id="rId119" xr:uid="{6D1A966A-B6D7-462A-AF61-5A2490C89C42}"/>
    <hyperlink ref="A264" r:id="rId120" xr:uid="{E9D0E4F9-E349-406D-A175-60764D0E1F3F}"/>
    <hyperlink ref="A266" r:id="rId121" display="updated dfa..." xr:uid="{8632CAA2-5542-4CFB-B873-7DC067195BCD}"/>
    <hyperlink ref="A270" r:id="rId122" xr:uid="{772C3E87-3FF6-4CD0-8DA1-5A76D5F90C04}"/>
    <hyperlink ref="A279" r:id="rId123" xr:uid="{7F88B126-E3A4-4BAD-8143-0E73662F66DC}"/>
    <hyperlink ref="A281" r:id="rId124" xr:uid="{5FFF5FF4-2131-4C61-9F86-353525F8D0C3}"/>
    <hyperlink ref="A282" r:id="rId125" xr:uid="{FEBCBD4A-7904-423E-8481-D5D1C16DB513}"/>
    <hyperlink ref="A284" r:id="rId126" xr:uid="{69DA6BA3-50BB-44C4-9A8A-E585E7B963EA}"/>
    <hyperlink ref="A289" r:id="rId127" xr:uid="{AE8FEC03-2B0C-4ECC-ABF6-03BF11B6AB4D}"/>
    <hyperlink ref="A290" r:id="rId128" xr:uid="{19F2E670-E885-4C94-A06B-AB65B92D077A}"/>
    <hyperlink ref="A292" r:id="rId129" xr:uid="{CFFFB18B-7E2D-43E6-876F-0398C56B712E}"/>
    <hyperlink ref="A294" r:id="rId130" xr:uid="{DE1967AE-9332-4427-AB1D-7909398416A4}"/>
    <hyperlink ref="A295" r:id="rId131" xr:uid="{1CBB7E61-FCA3-4483-B401-9DF6D838A093}"/>
    <hyperlink ref="A296" r:id="rId132" xr:uid="{34BDF735-B116-4DC7-837D-BF9642717782}"/>
    <hyperlink ref="A297" r:id="rId133" xr:uid="{429D9B99-581E-4CB0-99E4-244A4815E6E3}"/>
    <hyperlink ref="A301" r:id="rId134" xr:uid="{63F3C289-A72C-4EB6-9E4A-4B13AE3B0A6A}"/>
    <hyperlink ref="A304" r:id="rId135" xr:uid="{1CB4FB3B-6E1D-42D2-BADC-1C004D848D7C}"/>
    <hyperlink ref="A305" r:id="rId136" xr:uid="{9C6F43B5-5901-458A-B906-C4FEC86704A3}"/>
    <hyperlink ref="A306" r:id="rId137" xr:uid="{E0C3A43F-3316-4DE1-8F90-4BF55AF94ECF}"/>
    <hyperlink ref="A307" r:id="rId138" xr:uid="{6BA6F225-7CCF-4AD8-9ABD-818084507877}"/>
    <hyperlink ref="A310" r:id="rId139" xr:uid="{C52ADDF0-334A-46DC-A59C-58C1BDD3877D}"/>
    <hyperlink ref="A311" r:id="rId140" xr:uid="{49C274FA-9B09-402F-9488-0C784F15FAF3}"/>
    <hyperlink ref="A314" r:id="rId141" xr:uid="{16F9DD66-93AC-4ACE-8148-033ED149F77C}"/>
    <hyperlink ref="A317" r:id="rId142" xr:uid="{7D5C7FF4-32F6-4A00-85BD-D9714FEE8620}"/>
    <hyperlink ref="A321" r:id="rId143" xr:uid="{FDDECD30-CE99-4421-80EA-E9A593614A39}"/>
    <hyperlink ref="A323" r:id="rId144" xr:uid="{9995317C-A983-44BD-91A4-A9D1CAF17AD0}"/>
    <hyperlink ref="A324" r:id="rId145" xr:uid="{69E6B5BE-C75F-4DCF-9F04-DE748577573F}"/>
    <hyperlink ref="A326" r:id="rId146" xr:uid="{767A3ED2-94F0-472F-BAC7-6AD204629CC8}"/>
    <hyperlink ref="A327" r:id="rId147" xr:uid="{89D0DE87-BFB9-4160-8911-7E9A1AE7C1D9}"/>
    <hyperlink ref="A328" r:id="rId148" xr:uid="{636DBEDB-76AA-4972-AFCF-37DB4193EC9A}"/>
    <hyperlink ref="A331" r:id="rId149" xr:uid="{3ECBCF44-C7D8-4FB2-9FDB-DAF155D43BC9}"/>
    <hyperlink ref="A334" r:id="rId150" xr:uid="{6985873E-8A2B-4BDB-8EE1-D919F32ADE56}"/>
    <hyperlink ref="A335" r:id="rId151" xr:uid="{02B69DEC-E1F3-4667-A56B-846867EB15CA}"/>
    <hyperlink ref="A336" r:id="rId152" xr:uid="{27E54B8E-1900-4122-A0A4-B9170A7FF377}"/>
    <hyperlink ref="A337" r:id="rId153" xr:uid="{F4A7C2AA-F710-46EB-8972-758C43FDD8B2}"/>
    <hyperlink ref="A338" r:id="rId154" xr:uid="{E966BDB0-8DB2-4A57-BDEF-734F8FF0E5C7}"/>
    <hyperlink ref="A339" r:id="rId155" xr:uid="{3D1DD4BB-770E-489F-8784-33E28197B761}"/>
    <hyperlink ref="A340" r:id="rId156" xr:uid="{81F94012-CE14-4E63-B1EA-B93A919402B9}"/>
    <hyperlink ref="A342" r:id="rId157" xr:uid="{7AD31F94-3AFE-4638-BC90-C775617F2528}"/>
    <hyperlink ref="A343" r:id="rId158" xr:uid="{CA4CEA90-234D-4D0A-A924-8796BABFB082}"/>
    <hyperlink ref="A344" r:id="rId159" xr:uid="{A88D1062-F42E-441C-AEA8-163FE9B4D2E5}"/>
    <hyperlink ref="A345" r:id="rId160" xr:uid="{FE20E249-10BA-4368-9233-363FF2E9F5AE}"/>
    <hyperlink ref="A346" r:id="rId161" xr:uid="{E4C416C4-1C25-489C-930C-1B7037FF4355}"/>
    <hyperlink ref="A351" r:id="rId162" xr:uid="{A722881F-02F5-41DB-96C8-0A54EDB0517E}"/>
    <hyperlink ref="A353" r:id="rId163" xr:uid="{453ED6EC-FC5E-478D-A5D1-5CBBFF2F77CF}"/>
  </hyperlinks>
  <pageMargins left="0.7" right="0.7" top="0.75" bottom="0.75" header="0.3" footer="0.3"/>
  <pageSetup paperSize="9" orientation="portrait" verticalDpi="0" r:id="rId164"/>
  <drawing r:id="rId1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2025-03-05T18:57:48Z</dcterms:modified>
</cp:coreProperties>
</file>