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9B54EFCD-00D9-4E81-A483-7D285726D2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1" i="1" l="1"/>
  <c r="J239" i="1"/>
  <c r="K239" i="1"/>
  <c r="L239" i="1"/>
  <c r="M239" i="1"/>
  <c r="M238" i="1"/>
  <c r="L238" i="1"/>
  <c r="K238" i="1"/>
  <c r="J238" i="1"/>
  <c r="I238" i="1"/>
  <c r="H239" i="1"/>
  <c r="I239" i="1" s="1"/>
  <c r="L148" i="1"/>
  <c r="K148" i="1"/>
  <c r="J148" i="1"/>
  <c r="L147" i="1"/>
  <c r="K147" i="1"/>
  <c r="J147" i="1"/>
  <c r="I147" i="1"/>
  <c r="D147" i="1"/>
  <c r="D142" i="1"/>
  <c r="D139" i="1"/>
  <c r="D137" i="1"/>
  <c r="D135" i="1"/>
  <c r="D119" i="1"/>
  <c r="D111" i="1"/>
  <c r="D107" i="1"/>
  <c r="D104" i="1"/>
  <c r="D103" i="1"/>
  <c r="I186" i="1"/>
  <c r="I170" i="1"/>
  <c r="I154" i="1"/>
  <c r="I138" i="1"/>
  <c r="I122" i="1"/>
  <c r="I106" i="1"/>
  <c r="I205" i="1"/>
  <c r="M203" i="1" a="1"/>
  <c r="M203" i="1" s="1"/>
  <c r="D94" i="1"/>
  <c r="M202" i="1" a="1"/>
  <c r="M202" i="1" s="1"/>
  <c r="G226" i="1" a="1"/>
  <c r="G226" i="1" s="1"/>
  <c r="M226" i="1" s="1"/>
  <c r="G211" i="1" a="1"/>
  <c r="G211" i="1" s="1"/>
  <c r="M204" i="1"/>
  <c r="L204" i="1"/>
  <c r="K204" i="1"/>
  <c r="J204" i="1"/>
  <c r="I204" i="1"/>
  <c r="M225" i="1"/>
  <c r="L225" i="1"/>
  <c r="K225" i="1"/>
  <c r="J225" i="1"/>
  <c r="I225" i="1"/>
  <c r="M210" i="1"/>
  <c r="L210" i="1"/>
  <c r="K210" i="1"/>
  <c r="J210" i="1"/>
  <c r="I210" i="1"/>
  <c r="M207" i="1"/>
  <c r="K207" i="1"/>
  <c r="J207" i="1"/>
  <c r="M206" i="1"/>
  <c r="L206" i="1"/>
  <c r="K206" i="1"/>
  <c r="J206" i="1"/>
  <c r="I206" i="1"/>
  <c r="M205" i="1"/>
  <c r="L205" i="1"/>
  <c r="K205" i="1"/>
  <c r="J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I202" i="1" s="1" a="1"/>
  <c r="I202" i="1" s="1"/>
  <c r="L190" i="1"/>
  <c r="L202" i="1" s="1" a="1"/>
  <c r="L202" i="1" s="1"/>
  <c r="K190" i="1"/>
  <c r="J190" i="1"/>
  <c r="J202" i="1" s="1" a="1"/>
  <c r="J202" i="1" s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I148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K202" i="1" s="1" a="1"/>
  <c r="K202" i="1" s="1"/>
  <c r="J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J203" i="1" l="1" a="1"/>
  <c r="J203" i="1" s="1"/>
  <c r="K203" i="1" a="1"/>
  <c r="K203" i="1" s="1"/>
  <c r="K208" i="1"/>
  <c r="M208" i="1"/>
  <c r="J208" i="1"/>
  <c r="L208" i="1"/>
  <c r="L75" i="1"/>
  <c r="L203" i="1" s="1" a="1"/>
  <c r="L203" i="1" s="1"/>
  <c r="I230" i="1"/>
  <c r="K230" i="1"/>
  <c r="L215" i="1"/>
  <c r="I214" i="1"/>
  <c r="I213" i="1"/>
  <c r="I229" i="1"/>
  <c r="L214" i="1"/>
  <c r="K229" i="1"/>
  <c r="L219" i="1"/>
  <c r="M229" i="1"/>
  <c r="L220" i="1"/>
  <c r="M230" i="1"/>
  <c r="I207" i="1"/>
  <c r="I208" i="1" s="1"/>
  <c r="J216" i="1"/>
  <c r="J217" i="1"/>
  <c r="L201" i="1"/>
  <c r="J221" i="1"/>
  <c r="J222" i="1"/>
  <c r="M221" i="1"/>
  <c r="M222" i="1"/>
  <c r="I227" i="1"/>
  <c r="K212" i="1"/>
  <c r="K213" i="1"/>
  <c r="K227" i="1"/>
  <c r="I66" i="1"/>
  <c r="I201" i="1" s="1"/>
  <c r="I212" i="1"/>
  <c r="J220" i="1"/>
  <c r="L218" i="1"/>
  <c r="I228" i="1"/>
  <c r="K228" i="1"/>
  <c r="M228" i="1"/>
  <c r="I215" i="1"/>
  <c r="K214" i="1"/>
  <c r="L221" i="1"/>
  <c r="M212" i="1"/>
  <c r="I231" i="1"/>
  <c r="K231" i="1"/>
  <c r="M231" i="1"/>
  <c r="I216" i="1"/>
  <c r="K215" i="1"/>
  <c r="L222" i="1"/>
  <c r="M213" i="1"/>
  <c r="I232" i="1"/>
  <c r="K232" i="1"/>
  <c r="M232" i="1"/>
  <c r="K201" i="1"/>
  <c r="I217" i="1"/>
  <c r="K216" i="1"/>
  <c r="M214" i="1"/>
  <c r="I218" i="1"/>
  <c r="K217" i="1"/>
  <c r="M215" i="1"/>
  <c r="J226" i="1"/>
  <c r="L226" i="1"/>
  <c r="I219" i="1"/>
  <c r="K218" i="1"/>
  <c r="M216" i="1"/>
  <c r="J227" i="1"/>
  <c r="L227" i="1"/>
  <c r="I220" i="1"/>
  <c r="J212" i="1"/>
  <c r="K219" i="1"/>
  <c r="M217" i="1"/>
  <c r="J228" i="1"/>
  <c r="L228" i="1"/>
  <c r="I221" i="1"/>
  <c r="J213" i="1"/>
  <c r="K220" i="1"/>
  <c r="M218" i="1"/>
  <c r="J229" i="1"/>
  <c r="L229" i="1"/>
  <c r="I222" i="1"/>
  <c r="J214" i="1"/>
  <c r="K221" i="1"/>
  <c r="L212" i="1"/>
  <c r="M219" i="1"/>
  <c r="J230" i="1"/>
  <c r="L230" i="1"/>
  <c r="J215" i="1"/>
  <c r="K222" i="1"/>
  <c r="L213" i="1"/>
  <c r="M220" i="1"/>
  <c r="J231" i="1"/>
  <c r="L231" i="1"/>
  <c r="J232" i="1"/>
  <c r="L232" i="1"/>
  <c r="J218" i="1"/>
  <c r="L216" i="1"/>
  <c r="I226" i="1"/>
  <c r="K226" i="1"/>
  <c r="J219" i="1"/>
  <c r="L217" i="1"/>
  <c r="M227" i="1"/>
  <c r="M211" i="1"/>
  <c r="I211" i="1"/>
  <c r="L211" i="1"/>
  <c r="J211" i="1"/>
  <c r="K211" i="1"/>
  <c r="I203" i="1" l="1" a="1"/>
  <c r="I203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<sst xmlns="http://schemas.openxmlformats.org/spreadsheetml/2006/main" count="830" uniqueCount="235">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</sst>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3886.5</c:v>
                </c:pt>
                <c:pt idx="1">
                  <c:v>2885.5</c:v>
                </c:pt>
                <c:pt idx="2">
                  <c:v>877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13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20</c:v>
                </c:pt>
                <c:pt idx="1">
                  <c:v>28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Tätigkeitsdokumentation!$M$210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Tätigkeitsdokumentation!$H$226:$H$232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Tätigkeitsdokumentation!$I$226:$I$232</c:f>
              <c:numCache>
                <c:formatCode>General</c:formatCode>
                <c:ptCount val="7"/>
                <c:pt idx="0">
                  <c:v>43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Tätigkeitsdokumentation!$J$226:$J$232</c:f>
              <c:numCache>
                <c:formatCode>General</c:formatCode>
                <c:ptCount val="7"/>
                <c:pt idx="0">
                  <c:v>54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Tätigkeitsdokumentation!$K$226:$K$232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Tätigkeitsdokumentation!$L$226:$L$232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Tätigkeitsdokumentation!$M$226:$M$232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56</c:v>
                </c:pt>
                <c:pt idx="1">
                  <c:v>80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1.4642857142857142</c:v>
                </c:pt>
                <c:pt idx="1">
                  <c:v>1.4430379746835442</c:v>
                </c:pt>
                <c:pt idx="2">
                  <c:v>1.75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43.732142857142854</c:v>
                </c:pt>
                <c:pt idx="1">
                  <c:v>23.0126582278481</c:v>
                </c:pt>
                <c:pt idx="2">
                  <c:v>36.166666666666664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3586</c:v>
                </c:pt>
                <c:pt idx="1">
                  <c:v>2657</c:v>
                </c:pt>
                <c:pt idx="2">
                  <c:v>760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433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1154.5</c:v>
                </c:pt>
                <c:pt idx="1">
                  <c:v>164</c:v>
                </c:pt>
                <c:pt idx="2">
                  <c:v>877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Tätigkeitsdokumentation!$I$238:$M$238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Tätigkeitsdokumentation!$I$239:$M$239</c:f>
              <c:numCache>
                <c:formatCode>0%</c:formatCode>
                <c:ptCount val="5"/>
                <c:pt idx="0">
                  <c:v>0.47263772345859173</c:v>
                </c:pt>
                <c:pt idx="1">
                  <c:v>0.35090599537881551</c:v>
                </c:pt>
                <c:pt idx="2">
                  <c:v>0.10665207345251125</c:v>
                </c:pt>
                <c:pt idx="3">
                  <c:v>6.9804207710081473E-2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186</xdr:row>
      <xdr:rowOff>11206</xdr:rowOff>
    </xdr:from>
    <xdr:to>
      <xdr:col>19</xdr:col>
      <xdr:colOff>453838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200</xdr:row>
      <xdr:rowOff>147637</xdr:rowOff>
    </xdr:from>
    <xdr:to>
      <xdr:col>19</xdr:col>
      <xdr:colOff>95250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126904</xdr:colOff>
      <xdr:row>215</xdr:row>
      <xdr:rowOff>5322</xdr:rowOff>
    </xdr:from>
    <xdr:to>
      <xdr:col>19</xdr:col>
      <xdr:colOff>128866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118459</xdr:colOff>
      <xdr:row>229</xdr:row>
      <xdr:rowOff>97970</xdr:rowOff>
    </xdr:from>
    <xdr:to>
      <xdr:col>19</xdr:col>
      <xdr:colOff>149679</xdr:colOff>
      <xdr:row>240</xdr:row>
      <xdr:rowOff>149679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drawing" Target="../drawings/drawing1.xm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77" Type="http://schemas.openxmlformats.org/officeDocument/2006/relationships/hyperlink" Target="https://github.com/Giesbrt/Automaten/commit/34930e056c1f7532b552a2338691ab858066f8b0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80" Type="http://schemas.openxmlformats.org/officeDocument/2006/relationships/hyperlink" Target="https://github.com/Giesbrt/Automaten/commit/238189652e022208671e6e4f8df8e1897044ff13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9"/>
  <sheetViews>
    <sheetView tabSelected="1" topLeftCell="A185" zoomScale="85" zoomScaleNormal="85" workbookViewId="0">
      <selection activeCell="L201" sqref="L201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7" t="s">
        <v>26</v>
      </c>
      <c r="B1" s="18"/>
      <c r="C1" s="18"/>
      <c r="D1" s="18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1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1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1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6"/>
        <v>0</v>
      </c>
      <c r="J89">
        <f t="shared" si="6"/>
        <v>18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6"/>
        <v>0</v>
      </c>
      <c r="J90">
        <f t="shared" si="6"/>
        <v>15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6"/>
        <v>0</v>
      </c>
      <c r="J91">
        <f t="shared" si="6"/>
        <v>3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6"/>
        <v>0</v>
      </c>
      <c r="J92">
        <f t="shared" si="6"/>
        <v>24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6"/>
        <v>0</v>
      </c>
      <c r="J93">
        <f t="shared" si="6"/>
        <v>33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6"/>
        <v>67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6"/>
        <v>0</v>
      </c>
      <c r="J95">
        <f t="shared" si="6"/>
        <v>87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6"/>
        <v>0</v>
      </c>
      <c r="J96">
        <f t="shared" si="6"/>
        <v>8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6"/>
        <v>0</v>
      </c>
      <c r="J97">
        <f t="shared" si="6"/>
        <v>40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6"/>
        <v>0</v>
      </c>
      <c r="J98">
        <f t="shared" si="6"/>
        <v>24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6"/>
        <v>0</v>
      </c>
      <c r="J99">
        <f t="shared" si="6"/>
        <v>44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ref="I100:L115" si="7">MAX(0, IF($G100=I$2, $D100*$E100, 0))</f>
        <v>2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7"/>
        <v>0</v>
      </c>
      <c r="J101">
        <f t="shared" si="7"/>
        <v>10</v>
      </c>
      <c r="K101">
        <f t="shared" si="7"/>
        <v>0</v>
      </c>
      <c r="L101">
        <f t="shared" si="7"/>
        <v>0</v>
      </c>
      <c r="M101" s="8"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2.5</v>
      </c>
      <c r="F102" t="s">
        <v>18</v>
      </c>
      <c r="G102" t="s">
        <v>34</v>
      </c>
      <c r="H102" s="8"/>
      <c r="I102">
        <f t="shared" si="7"/>
        <v>0</v>
      </c>
      <c r="J102">
        <f t="shared" si="7"/>
        <v>480</v>
      </c>
      <c r="K102">
        <f t="shared" si="7"/>
        <v>0</v>
      </c>
      <c r="L102">
        <f t="shared" si="7"/>
        <v>0</v>
      </c>
      <c r="M102" s="8"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si="7"/>
        <v>0</v>
      </c>
      <c r="J103">
        <f t="shared" si="7"/>
        <v>14</v>
      </c>
      <c r="K103">
        <f t="shared" si="7"/>
        <v>0</v>
      </c>
      <c r="L103">
        <f t="shared" si="7"/>
        <v>0</v>
      </c>
      <c r="M103" s="8"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7"/>
        <v>0</v>
      </c>
      <c r="J104">
        <f t="shared" si="7"/>
        <v>4</v>
      </c>
      <c r="K104">
        <f t="shared" si="7"/>
        <v>0</v>
      </c>
      <c r="L104">
        <f t="shared" si="7"/>
        <v>0</v>
      </c>
      <c r="M104" s="8"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7"/>
        <v>0</v>
      </c>
      <c r="J105">
        <f t="shared" si="7"/>
        <v>2</v>
      </c>
      <c r="K105">
        <f t="shared" si="7"/>
        <v>0</v>
      </c>
      <c r="L105">
        <f t="shared" si="7"/>
        <v>0</v>
      </c>
      <c r="M105" s="8"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7"/>
        <v>3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7"/>
        <v>0</v>
      </c>
      <c r="J107">
        <f t="shared" si="7"/>
        <v>129</v>
      </c>
      <c r="K107">
        <f t="shared" si="7"/>
        <v>0</v>
      </c>
      <c r="L107">
        <f t="shared" si="7"/>
        <v>0</v>
      </c>
      <c r="M107" s="8"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7"/>
        <v>0</v>
      </c>
      <c r="J108">
        <f t="shared" si="7"/>
        <v>58</v>
      </c>
      <c r="K108">
        <f t="shared" si="7"/>
        <v>0</v>
      </c>
      <c r="L108">
        <f t="shared" si="7"/>
        <v>0</v>
      </c>
      <c r="M108" s="8"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7"/>
        <v>34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7"/>
        <v>0</v>
      </c>
      <c r="J110">
        <f t="shared" si="7"/>
        <v>52</v>
      </c>
      <c r="K110">
        <f t="shared" si="7"/>
        <v>0</v>
      </c>
      <c r="L110">
        <f t="shared" si="7"/>
        <v>0</v>
      </c>
      <c r="M110" s="8"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7"/>
        <v>0</v>
      </c>
      <c r="J111">
        <f t="shared" si="7"/>
        <v>52.5</v>
      </c>
      <c r="K111">
        <f t="shared" si="7"/>
        <v>0</v>
      </c>
      <c r="L111">
        <f t="shared" si="7"/>
        <v>0</v>
      </c>
      <c r="M111" s="8"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7"/>
        <v>6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7"/>
        <v>407.5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7"/>
        <v>0</v>
      </c>
      <c r="J114">
        <f t="shared" si="7"/>
        <v>34</v>
      </c>
      <c r="K114">
        <f t="shared" si="7"/>
        <v>0</v>
      </c>
      <c r="L114">
        <f t="shared" si="7"/>
        <v>0</v>
      </c>
      <c r="M114" s="8"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7"/>
        <v>0</v>
      </c>
      <c r="J115">
        <f t="shared" si="7"/>
        <v>23</v>
      </c>
      <c r="K115">
        <f t="shared" si="7"/>
        <v>0</v>
      </c>
      <c r="L115">
        <f t="shared" si="7"/>
        <v>0</v>
      </c>
      <c r="M115" s="8"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ref="I116:L179" si="8">MAX(0, IF($G116=I$2, $D116*$E116, 0))</f>
        <v>112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8"/>
        <v>0</v>
      </c>
      <c r="J117">
        <f t="shared" si="8"/>
        <v>78</v>
      </c>
      <c r="K117">
        <f t="shared" si="8"/>
        <v>0</v>
      </c>
      <c r="L117">
        <f t="shared" si="8"/>
        <v>0</v>
      </c>
      <c r="M117" s="8"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8"/>
        <v>0</v>
      </c>
      <c r="J118">
        <f t="shared" si="8"/>
        <v>35</v>
      </c>
      <c r="K118">
        <f t="shared" si="8"/>
        <v>0</v>
      </c>
      <c r="L118">
        <f t="shared" si="8"/>
        <v>0</v>
      </c>
      <c r="M118" s="8"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8"/>
        <v>0</v>
      </c>
      <c r="J119">
        <f t="shared" si="8"/>
        <v>56</v>
      </c>
      <c r="K119">
        <f t="shared" si="8"/>
        <v>0</v>
      </c>
      <c r="L119">
        <f t="shared" si="8"/>
        <v>0</v>
      </c>
      <c r="M119" s="8"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8"/>
        <v>0</v>
      </c>
      <c r="J122">
        <f t="shared" si="8"/>
        <v>10</v>
      </c>
      <c r="K122">
        <f t="shared" si="8"/>
        <v>0</v>
      </c>
      <c r="L122">
        <f t="shared" si="8"/>
        <v>0</v>
      </c>
      <c r="M122" s="8"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si="8"/>
        <v>0</v>
      </c>
      <c r="J123">
        <f t="shared" si="8"/>
        <v>50</v>
      </c>
      <c r="K123">
        <f t="shared" si="8"/>
        <v>0</v>
      </c>
      <c r="L123">
        <f t="shared" si="8"/>
        <v>0</v>
      </c>
      <c r="M123" s="8"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8"/>
        <v>0</v>
      </c>
      <c r="J124">
        <f t="shared" si="8"/>
        <v>2</v>
      </c>
      <c r="K124">
        <f t="shared" si="8"/>
        <v>0</v>
      </c>
      <c r="L124">
        <f t="shared" si="8"/>
        <v>0</v>
      </c>
      <c r="M124" s="8"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8"/>
        <v>0</v>
      </c>
      <c r="J125">
        <f t="shared" si="8"/>
        <v>0</v>
      </c>
      <c r="K125">
        <f t="shared" si="8"/>
        <v>105</v>
      </c>
      <c r="L125">
        <f t="shared" si="8"/>
        <v>0</v>
      </c>
      <c r="M125" s="8"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8"/>
        <v>0</v>
      </c>
      <c r="J126">
        <f t="shared" si="8"/>
        <v>0</v>
      </c>
      <c r="K126">
        <f t="shared" si="8"/>
        <v>20</v>
      </c>
      <c r="L126">
        <f t="shared" si="8"/>
        <v>0</v>
      </c>
      <c r="M126" s="8"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8"/>
        <v>0</v>
      </c>
      <c r="J127">
        <f t="shared" si="8"/>
        <v>0</v>
      </c>
      <c r="K127">
        <f t="shared" si="8"/>
        <v>15</v>
      </c>
      <c r="L127">
        <f t="shared" si="8"/>
        <v>0</v>
      </c>
      <c r="M127" s="8"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8"/>
        <v>0</v>
      </c>
      <c r="J128">
        <f t="shared" si="8"/>
        <v>0</v>
      </c>
      <c r="K128">
        <f t="shared" si="8"/>
        <v>92</v>
      </c>
      <c r="L128">
        <f t="shared" si="8"/>
        <v>0</v>
      </c>
      <c r="M128" s="8"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8"/>
        <v>0</v>
      </c>
      <c r="J129">
        <f t="shared" si="8"/>
        <v>0</v>
      </c>
      <c r="K129">
        <f t="shared" si="8"/>
        <v>210</v>
      </c>
      <c r="L129">
        <f t="shared" si="8"/>
        <v>0</v>
      </c>
      <c r="M129" s="8"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8"/>
        <v>0</v>
      </c>
      <c r="J130">
        <f t="shared" si="8"/>
        <v>0</v>
      </c>
      <c r="K130">
        <f t="shared" si="8"/>
        <v>22</v>
      </c>
      <c r="L130">
        <f t="shared" si="8"/>
        <v>0</v>
      </c>
      <c r="M130" s="8"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8"/>
        <v>0</v>
      </c>
      <c r="J131">
        <f t="shared" si="8"/>
        <v>0</v>
      </c>
      <c r="K131">
        <f t="shared" si="8"/>
        <v>21</v>
      </c>
      <c r="L131">
        <f t="shared" si="8"/>
        <v>0</v>
      </c>
      <c r="M131" s="8"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8"/>
        <v>0</v>
      </c>
      <c r="J132">
        <f t="shared" si="8"/>
        <v>0</v>
      </c>
      <c r="K132">
        <f t="shared" si="8"/>
        <v>76</v>
      </c>
      <c r="L132">
        <f t="shared" si="8"/>
        <v>0</v>
      </c>
      <c r="M132" s="8"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8"/>
        <v>0</v>
      </c>
      <c r="J134">
        <f t="shared" si="8"/>
        <v>2</v>
      </c>
      <c r="K134">
        <f t="shared" si="8"/>
        <v>0</v>
      </c>
      <c r="L134">
        <f t="shared" si="8"/>
        <v>0</v>
      </c>
      <c r="M134" s="8"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8"/>
        <v>0</v>
      </c>
      <c r="J135">
        <f t="shared" si="8"/>
        <v>32</v>
      </c>
      <c r="K135">
        <f t="shared" si="8"/>
        <v>0</v>
      </c>
      <c r="L135">
        <f t="shared" si="8"/>
        <v>0</v>
      </c>
      <c r="M135" s="8"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8"/>
        <v>0</v>
      </c>
      <c r="J136">
        <f t="shared" si="8"/>
        <v>2</v>
      </c>
      <c r="K136">
        <f t="shared" si="8"/>
        <v>0</v>
      </c>
      <c r="L136">
        <f t="shared" si="8"/>
        <v>0</v>
      </c>
      <c r="M136" s="8"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8"/>
        <v>90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8"/>
        <v>0</v>
      </c>
      <c r="J138">
        <f t="shared" si="8"/>
        <v>4</v>
      </c>
      <c r="K138">
        <f t="shared" si="8"/>
        <v>0</v>
      </c>
      <c r="L138">
        <f t="shared" si="8"/>
        <v>0</v>
      </c>
      <c r="M138" s="8"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8"/>
        <v>0</v>
      </c>
      <c r="J139">
        <f t="shared" si="8"/>
        <v>26</v>
      </c>
      <c r="K139">
        <f t="shared" si="8"/>
        <v>0</v>
      </c>
      <c r="L139">
        <f t="shared" si="8"/>
        <v>0</v>
      </c>
      <c r="M139" s="8"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8"/>
        <v>0</v>
      </c>
      <c r="J140">
        <f t="shared" si="8"/>
        <v>5</v>
      </c>
      <c r="K140">
        <f t="shared" si="8"/>
        <v>0</v>
      </c>
      <c r="L140">
        <f t="shared" si="8"/>
        <v>0</v>
      </c>
      <c r="M140" s="8"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8"/>
        <v>0</v>
      </c>
      <c r="J141">
        <f t="shared" si="8"/>
        <v>14</v>
      </c>
      <c r="K141">
        <f t="shared" si="8"/>
        <v>0</v>
      </c>
      <c r="L141">
        <f t="shared" si="8"/>
        <v>0</v>
      </c>
      <c r="M141" s="8"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8"/>
        <v>0</v>
      </c>
      <c r="J142">
        <f t="shared" si="8"/>
        <v>26</v>
      </c>
      <c r="K142">
        <f t="shared" si="8"/>
        <v>0</v>
      </c>
      <c r="L142">
        <f t="shared" si="8"/>
        <v>0</v>
      </c>
      <c r="M142" s="8"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si="8"/>
        <v>260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8"/>
        <v>4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8"/>
        <v>0</v>
      </c>
      <c r="J145">
        <f t="shared" si="8"/>
        <v>16</v>
      </c>
      <c r="K145">
        <f t="shared" si="8"/>
        <v>0</v>
      </c>
      <c r="L145">
        <f t="shared" si="8"/>
        <v>0</v>
      </c>
      <c r="M145" s="8"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8"/>
        <v>0</v>
      </c>
      <c r="J146">
        <f t="shared" si="8"/>
        <v>8</v>
      </c>
      <c r="K146">
        <f t="shared" si="8"/>
        <v>0</v>
      </c>
      <c r="L146">
        <f t="shared" si="8"/>
        <v>0</v>
      </c>
      <c r="M146" s="8"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8"/>
        <v>132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8"/>
        <v>0</v>
      </c>
      <c r="J148">
        <f t="shared" ref="J148:L148" si="9">MAX(0, IF($G148=J$2, $D148*$E148, 0))</f>
        <v>6</v>
      </c>
      <c r="K148">
        <f t="shared" si="9"/>
        <v>0</v>
      </c>
      <c r="L148">
        <f t="shared" si="9"/>
        <v>0</v>
      </c>
      <c r="M148" s="8"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8"/>
        <v>0</v>
      </c>
      <c r="J149">
        <f t="shared" si="8"/>
        <v>19</v>
      </c>
      <c r="K149">
        <f t="shared" si="8"/>
        <v>0</v>
      </c>
      <c r="L149">
        <f t="shared" si="8"/>
        <v>0</v>
      </c>
      <c r="M149" s="8"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8"/>
        <v>18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8"/>
        <v>11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8"/>
        <v>0</v>
      </c>
      <c r="J152">
        <f t="shared" si="8"/>
        <v>2</v>
      </c>
      <c r="K152">
        <f t="shared" si="8"/>
        <v>0</v>
      </c>
      <c r="L152">
        <f t="shared" si="8"/>
        <v>0</v>
      </c>
      <c r="M152" s="8"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8"/>
        <v>8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1:13" x14ac:dyDescent="0.25">
      <c r="B154" s="7"/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 s="8">
        <v>0</v>
      </c>
    </row>
    <row r="155" spans="1:13" x14ac:dyDescent="0.25">
      <c r="B155" s="7"/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 s="8">
        <v>0</v>
      </c>
    </row>
    <row r="156" spans="1:13" x14ac:dyDescent="0.25">
      <c r="B156" s="7"/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 s="8">
        <v>0</v>
      </c>
    </row>
    <row r="157" spans="1:13" x14ac:dyDescent="0.25">
      <c r="B157" s="7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1:13" x14ac:dyDescent="0.25">
      <c r="B158" s="7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1:13" x14ac:dyDescent="0.25">
      <c r="B159" s="7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1:13" x14ac:dyDescent="0.25">
      <c r="B160" s="7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10">MAX(0, IF($G179=L$2, $D179*$E179, 0))</f>
        <v>0</v>
      </c>
      <c r="M179" s="8">
        <v>0</v>
      </c>
    </row>
    <row r="180" spans="2:13" x14ac:dyDescent="0.25">
      <c r="B180" s="7"/>
      <c r="H180" s="8"/>
      <c r="I180">
        <f t="shared" si="10"/>
        <v>0</v>
      </c>
      <c r="J180">
        <f t="shared" si="10"/>
        <v>0</v>
      </c>
      <c r="K180">
        <f t="shared" si="10"/>
        <v>0</v>
      </c>
      <c r="L180">
        <f t="shared" si="10"/>
        <v>0</v>
      </c>
      <c r="M180" s="8">
        <v>0</v>
      </c>
    </row>
    <row r="181" spans="2:13" x14ac:dyDescent="0.25">
      <c r="B181" s="7"/>
      <c r="H181" s="8"/>
      <c r="I181">
        <f t="shared" si="10"/>
        <v>0</v>
      </c>
      <c r="J181">
        <f t="shared" si="10"/>
        <v>0</v>
      </c>
      <c r="K181">
        <f t="shared" si="10"/>
        <v>0</v>
      </c>
      <c r="L181">
        <f t="shared" si="10"/>
        <v>0</v>
      </c>
      <c r="M181" s="8">
        <v>0</v>
      </c>
    </row>
    <row r="182" spans="2:13" x14ac:dyDescent="0.25">
      <c r="B182" s="7"/>
      <c r="H182" s="8"/>
      <c r="I182">
        <f t="shared" si="10"/>
        <v>0</v>
      </c>
      <c r="J182">
        <f t="shared" si="10"/>
        <v>0</v>
      </c>
      <c r="K182">
        <f t="shared" si="10"/>
        <v>0</v>
      </c>
      <c r="L182">
        <f t="shared" si="10"/>
        <v>0</v>
      </c>
      <c r="M182" s="8">
        <v>0</v>
      </c>
    </row>
    <row r="183" spans="2:13" x14ac:dyDescent="0.25">
      <c r="B183" s="7"/>
      <c r="H183" s="8"/>
      <c r="I183">
        <f t="shared" si="10"/>
        <v>0</v>
      </c>
      <c r="J183">
        <f t="shared" si="10"/>
        <v>0</v>
      </c>
      <c r="K183">
        <f t="shared" si="10"/>
        <v>0</v>
      </c>
      <c r="L183">
        <f t="shared" si="10"/>
        <v>0</v>
      </c>
      <c r="M183" s="8">
        <v>0</v>
      </c>
    </row>
    <row r="184" spans="2:13" x14ac:dyDescent="0.25">
      <c r="B184" s="7"/>
      <c r="H184" s="8"/>
      <c r="I184">
        <f t="shared" si="10"/>
        <v>0</v>
      </c>
      <c r="J184">
        <f t="shared" si="10"/>
        <v>0</v>
      </c>
      <c r="K184">
        <f t="shared" si="10"/>
        <v>0</v>
      </c>
      <c r="L184">
        <f t="shared" si="10"/>
        <v>0</v>
      </c>
      <c r="M184" s="8">
        <v>0</v>
      </c>
    </row>
    <row r="185" spans="2:13" x14ac:dyDescent="0.25">
      <c r="B185" s="7"/>
      <c r="H185" s="8"/>
      <c r="I185">
        <f t="shared" si="10"/>
        <v>0</v>
      </c>
      <c r="J185">
        <f t="shared" si="10"/>
        <v>0</v>
      </c>
      <c r="K185">
        <f t="shared" si="10"/>
        <v>0</v>
      </c>
      <c r="L185">
        <f t="shared" si="10"/>
        <v>0</v>
      </c>
      <c r="M185" s="8">
        <v>0</v>
      </c>
    </row>
    <row r="186" spans="2:13" x14ac:dyDescent="0.25">
      <c r="B186" s="7"/>
      <c r="H186" s="8"/>
      <c r="I186">
        <f t="shared" si="10"/>
        <v>0</v>
      </c>
      <c r="J186">
        <f t="shared" si="10"/>
        <v>0</v>
      </c>
      <c r="K186">
        <f t="shared" si="10"/>
        <v>0</v>
      </c>
      <c r="L186">
        <f t="shared" si="10"/>
        <v>0</v>
      </c>
      <c r="M186" s="8">
        <v>0</v>
      </c>
    </row>
    <row r="187" spans="2:13" x14ac:dyDescent="0.25">
      <c r="B187" s="7"/>
      <c r="H187" s="8"/>
      <c r="I187">
        <f t="shared" si="10"/>
        <v>0</v>
      </c>
      <c r="J187">
        <f t="shared" si="10"/>
        <v>0</v>
      </c>
      <c r="K187">
        <f t="shared" si="10"/>
        <v>0</v>
      </c>
      <c r="L187">
        <f t="shared" si="10"/>
        <v>0</v>
      </c>
      <c r="M187" s="8">
        <v>0</v>
      </c>
    </row>
    <row r="188" spans="2:13" x14ac:dyDescent="0.25">
      <c r="B188" s="7"/>
      <c r="H188" s="8"/>
      <c r="I188">
        <f t="shared" si="10"/>
        <v>0</v>
      </c>
      <c r="J188">
        <f t="shared" si="10"/>
        <v>0</v>
      </c>
      <c r="K188">
        <f t="shared" si="10"/>
        <v>0</v>
      </c>
      <c r="L188">
        <f t="shared" si="10"/>
        <v>0</v>
      </c>
      <c r="M188" s="8">
        <v>0</v>
      </c>
    </row>
    <row r="189" spans="2:13" x14ac:dyDescent="0.25">
      <c r="B189" s="7"/>
      <c r="H189" s="8"/>
      <c r="I189">
        <f t="shared" si="10"/>
        <v>0</v>
      </c>
      <c r="J189">
        <f t="shared" si="10"/>
        <v>0</v>
      </c>
      <c r="K189">
        <f t="shared" si="10"/>
        <v>0</v>
      </c>
      <c r="L189">
        <f t="shared" si="10"/>
        <v>0</v>
      </c>
      <c r="M189" s="8">
        <v>0</v>
      </c>
    </row>
    <row r="190" spans="2:13" x14ac:dyDescent="0.25">
      <c r="B190" s="7"/>
      <c r="H190" s="8"/>
      <c r="I190">
        <f t="shared" si="10"/>
        <v>0</v>
      </c>
      <c r="J190">
        <f t="shared" si="10"/>
        <v>0</v>
      </c>
      <c r="K190">
        <f t="shared" si="10"/>
        <v>0</v>
      </c>
      <c r="L190">
        <f t="shared" si="10"/>
        <v>0</v>
      </c>
      <c r="M190" s="8">
        <v>0</v>
      </c>
    </row>
    <row r="191" spans="2:13" x14ac:dyDescent="0.25">
      <c r="B191" s="7"/>
      <c r="H191" s="8"/>
      <c r="I191">
        <f t="shared" si="10"/>
        <v>0</v>
      </c>
      <c r="J191">
        <f t="shared" si="10"/>
        <v>0</v>
      </c>
      <c r="K191">
        <f t="shared" si="10"/>
        <v>0</v>
      </c>
      <c r="L191">
        <f t="shared" si="10"/>
        <v>0</v>
      </c>
      <c r="M191" s="8">
        <v>0</v>
      </c>
    </row>
    <row r="192" spans="2:13" x14ac:dyDescent="0.25">
      <c r="B192" s="7"/>
      <c r="H192" s="8"/>
      <c r="I192">
        <f t="shared" si="10"/>
        <v>0</v>
      </c>
      <c r="J192">
        <f t="shared" si="10"/>
        <v>0</v>
      </c>
      <c r="K192">
        <f t="shared" si="10"/>
        <v>0</v>
      </c>
      <c r="L192">
        <f t="shared" si="10"/>
        <v>0</v>
      </c>
      <c r="M192" s="8">
        <v>0</v>
      </c>
    </row>
    <row r="193" spans="1:13" x14ac:dyDescent="0.25">
      <c r="B193" s="7"/>
      <c r="H193" s="8"/>
      <c r="I193">
        <f t="shared" si="10"/>
        <v>0</v>
      </c>
      <c r="J193">
        <f t="shared" si="10"/>
        <v>0</v>
      </c>
      <c r="K193">
        <f t="shared" si="10"/>
        <v>0</v>
      </c>
      <c r="L193">
        <f t="shared" si="10"/>
        <v>0</v>
      </c>
      <c r="M193" s="8">
        <v>0</v>
      </c>
    </row>
    <row r="194" spans="1:13" x14ac:dyDescent="0.25">
      <c r="B194" s="7"/>
      <c r="H194" s="8"/>
      <c r="I194">
        <f t="shared" si="10"/>
        <v>0</v>
      </c>
      <c r="J194">
        <f t="shared" si="10"/>
        <v>0</v>
      </c>
      <c r="K194">
        <f t="shared" si="10"/>
        <v>0</v>
      </c>
      <c r="L194">
        <f t="shared" si="10"/>
        <v>0</v>
      </c>
      <c r="M194" s="8">
        <v>0</v>
      </c>
    </row>
    <row r="195" spans="1:13" x14ac:dyDescent="0.25">
      <c r="B195" s="7"/>
      <c r="H195" s="8"/>
      <c r="I195">
        <f t="shared" si="10"/>
        <v>0</v>
      </c>
      <c r="J195">
        <f t="shared" si="10"/>
        <v>0</v>
      </c>
      <c r="K195">
        <f t="shared" si="10"/>
        <v>0</v>
      </c>
      <c r="L195">
        <f t="shared" si="10"/>
        <v>0</v>
      </c>
      <c r="M195" s="8">
        <v>0</v>
      </c>
    </row>
    <row r="196" spans="1:13" x14ac:dyDescent="0.25">
      <c r="B196" s="7"/>
      <c r="H196" s="8"/>
      <c r="I196">
        <f t="shared" si="10"/>
        <v>0</v>
      </c>
      <c r="J196">
        <f t="shared" si="10"/>
        <v>0</v>
      </c>
      <c r="K196">
        <f t="shared" si="10"/>
        <v>0</v>
      </c>
      <c r="L196">
        <f t="shared" si="10"/>
        <v>0</v>
      </c>
      <c r="M196" s="8">
        <v>0</v>
      </c>
    </row>
    <row r="197" spans="1:13" x14ac:dyDescent="0.25">
      <c r="B197" s="7"/>
      <c r="H197" s="8"/>
      <c r="I197">
        <f t="shared" si="10"/>
        <v>0</v>
      </c>
      <c r="J197">
        <f t="shared" si="10"/>
        <v>0</v>
      </c>
      <c r="K197">
        <f t="shared" si="10"/>
        <v>0</v>
      </c>
      <c r="L197">
        <f t="shared" si="10"/>
        <v>0</v>
      </c>
      <c r="M197" s="8">
        <v>0</v>
      </c>
    </row>
    <row r="198" spans="1:13" x14ac:dyDescent="0.25">
      <c r="B198" s="7"/>
      <c r="H198" s="8"/>
      <c r="I198">
        <f t="shared" si="10"/>
        <v>0</v>
      </c>
      <c r="J198">
        <f t="shared" si="10"/>
        <v>0</v>
      </c>
      <c r="K198">
        <f t="shared" si="10"/>
        <v>0</v>
      </c>
      <c r="L198">
        <f t="shared" si="10"/>
        <v>0</v>
      </c>
      <c r="M198" s="8">
        <v>0</v>
      </c>
    </row>
    <row r="199" spans="1:13" x14ac:dyDescent="0.25">
      <c r="B199" s="7"/>
      <c r="H199" s="8"/>
      <c r="I199">
        <f t="shared" si="10"/>
        <v>0</v>
      </c>
      <c r="J199">
        <f t="shared" si="10"/>
        <v>0</v>
      </c>
      <c r="K199">
        <f t="shared" si="10"/>
        <v>0</v>
      </c>
      <c r="L199">
        <f t="shared" si="10"/>
        <v>0</v>
      </c>
      <c r="M199" s="8">
        <v>0</v>
      </c>
    </row>
    <row r="200" spans="1:13" x14ac:dyDescent="0.25">
      <c r="B200" s="7"/>
      <c r="H200" s="8"/>
      <c r="I200">
        <f t="shared" si="10"/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3886.5</v>
      </c>
      <c r="J201" s="10">
        <f>SUM(J$3:J$200)</f>
        <v>2885.5</v>
      </c>
      <c r="K201" s="10">
        <f>SUM(K$3:K$200)</f>
        <v>877</v>
      </c>
      <c r="L201" s="10">
        <f>SUM(L$3:L$200)</f>
        <v>574</v>
      </c>
      <c r="M201" s="11">
        <f>SUM(M$3:M$200)</f>
        <v>0</v>
      </c>
    </row>
    <row r="202" spans="1:13" x14ac:dyDescent="0.25">
      <c r="G202" t="s">
        <v>181</v>
      </c>
      <c r="H202">
        <v>12</v>
      </c>
      <c r="I202" cm="1">
        <f t="array" ref="I202">SUM(_xlfn._xlws.FILTER(I$3:I$200, ($G$3:$G$200&lt;&gt;"") * (ROW(I$3:I$200) &gt;= LARGE(IF($G$3:$G$200&lt;&gt;"", ROW(I$3:I$200)), MIN($H$202, COUNTIF($G$3:$G$200, "&lt;&gt;"))))))</f>
        <v>433</v>
      </c>
      <c r="J202" cm="1">
        <f t="array" ref="J202">SUM(_xlfn._xlws.FILTER(J$3:J$200, ($G$3:$G$200&lt;&gt;"") * (ROW(J$3:J$200) &gt;= LARGE(IF($G$3:$G$200&lt;&gt;"", ROW(J$3:J$200)), MIN($H$202, COUNTIF($G$3:$G$200, "&lt;&gt;"))))))</f>
        <v>77</v>
      </c>
      <c r="K202" cm="1">
        <f t="array" ref="K202">SUM(_xlfn._xlws.FILTER(K$3:K$200, ($G$3:$G$200&lt;&gt;"") * (ROW(K$3:K$200) &gt;= LARGE(IF($G$3:$G$200&lt;&gt;"", ROW(K$3:K$200)), MIN($H$202, COUNTIF($G$3:$G$200, "&lt;&gt;"))))))</f>
        <v>0</v>
      </c>
      <c r="L202" cm="1">
        <f t="array" ref="L202">SUM(_xlfn._xlws.FILTER(L$3:L$200, ($G$3:$G$200&lt;&gt;"") * (ROW(L$3:L$200) &gt;= LARGE(IF($G$3:$G$200&lt;&gt;"", ROW(L$3:L$200)), MIN($H$202, COUNTIF($G$3:$G$200, "&lt;&gt;"))))))</f>
        <v>0</v>
      </c>
      <c r="M202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181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1154.5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164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877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574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11">J$2</f>
        <v>Giesbrt</v>
      </c>
      <c r="K204" t="str">
        <f t="shared" si="11"/>
        <v>Fa4953</v>
      </c>
      <c r="L204" t="str">
        <f t="shared" si="11"/>
        <v>TheCodeJak</v>
      </c>
      <c r="M204" t="str">
        <f t="shared" si="11"/>
        <v>MNcode24</v>
      </c>
    </row>
    <row r="205" spans="1:13" x14ac:dyDescent="0.25">
      <c r="G205" t="s">
        <v>164</v>
      </c>
      <c r="I205">
        <f>COUNTIF($G$3:$G$200, I$2)</f>
        <v>56</v>
      </c>
      <c r="J205">
        <f>COUNTIF($G$3:$G$200, J$2)</f>
        <v>80</v>
      </c>
      <c r="K205">
        <f>COUNTIF($G$3:$G$200, K$2)</f>
        <v>12</v>
      </c>
      <c r="L205">
        <f>COUNTIF($G$3:$G$200, L$2)</f>
        <v>2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1.4642857142857142</v>
      </c>
      <c r="J206">
        <f>IF(COUNTIF($G$3:$G$200, J$2) &gt; 0, AVERAGEIF($G$3:$G$200, J$2, $E$3:$E$200), 0)</f>
        <v>1.4430379746835442</v>
      </c>
      <c r="K206">
        <f>IF(COUNTIF($G$3:$G$200, K$2) &gt; 0, AVERAGEIF($G$3:$G$200, K$2, $E$3:$E$200), 0)</f>
        <v>1.75</v>
      </c>
      <c r="L206">
        <f>IF(COUNTIF($G$3:$G$200, L$2) &gt; 0, AVERAGEIF($G$3:$G$200, L$2, $E$3:$E$200), 0)</f>
        <v>2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43.732142857142854</v>
      </c>
      <c r="J207">
        <f>IF(COUNTIF($G$3:$G$200, J$2) &gt; 0, AVERAGEIF($G$3:$G$200, J$2, $D$3:$D$200), 0)</f>
        <v>23.0126582278481</v>
      </c>
      <c r="K207">
        <f>IF(COUNTIF($G$3:$G$200, K$2) &gt; 0, AVERAGEIF($G$3:$G$200, K$2, $D$3:$D$200), 0)</f>
        <v>36.166666666666664</v>
      </c>
      <c r="L207">
        <f>IF(COUNTIF($G$3:$G$200, L$2) &gt; 0, AVERAGEIF($G$3:$G$200, L$2, $D$3:$D$200), 0)</f>
        <v>143.5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3586</v>
      </c>
      <c r="J208">
        <f>ROUND(J$205*J$206*J$207, 0)</f>
        <v>2657</v>
      </c>
      <c r="K208">
        <f>ROUND(K$205*K$206*K$207, 0)</f>
        <v>760</v>
      </c>
      <c r="L208">
        <f>ROUND(L$205*L$206*L$207, 0)</f>
        <v>574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12">J$2</f>
        <v>Giesbrt</v>
      </c>
      <c r="K210" t="str">
        <f t="shared" si="12"/>
        <v>Fa4953</v>
      </c>
      <c r="L210" t="str">
        <f t="shared" si="12"/>
        <v>TheCodeJak</v>
      </c>
      <c r="M210" t="str">
        <f t="shared" si="12"/>
        <v>MNcode24</v>
      </c>
    </row>
    <row r="211" spans="7:13" x14ac:dyDescent="0.25">
      <c r="G211" t="str" cm="1">
        <f t="array" ref="G211:G223">_xlfn._xlws.FILTER(_xlfn.UNIQUE(C3:C200), _xlfn.UNIQUE(C3:C200)&lt;&gt;0)</f>
        <v>everything</v>
      </c>
      <c r="I211">
        <f t="shared" ref="I211:L222" si="13">COUNTIFS($G$3:$G$200, I$210, $C$3:$C$200, $G211)</f>
        <v>13</v>
      </c>
      <c r="J211">
        <f t="shared" si="13"/>
        <v>20</v>
      </c>
      <c r="K211">
        <f t="shared" si="13"/>
        <v>8</v>
      </c>
      <c r="L211">
        <f t="shared" si="13"/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13"/>
        <v>19</v>
      </c>
      <c r="J212">
        <f t="shared" si="13"/>
        <v>28</v>
      </c>
      <c r="K212">
        <f t="shared" si="13"/>
        <v>0</v>
      </c>
      <c r="L212">
        <f t="shared" si="13"/>
        <v>2</v>
      </c>
      <c r="M212">
        <f t="shared" ref="M212:M222" si="14">COUNTIFS($G$3:$G$200, M$210, $C$3:$C$200, $G212)</f>
        <v>0</v>
      </c>
    </row>
    <row r="213" spans="7:13" x14ac:dyDescent="0.25">
      <c r="G213" t="str">
        <v>new cls</v>
      </c>
      <c r="I213">
        <f t="shared" si="13"/>
        <v>1</v>
      </c>
      <c r="J213">
        <f t="shared" si="13"/>
        <v>0</v>
      </c>
      <c r="K213">
        <f t="shared" si="13"/>
        <v>0</v>
      </c>
      <c r="L213">
        <f t="shared" si="13"/>
        <v>0</v>
      </c>
      <c r="M213">
        <f t="shared" si="14"/>
        <v>0</v>
      </c>
    </row>
    <row r="214" spans="7:13" x14ac:dyDescent="0.25">
      <c r="G214" t="str">
        <v>docs</v>
      </c>
      <c r="I214">
        <f t="shared" si="13"/>
        <v>1</v>
      </c>
      <c r="J214">
        <f t="shared" si="13"/>
        <v>5</v>
      </c>
      <c r="K214">
        <f t="shared" si="13"/>
        <v>0</v>
      </c>
      <c r="L214">
        <f t="shared" si="13"/>
        <v>0</v>
      </c>
      <c r="M214">
        <f t="shared" si="14"/>
        <v>0</v>
      </c>
    </row>
    <row r="215" spans="7:13" x14ac:dyDescent="0.25">
      <c r="G215" t="str">
        <v>change docs</v>
      </c>
      <c r="I215">
        <f t="shared" si="13"/>
        <v>0</v>
      </c>
      <c r="J215">
        <f t="shared" si="13"/>
        <v>3</v>
      </c>
      <c r="K215">
        <f t="shared" si="13"/>
        <v>0</v>
      </c>
      <c r="L215">
        <f t="shared" si="13"/>
        <v>0</v>
      </c>
      <c r="M215">
        <f t="shared" si="14"/>
        <v>0</v>
      </c>
    </row>
    <row r="216" spans="7:13" x14ac:dyDescent="0.25">
      <c r="G216" t="str">
        <v>remove</v>
      </c>
      <c r="I216">
        <f t="shared" si="13"/>
        <v>1</v>
      </c>
      <c r="J216">
        <f t="shared" si="13"/>
        <v>0</v>
      </c>
      <c r="K216">
        <f t="shared" si="13"/>
        <v>0</v>
      </c>
      <c r="L216">
        <f t="shared" si="13"/>
        <v>0</v>
      </c>
      <c r="M216">
        <f t="shared" si="14"/>
        <v>0</v>
      </c>
    </row>
    <row r="217" spans="7:13" x14ac:dyDescent="0.25">
      <c r="G217" t="str">
        <v>created</v>
      </c>
      <c r="I217">
        <f t="shared" si="13"/>
        <v>1</v>
      </c>
      <c r="J217">
        <f t="shared" si="13"/>
        <v>0</v>
      </c>
      <c r="K217">
        <f t="shared" si="13"/>
        <v>0</v>
      </c>
      <c r="L217">
        <f t="shared" si="13"/>
        <v>0</v>
      </c>
      <c r="M217">
        <f t="shared" si="14"/>
        <v>0</v>
      </c>
    </row>
    <row r="218" spans="7:13" x14ac:dyDescent="0.25">
      <c r="G218" t="str">
        <v>smaller updates</v>
      </c>
      <c r="I218">
        <f t="shared" si="13"/>
        <v>1</v>
      </c>
      <c r="J218">
        <f t="shared" si="13"/>
        <v>1</v>
      </c>
      <c r="K218">
        <f t="shared" si="13"/>
        <v>0</v>
      </c>
      <c r="L218">
        <f t="shared" si="13"/>
        <v>0</v>
      </c>
      <c r="M218">
        <f t="shared" si="14"/>
        <v>0</v>
      </c>
    </row>
    <row r="219" spans="7:13" x14ac:dyDescent="0.25">
      <c r="G219" t="str">
        <v>added</v>
      </c>
      <c r="I219">
        <f t="shared" si="13"/>
        <v>18</v>
      </c>
      <c r="J219">
        <f t="shared" si="13"/>
        <v>21</v>
      </c>
      <c r="K219">
        <f t="shared" si="13"/>
        <v>3</v>
      </c>
      <c r="L219">
        <f t="shared" si="13"/>
        <v>0</v>
      </c>
      <c r="M219">
        <f t="shared" si="14"/>
        <v>0</v>
      </c>
    </row>
    <row r="220" spans="7:13" x14ac:dyDescent="0.25">
      <c r="G220" t="str">
        <v>setter</v>
      </c>
      <c r="I220">
        <f t="shared" si="13"/>
        <v>0</v>
      </c>
      <c r="J220">
        <f t="shared" si="13"/>
        <v>1</v>
      </c>
      <c r="K220">
        <f t="shared" si="13"/>
        <v>0</v>
      </c>
      <c r="L220">
        <f t="shared" si="13"/>
        <v>0</v>
      </c>
      <c r="M220">
        <f t="shared" si="14"/>
        <v>0</v>
      </c>
    </row>
    <row r="221" spans="7:13" x14ac:dyDescent="0.25">
      <c r="G221" t="str">
        <v>moved</v>
      </c>
      <c r="I221">
        <f t="shared" si="13"/>
        <v>0</v>
      </c>
      <c r="J221">
        <f t="shared" si="13"/>
        <v>1</v>
      </c>
      <c r="K221">
        <f t="shared" si="13"/>
        <v>0</v>
      </c>
      <c r="L221">
        <f t="shared" si="13"/>
        <v>0</v>
      </c>
      <c r="M221">
        <f t="shared" si="14"/>
        <v>0</v>
      </c>
    </row>
    <row r="222" spans="7:13" x14ac:dyDescent="0.25">
      <c r="G222" t="str">
        <v>fixes</v>
      </c>
      <c r="I222">
        <f t="shared" si="13"/>
        <v>1</v>
      </c>
      <c r="J222">
        <f t="shared" si="13"/>
        <v>0</v>
      </c>
      <c r="K222">
        <f t="shared" si="13"/>
        <v>0</v>
      </c>
      <c r="L222">
        <f t="shared" si="13"/>
        <v>0</v>
      </c>
      <c r="M222">
        <f t="shared" si="14"/>
        <v>0</v>
      </c>
    </row>
    <row r="223" spans="7:13" x14ac:dyDescent="0.25">
      <c r="G223" t="str">
        <v>one line</v>
      </c>
    </row>
    <row r="225" spans="7:13" x14ac:dyDescent="0.25">
      <c r="G225" t="s">
        <v>169</v>
      </c>
      <c r="I225" t="str">
        <f t="shared" ref="I225:M225" si="15">I$2</f>
        <v>adalfarus</v>
      </c>
      <c r="J225" t="str">
        <f t="shared" si="15"/>
        <v>Giesbrt</v>
      </c>
      <c r="K225" t="str">
        <f t="shared" si="15"/>
        <v>Fa4953</v>
      </c>
      <c r="L225" t="str">
        <f t="shared" si="15"/>
        <v>TheCodeJak</v>
      </c>
      <c r="M225" t="str">
        <f t="shared" si="15"/>
        <v>MNcode24</v>
      </c>
    </row>
    <row r="226" spans="7:13" x14ac:dyDescent="0.25">
      <c r="G226" t="str" cm="1">
        <f t="array" ref="G226:G232">_xlfn._xlws.FILTER(_xlfn.UNIQUE(F3:F200), _xlfn.UNIQUE(F3:F200)&lt;&gt;0)</f>
        <v>none</v>
      </c>
      <c r="I226">
        <f t="shared" ref="I226:M232" si="16">COUNTIFS($G$3:$G$200, I$225, $F$3:$F$200, $G226)</f>
        <v>43</v>
      </c>
      <c r="J226">
        <f t="shared" si="16"/>
        <v>54</v>
      </c>
      <c r="K226">
        <f t="shared" si="16"/>
        <v>2</v>
      </c>
      <c r="L226">
        <f t="shared" si="16"/>
        <v>2</v>
      </c>
      <c r="M226">
        <f t="shared" si="16"/>
        <v>0</v>
      </c>
    </row>
    <row r="227" spans="7:13" x14ac:dyDescent="0.25">
      <c r="G227" t="str">
        <v>comments 5%</v>
      </c>
      <c r="I227">
        <f t="shared" si="16"/>
        <v>2</v>
      </c>
      <c r="J227">
        <f t="shared" si="16"/>
        <v>0</v>
      </c>
      <c r="K227">
        <f t="shared" si="16"/>
        <v>0</v>
      </c>
      <c r="L227">
        <f t="shared" si="16"/>
        <v>0</v>
      </c>
      <c r="M227">
        <f t="shared" si="16"/>
        <v>0</v>
      </c>
    </row>
    <row r="228" spans="7:13" x14ac:dyDescent="0.25">
      <c r="G228" t="str">
        <v>inline 100%</v>
      </c>
      <c r="I228">
        <f t="shared" si="16"/>
        <v>6</v>
      </c>
      <c r="J228">
        <f t="shared" si="16"/>
        <v>24</v>
      </c>
      <c r="K228">
        <f t="shared" si="16"/>
        <v>10</v>
      </c>
      <c r="L228">
        <f t="shared" si="16"/>
        <v>0</v>
      </c>
      <c r="M228">
        <f t="shared" si="16"/>
        <v>0</v>
      </c>
    </row>
    <row r="229" spans="7:13" x14ac:dyDescent="0.25">
      <c r="G229" t="str">
        <v>inline 5%</v>
      </c>
      <c r="I229">
        <f t="shared" si="16"/>
        <v>3</v>
      </c>
      <c r="J229">
        <f t="shared" si="16"/>
        <v>0</v>
      </c>
      <c r="K229">
        <f t="shared" si="16"/>
        <v>0</v>
      </c>
      <c r="L229">
        <f t="shared" si="16"/>
        <v>0</v>
      </c>
      <c r="M229">
        <f t="shared" si="16"/>
        <v>0</v>
      </c>
    </row>
    <row r="230" spans="7:13" x14ac:dyDescent="0.25">
      <c r="G230" t="str">
        <v>comments 100%</v>
      </c>
      <c r="I230">
        <f t="shared" si="16"/>
        <v>1</v>
      </c>
      <c r="J230">
        <f t="shared" si="16"/>
        <v>0</v>
      </c>
      <c r="K230">
        <f t="shared" si="16"/>
        <v>0</v>
      </c>
      <c r="L230">
        <f t="shared" si="16"/>
        <v>0</v>
      </c>
      <c r="M230">
        <f t="shared" si="16"/>
        <v>0</v>
      </c>
    </row>
    <row r="231" spans="7:13" x14ac:dyDescent="0.25">
      <c r="G231" t="str">
        <v>inline 50%</v>
      </c>
      <c r="I231">
        <f t="shared" si="16"/>
        <v>0</v>
      </c>
      <c r="J231">
        <f t="shared" si="16"/>
        <v>2</v>
      </c>
      <c r="K231">
        <f t="shared" si="16"/>
        <v>0</v>
      </c>
      <c r="L231">
        <f t="shared" si="16"/>
        <v>0</v>
      </c>
      <c r="M231">
        <f t="shared" si="16"/>
        <v>0</v>
      </c>
    </row>
    <row r="232" spans="7:13" x14ac:dyDescent="0.25">
      <c r="G232" t="str">
        <v>in md 100%</v>
      </c>
      <c r="I232">
        <f t="shared" si="16"/>
        <v>1</v>
      </c>
      <c r="J232">
        <f t="shared" si="16"/>
        <v>0</v>
      </c>
      <c r="K232">
        <f t="shared" si="16"/>
        <v>0</v>
      </c>
      <c r="L232">
        <f t="shared" si="16"/>
        <v>0</v>
      </c>
      <c r="M232">
        <f t="shared" si="16"/>
        <v>0</v>
      </c>
    </row>
    <row r="238" spans="7:13" x14ac:dyDescent="0.25">
      <c r="I238" t="str">
        <f t="shared" ref="I238:M238" si="17">I$2</f>
        <v>adalfarus</v>
      </c>
      <c r="J238" t="str">
        <f t="shared" si="17"/>
        <v>Giesbrt</v>
      </c>
      <c r="K238" t="str">
        <f t="shared" si="17"/>
        <v>Fa4953</v>
      </c>
      <c r="L238" t="str">
        <f t="shared" si="17"/>
        <v>TheCodeJak</v>
      </c>
      <c r="M238" t="str">
        <f t="shared" si="17"/>
        <v>MNcode24</v>
      </c>
    </row>
    <row r="239" spans="7:13" x14ac:dyDescent="0.25">
      <c r="G239" t="s">
        <v>233</v>
      </c>
      <c r="H239">
        <f>SUM(I201:M201)</f>
        <v>8223</v>
      </c>
      <c r="I239" s="16">
        <f>I201/$H239</f>
        <v>0.47263772345859173</v>
      </c>
      <c r="J239" s="16">
        <f t="shared" ref="J239:M239" si="18">J201/$H239</f>
        <v>0.35090599537881551</v>
      </c>
      <c r="K239" s="16">
        <f t="shared" si="18"/>
        <v>0.10665207345251125</v>
      </c>
      <c r="L239" s="16">
        <f t="shared" si="18"/>
        <v>6.9804207710081473E-2</v>
      </c>
      <c r="M239" s="16">
        <f t="shared" si="18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</hyperlinks>
  <pageMargins left="0.7" right="0.7" top="0.75" bottom="0.75" header="0.3" footer="0.3"/>
  <pageSetup paperSize="9" orientation="portrait" horizontalDpi="0" verticalDpi="0" r:id="rId81"/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2025-01-20T17:50:28Z</dcterms:modified>
</cp:coreProperties>
</file>