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437D571-6175-41DA-9EE9-F6D307140B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" i="1" l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302" i="1" a="1"/>
  <c r="L302" i="1" s="1"/>
  <c r="D186" i="1"/>
  <c r="D181" i="1"/>
  <c r="D180" i="1"/>
  <c r="M307" i="1"/>
  <c r="K307" i="1"/>
  <c r="M305" i="1"/>
  <c r="L305" i="1"/>
  <c r="K305" i="1"/>
  <c r="J305" i="1"/>
  <c r="L306" i="1"/>
  <c r="K306" i="1"/>
  <c r="J306" i="1"/>
  <c r="I306" i="1"/>
  <c r="I305" i="1"/>
  <c r="M303" i="1" a="1"/>
  <c r="M303" i="1" s="1"/>
  <c r="M302" i="1" a="1"/>
  <c r="M302" i="1" s="1"/>
  <c r="K302" i="1" a="1"/>
  <c r="K302" i="1" s="1"/>
  <c r="I302" i="1" a="1"/>
  <c r="I302" i="1" s="1"/>
  <c r="J302" i="1" a="1"/>
  <c r="J302" i="1" s="1"/>
  <c r="D158" i="1"/>
  <c r="D164" i="1" s="1"/>
  <c r="M335" i="1"/>
  <c r="L335" i="1"/>
  <c r="K335" i="1"/>
  <c r="J335" i="1"/>
  <c r="I335" i="1"/>
  <c r="D147" i="1"/>
  <c r="D142" i="1"/>
  <c r="D139" i="1"/>
  <c r="D137" i="1"/>
  <c r="D135" i="1"/>
  <c r="D119" i="1"/>
  <c r="D111" i="1"/>
  <c r="D107" i="1"/>
  <c r="D104" i="1"/>
  <c r="D103" i="1"/>
  <c r="J307" i="1" s="1"/>
  <c r="D94" i="1"/>
  <c r="G326" i="1" a="1"/>
  <c r="G326" i="1" s="1"/>
  <c r="L326" i="1" s="1"/>
  <c r="G311" i="1" a="1"/>
  <c r="G311" i="1" s="1"/>
  <c r="M311" i="1" s="1"/>
  <c r="M304" i="1"/>
  <c r="L304" i="1"/>
  <c r="K304" i="1"/>
  <c r="J304" i="1"/>
  <c r="I304" i="1"/>
  <c r="M325" i="1"/>
  <c r="L325" i="1"/>
  <c r="K325" i="1"/>
  <c r="J325" i="1"/>
  <c r="I325" i="1"/>
  <c r="M310" i="1"/>
  <c r="L310" i="1"/>
  <c r="K310" i="1"/>
  <c r="J310" i="1"/>
  <c r="I310" i="1"/>
  <c r="M306" i="1"/>
  <c r="D81" i="1"/>
  <c r="D75" i="1"/>
  <c r="L307" i="1" s="1"/>
  <c r="D68" i="1"/>
  <c r="D67" i="1"/>
  <c r="D66" i="1"/>
  <c r="I307" i="1" s="1"/>
  <c r="M301" i="1" l="1"/>
  <c r="L303" i="1" a="1"/>
  <c r="L303" i="1" s="1"/>
  <c r="I301" i="1"/>
  <c r="J303" i="1" a="1"/>
  <c r="J303" i="1" s="1"/>
  <c r="K303" i="1" a="1"/>
  <c r="K303" i="1" s="1"/>
  <c r="J301" i="1"/>
  <c r="K301" i="1"/>
  <c r="I303" i="1" a="1"/>
  <c r="I303" i="1" s="1"/>
  <c r="M326" i="1"/>
  <c r="I330" i="1"/>
  <c r="I327" i="1"/>
  <c r="J330" i="1"/>
  <c r="J327" i="1"/>
  <c r="K330" i="1"/>
  <c r="K327" i="1"/>
  <c r="L330" i="1"/>
  <c r="L327" i="1"/>
  <c r="M330" i="1"/>
  <c r="M327" i="1"/>
  <c r="I331" i="1"/>
  <c r="I328" i="1"/>
  <c r="J331" i="1"/>
  <c r="J328" i="1"/>
  <c r="K331" i="1"/>
  <c r="K328" i="1"/>
  <c r="L331" i="1"/>
  <c r="L328" i="1"/>
  <c r="M331" i="1"/>
  <c r="M328" i="1"/>
  <c r="I332" i="1"/>
  <c r="I329" i="1"/>
  <c r="J332" i="1"/>
  <c r="I326" i="1"/>
  <c r="J329" i="1"/>
  <c r="K332" i="1"/>
  <c r="J326" i="1"/>
  <c r="K329" i="1"/>
  <c r="L332" i="1"/>
  <c r="K326" i="1"/>
  <c r="L329" i="1"/>
  <c r="M332" i="1"/>
  <c r="M329" i="1"/>
  <c r="L301" i="1"/>
  <c r="J311" i="1"/>
  <c r="K314" i="1"/>
  <c r="L317" i="1"/>
  <c r="M320" i="1"/>
  <c r="K311" i="1"/>
  <c r="L314" i="1"/>
  <c r="M317" i="1"/>
  <c r="I321" i="1"/>
  <c r="L311" i="1"/>
  <c r="M314" i="1"/>
  <c r="I318" i="1"/>
  <c r="J321" i="1"/>
  <c r="I311" i="1"/>
  <c r="I315" i="1"/>
  <c r="J318" i="1"/>
  <c r="K321" i="1"/>
  <c r="I314" i="1"/>
  <c r="K317" i="1"/>
  <c r="I312" i="1"/>
  <c r="J315" i="1"/>
  <c r="K318" i="1"/>
  <c r="L321" i="1"/>
  <c r="J317" i="1"/>
  <c r="L320" i="1"/>
  <c r="J312" i="1"/>
  <c r="K315" i="1"/>
  <c r="L318" i="1"/>
  <c r="M321" i="1"/>
  <c r="K320" i="1"/>
  <c r="J314" i="1"/>
  <c r="K312" i="1"/>
  <c r="L315" i="1"/>
  <c r="M318" i="1"/>
  <c r="I322" i="1"/>
  <c r="L312" i="1"/>
  <c r="M315" i="1"/>
  <c r="I319" i="1"/>
  <c r="J322" i="1"/>
  <c r="M312" i="1"/>
  <c r="I316" i="1"/>
  <c r="J319" i="1"/>
  <c r="K322" i="1"/>
  <c r="I313" i="1"/>
  <c r="J316" i="1"/>
  <c r="K319" i="1"/>
  <c r="L322" i="1"/>
  <c r="J313" i="1"/>
  <c r="K316" i="1"/>
  <c r="L319" i="1"/>
  <c r="M322" i="1"/>
  <c r="K313" i="1"/>
  <c r="L316" i="1"/>
  <c r="M319" i="1"/>
  <c r="L313" i="1"/>
  <c r="M316" i="1"/>
  <c r="I320" i="1"/>
  <c r="M313" i="1"/>
  <c r="I317" i="1"/>
  <c r="J320" i="1"/>
  <c r="J308" i="1"/>
  <c r="K308" i="1"/>
  <c r="M308" i="1"/>
  <c r="L308" i="1"/>
  <c r="I308" i="1"/>
  <c r="H336" i="1" l="1"/>
  <c r="I336" i="1" l="1"/>
  <c r="M336" i="1"/>
  <c r="J336" i="1"/>
  <c r="K336" i="1"/>
  <c r="L3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<sst xmlns="http://schemas.openxmlformats.org/spreadsheetml/2006/main" count="1071" uniqueCount="267">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</sst>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0" fillId="0" borderId="0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Tätigkeitsdokumentation!$I$301:$M$301</c:f>
              <c:numCache>
                <c:formatCode>General</c:formatCode>
                <c:ptCount val="5"/>
                <c:pt idx="0">
                  <c:v>3905.5</c:v>
                </c:pt>
                <c:pt idx="1">
                  <c:v>3612.5</c:v>
                </c:pt>
                <c:pt idx="2">
                  <c:v>877</c:v>
                </c:pt>
                <c:pt idx="3">
                  <c:v>1517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Tätigkeitsdokumentation!$I$310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Tätigkeitsdokumentation!$I$311:$I$322</c:f>
              <c:numCache>
                <c:formatCode>General</c:formatCode>
                <c:ptCount val="12"/>
                <c:pt idx="0">
                  <c:v>12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Tätigkeitsdokumentation!$J$310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Tätigkeitsdokumentation!$J$311:$J$322</c:f>
              <c:numCache>
                <c:formatCode>General</c:formatCode>
                <c:ptCount val="12"/>
                <c:pt idx="0">
                  <c:v>24</c:v>
                </c:pt>
                <c:pt idx="1">
                  <c:v>36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Tätigkeitsdokumentation!$K$310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Tätigkeitsdokumentation!$K$311:$K$322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Tätigkeitsdokumentation!$L$310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Tätigkeitsdokumentation!$L$311:$L$322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Tätigkeitsdokumentation!$M$310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Tätigkeitsdokumentation!$M$311:$M$322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Tätigkeitsdokumentation!$H$325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Tätigkeitsdokumentation!$H$326:$H$332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Tätigkeitsdokumentation!$I$325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Tätigkeitsdokumentation!$I$326:$I$332</c:f>
              <c:numCache>
                <c:formatCode>General</c:formatCode>
                <c:ptCount val="7"/>
                <c:pt idx="0">
                  <c:v>49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Tätigkeitsdokumentation!$J$325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Tätigkeitsdokumentation!$J$326:$J$332</c:f>
              <c:numCache>
                <c:formatCode>General</c:formatCode>
                <c:ptCount val="7"/>
                <c:pt idx="0">
                  <c:v>65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Tätigkeitsdokumentation!$K$325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Tätigkeitsdokumentation!$K$326:$K$332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Tätigkeitsdokumentation!$L$325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Tätigkeitsdokumentation!$L$326:$L$332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Tätigkeitsdokumentation!$M$325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Tätigkeitsdokumentation!$M$326:$M$332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Tätigkeitsdokumentation!$G$305:$H$305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Tätigkeitsdokumentation!$I$305:$M$305</c:f>
              <c:numCache>
                <c:formatCode>General</c:formatCode>
                <c:ptCount val="5"/>
                <c:pt idx="0">
                  <c:v>61</c:v>
                </c:pt>
                <c:pt idx="1">
                  <c:v>108</c:v>
                </c:pt>
                <c:pt idx="2">
                  <c:v>12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Tätigkeitsdokumentation!$G$306:$H$306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Tätigkeitsdokumentation!$I$306:$M$306</c:f>
              <c:numCache>
                <c:formatCode>General</c:formatCode>
                <c:ptCount val="5"/>
                <c:pt idx="0">
                  <c:v>1.459016393442623</c:v>
                </c:pt>
                <c:pt idx="1">
                  <c:v>1.4065420560747663</c:v>
                </c:pt>
                <c:pt idx="2">
                  <c:v>1.75</c:v>
                </c:pt>
                <c:pt idx="3">
                  <c:v>1.6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Tätigkeitsdokumentation!$G$307:$H$307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Tätigkeitsdokumentation!$I$307:$M$307</c:f>
              <c:numCache>
                <c:formatCode>General</c:formatCode>
                <c:ptCount val="5"/>
                <c:pt idx="0">
                  <c:v>40.83606557377049</c:v>
                </c:pt>
                <c:pt idx="1">
                  <c:v>20.252336448598133</c:v>
                </c:pt>
                <c:pt idx="2">
                  <c:v>36.166666666666664</c:v>
                </c:pt>
                <c:pt idx="3">
                  <c:v>56.733333333333334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Tätigkeitsdokumentation!$G$308:$H$308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Tätigkeitsdokumentation!$I$308:$M$308</c:f>
              <c:numCache>
                <c:formatCode>General</c:formatCode>
                <c:ptCount val="5"/>
                <c:pt idx="0">
                  <c:v>3634</c:v>
                </c:pt>
                <c:pt idx="1">
                  <c:v>3076</c:v>
                </c:pt>
                <c:pt idx="2">
                  <c:v>760</c:v>
                </c:pt>
                <c:pt idx="3">
                  <c:v>1362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Tätigkeitsdokumentation!$I$302:$M$302</c:f>
              <c:numCache>
                <c:formatCode>General</c:formatCode>
                <c:ptCount val="5"/>
                <c:pt idx="0">
                  <c:v>0</c:v>
                </c:pt>
                <c:pt idx="1">
                  <c:v>139</c:v>
                </c:pt>
                <c:pt idx="2">
                  <c:v>0</c:v>
                </c:pt>
                <c:pt idx="3">
                  <c:v>354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Tätigkeitsdokumentation!$I$303:$M$303</c:f>
              <c:numCache>
                <c:formatCode>General</c:formatCode>
                <c:ptCount val="5"/>
                <c:pt idx="0">
                  <c:v>1193.5</c:v>
                </c:pt>
                <c:pt idx="1">
                  <c:v>437</c:v>
                </c:pt>
                <c:pt idx="2">
                  <c:v>877</c:v>
                </c:pt>
                <c:pt idx="3">
                  <c:v>1123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Tätigkeitsdokumentation!$I$335:$M$335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Tätigkeitsdokumentation!$I$336:$M$336</c:f>
              <c:numCache>
                <c:formatCode>0%</c:formatCode>
                <c:ptCount val="5"/>
                <c:pt idx="0">
                  <c:v>0.3940173527037934</c:v>
                </c:pt>
                <c:pt idx="1">
                  <c:v>0.36445722356739307</c:v>
                </c:pt>
                <c:pt idx="2">
                  <c:v>8.8478611783696523E-2</c:v>
                </c:pt>
                <c:pt idx="3">
                  <c:v>0.15304681194511702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711575</xdr:colOff>
      <xdr:row>299</xdr:row>
      <xdr:rowOff>145677</xdr:rowOff>
    </xdr:from>
    <xdr:to>
      <xdr:col>19</xdr:col>
      <xdr:colOff>352987</xdr:colOff>
      <xdr:row>314</xdr:row>
      <xdr:rowOff>44824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315</xdr:row>
      <xdr:rowOff>101973</xdr:rowOff>
    </xdr:from>
    <xdr:to>
      <xdr:col>2</xdr:col>
      <xdr:colOff>560295</xdr:colOff>
      <xdr:row>330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315</xdr:row>
      <xdr:rowOff>117979</xdr:rowOff>
    </xdr:from>
    <xdr:to>
      <xdr:col>5</xdr:col>
      <xdr:colOff>1199029</xdr:colOff>
      <xdr:row>330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301</xdr:row>
      <xdr:rowOff>8646</xdr:rowOff>
    </xdr:from>
    <xdr:to>
      <xdr:col>5</xdr:col>
      <xdr:colOff>1220881</xdr:colOff>
      <xdr:row>315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300</xdr:row>
      <xdr:rowOff>184978</xdr:rowOff>
    </xdr:from>
    <xdr:to>
      <xdr:col>2</xdr:col>
      <xdr:colOff>519951</xdr:colOff>
      <xdr:row>315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5604</xdr:colOff>
      <xdr:row>314</xdr:row>
      <xdr:rowOff>125226</xdr:rowOff>
    </xdr:from>
    <xdr:to>
      <xdr:col>19</xdr:col>
      <xdr:colOff>5604</xdr:colOff>
      <xdr:row>328</xdr:row>
      <xdr:rowOff>180695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37258</xdr:colOff>
      <xdr:row>328</xdr:row>
      <xdr:rowOff>173411</xdr:rowOff>
    </xdr:from>
    <xdr:to>
      <xdr:col>19</xdr:col>
      <xdr:colOff>39220</xdr:colOff>
      <xdr:row>343</xdr:row>
      <xdr:rowOff>60792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28813</xdr:colOff>
      <xdr:row>343</xdr:row>
      <xdr:rowOff>75559</xdr:rowOff>
    </xdr:from>
    <xdr:to>
      <xdr:col>19</xdr:col>
      <xdr:colOff>60033</xdr:colOff>
      <xdr:row>354</xdr:row>
      <xdr:rowOff>127268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hyperlink" Target="https://github.com/Giesbrt/Automaten/commit/e4e50edf9f66b83a6b044796ac47d0bf0654be23" TargetMode="External"/><Relationship Id="rId95" Type="http://schemas.openxmlformats.org/officeDocument/2006/relationships/hyperlink" Target="https://github.com/Giesbrt/Automaten/commit/9a1998ad480e803ff5eea10ba502a06b262a1c17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drawing" Target="../drawings/drawing1.xm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tabSelected="1" topLeftCell="A163" zoomScale="85" zoomScaleNormal="85" workbookViewId="0">
      <selection activeCell="A200" sqref="A200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300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202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2.5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227.5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B200" s="7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f t="shared" si="9"/>
        <v>0</v>
      </c>
    </row>
    <row r="201" spans="1:13" x14ac:dyDescent="0.25">
      <c r="B201" s="7"/>
      <c r="H201" s="8"/>
      <c r="I201">
        <f t="shared" si="9"/>
        <v>0</v>
      </c>
      <c r="J201">
        <f t="shared" si="9"/>
        <v>0</v>
      </c>
      <c r="K201">
        <f t="shared" si="9"/>
        <v>0</v>
      </c>
      <c r="L201">
        <f t="shared" si="9"/>
        <v>0</v>
      </c>
      <c r="M201" s="8">
        <f t="shared" si="9"/>
        <v>0</v>
      </c>
    </row>
    <row r="202" spans="1:13" x14ac:dyDescent="0.25">
      <c r="B202" s="7"/>
      <c r="H202" s="8"/>
      <c r="I202">
        <f t="shared" si="9"/>
        <v>0</v>
      </c>
      <c r="J202">
        <f t="shared" si="9"/>
        <v>0</v>
      </c>
      <c r="K202">
        <f t="shared" si="9"/>
        <v>0</v>
      </c>
      <c r="L202">
        <f t="shared" si="9"/>
        <v>0</v>
      </c>
      <c r="M202" s="8">
        <f t="shared" si="9"/>
        <v>0</v>
      </c>
    </row>
    <row r="203" spans="1:13" x14ac:dyDescent="0.25">
      <c r="B203" s="7"/>
      <c r="H203" s="8"/>
      <c r="I203">
        <f t="shared" ref="I203:M222" si="10">MAX(0, IF($G203=I$2, $D203*$E203, 0))</f>
        <v>0</v>
      </c>
      <c r="J203">
        <f t="shared" si="10"/>
        <v>0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B204" s="7"/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0</v>
      </c>
      <c r="M204" s="8">
        <f t="shared" si="10"/>
        <v>0</v>
      </c>
    </row>
    <row r="205" spans="1:13" x14ac:dyDescent="0.25">
      <c r="B205" s="7"/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0</v>
      </c>
      <c r="M205" s="8">
        <f t="shared" si="10"/>
        <v>0</v>
      </c>
    </row>
    <row r="206" spans="1:13" x14ac:dyDescent="0.25">
      <c r="B206" s="7"/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0</v>
      </c>
      <c r="M206" s="8">
        <f t="shared" si="10"/>
        <v>0</v>
      </c>
    </row>
    <row r="207" spans="1:13" x14ac:dyDescent="0.25">
      <c r="B207" s="7"/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0</v>
      </c>
      <c r="M207" s="8">
        <f t="shared" si="10"/>
        <v>0</v>
      </c>
    </row>
    <row r="208" spans="1:13" x14ac:dyDescent="0.25">
      <c r="B208" s="7"/>
      <c r="H208" s="8"/>
      <c r="I208">
        <f t="shared" si="10"/>
        <v>0</v>
      </c>
      <c r="J208">
        <f t="shared" si="10"/>
        <v>0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2:13" x14ac:dyDescent="0.25">
      <c r="B209" s="7"/>
      <c r="H209" s="8"/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2:13" x14ac:dyDescent="0.25">
      <c r="B210" s="7"/>
      <c r="H210" s="8"/>
      <c r="I210">
        <f t="shared" si="10"/>
        <v>0</v>
      </c>
      <c r="J210">
        <f t="shared" si="10"/>
        <v>0</v>
      </c>
      <c r="K210">
        <f t="shared" si="10"/>
        <v>0</v>
      </c>
      <c r="L210">
        <f t="shared" si="10"/>
        <v>0</v>
      </c>
      <c r="M210" s="8">
        <f t="shared" si="10"/>
        <v>0</v>
      </c>
    </row>
    <row r="211" spans="2:13" x14ac:dyDescent="0.25">
      <c r="B211" s="7"/>
      <c r="H211" s="8"/>
      <c r="I211">
        <f t="shared" si="10"/>
        <v>0</v>
      </c>
      <c r="J211">
        <f t="shared" si="10"/>
        <v>0</v>
      </c>
      <c r="K211">
        <f t="shared" si="10"/>
        <v>0</v>
      </c>
      <c r="L211">
        <f t="shared" si="10"/>
        <v>0</v>
      </c>
      <c r="M211" s="8">
        <f t="shared" si="10"/>
        <v>0</v>
      </c>
    </row>
    <row r="212" spans="2:13" x14ac:dyDescent="0.25">
      <c r="B212" s="7"/>
      <c r="H212" s="8"/>
      <c r="I212">
        <f t="shared" si="10"/>
        <v>0</v>
      </c>
      <c r="J212">
        <f t="shared" si="10"/>
        <v>0</v>
      </c>
      <c r="K212">
        <f t="shared" si="10"/>
        <v>0</v>
      </c>
      <c r="L212">
        <f t="shared" si="10"/>
        <v>0</v>
      </c>
      <c r="M212" s="8">
        <f t="shared" si="10"/>
        <v>0</v>
      </c>
    </row>
    <row r="213" spans="2:13" x14ac:dyDescent="0.25">
      <c r="B213" s="7"/>
      <c r="H213" s="8"/>
      <c r="I213">
        <f t="shared" si="10"/>
        <v>0</v>
      </c>
      <c r="J213">
        <f t="shared" si="10"/>
        <v>0</v>
      </c>
      <c r="K213">
        <f t="shared" si="10"/>
        <v>0</v>
      </c>
      <c r="L213">
        <f t="shared" si="10"/>
        <v>0</v>
      </c>
      <c r="M213" s="8">
        <f t="shared" si="10"/>
        <v>0</v>
      </c>
    </row>
    <row r="214" spans="2:13" x14ac:dyDescent="0.25">
      <c r="B214" s="7"/>
      <c r="H214" s="8"/>
      <c r="I214">
        <f t="shared" si="10"/>
        <v>0</v>
      </c>
      <c r="J214">
        <f t="shared" si="10"/>
        <v>0</v>
      </c>
      <c r="K214">
        <f t="shared" si="10"/>
        <v>0</v>
      </c>
      <c r="L214">
        <f t="shared" si="10"/>
        <v>0</v>
      </c>
      <c r="M214" s="8">
        <f t="shared" si="10"/>
        <v>0</v>
      </c>
    </row>
    <row r="215" spans="2:13" x14ac:dyDescent="0.25">
      <c r="B215" s="7"/>
      <c r="H215" s="8"/>
      <c r="I215">
        <f t="shared" si="10"/>
        <v>0</v>
      </c>
      <c r="J215">
        <f t="shared" si="10"/>
        <v>0</v>
      </c>
      <c r="K215">
        <f t="shared" si="10"/>
        <v>0</v>
      </c>
      <c r="L215">
        <f t="shared" si="10"/>
        <v>0</v>
      </c>
      <c r="M215" s="8">
        <f t="shared" si="10"/>
        <v>0</v>
      </c>
    </row>
    <row r="216" spans="2:13" x14ac:dyDescent="0.25">
      <c r="B216" s="7"/>
      <c r="H216" s="8"/>
      <c r="I216">
        <f t="shared" si="10"/>
        <v>0</v>
      </c>
      <c r="J216">
        <f t="shared" si="10"/>
        <v>0</v>
      </c>
      <c r="K216">
        <f t="shared" si="10"/>
        <v>0</v>
      </c>
      <c r="L216">
        <f t="shared" si="10"/>
        <v>0</v>
      </c>
      <c r="M216" s="8">
        <f t="shared" si="10"/>
        <v>0</v>
      </c>
    </row>
    <row r="217" spans="2:13" x14ac:dyDescent="0.25">
      <c r="B217" s="7"/>
      <c r="H217" s="8"/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 s="8">
        <f t="shared" si="10"/>
        <v>0</v>
      </c>
    </row>
    <row r="218" spans="2:13" x14ac:dyDescent="0.25">
      <c r="B218" s="7"/>
      <c r="H218" s="8"/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 s="8">
        <f t="shared" si="10"/>
        <v>0</v>
      </c>
    </row>
    <row r="219" spans="2:13" x14ac:dyDescent="0.25">
      <c r="B219" s="7"/>
      <c r="H219" s="8"/>
      <c r="I219">
        <f t="shared" si="10"/>
        <v>0</v>
      </c>
      <c r="J219">
        <f t="shared" si="10"/>
        <v>0</v>
      </c>
      <c r="K219">
        <f t="shared" si="10"/>
        <v>0</v>
      </c>
      <c r="L219">
        <f t="shared" si="10"/>
        <v>0</v>
      </c>
      <c r="M219" s="8">
        <f t="shared" si="10"/>
        <v>0</v>
      </c>
    </row>
    <row r="220" spans="2:13" x14ac:dyDescent="0.25">
      <c r="B220" s="7"/>
      <c r="H220" s="8"/>
      <c r="I220">
        <f t="shared" si="10"/>
        <v>0</v>
      </c>
      <c r="J220">
        <f t="shared" si="10"/>
        <v>0</v>
      </c>
      <c r="K220">
        <f t="shared" si="10"/>
        <v>0</v>
      </c>
      <c r="L220">
        <f t="shared" si="10"/>
        <v>0</v>
      </c>
      <c r="M220" s="8">
        <f t="shared" si="10"/>
        <v>0</v>
      </c>
    </row>
    <row r="221" spans="2:13" x14ac:dyDescent="0.25">
      <c r="B221" s="7"/>
      <c r="H221" s="8"/>
      <c r="I221">
        <f t="shared" si="10"/>
        <v>0</v>
      </c>
      <c r="J221">
        <f t="shared" si="10"/>
        <v>0</v>
      </c>
      <c r="K221">
        <f t="shared" si="10"/>
        <v>0</v>
      </c>
      <c r="L221">
        <f t="shared" si="10"/>
        <v>0</v>
      </c>
      <c r="M221" s="8">
        <f t="shared" si="10"/>
        <v>0</v>
      </c>
    </row>
    <row r="222" spans="2:13" x14ac:dyDescent="0.25">
      <c r="B222" s="7"/>
      <c r="H222" s="8"/>
      <c r="I222">
        <f t="shared" si="10"/>
        <v>0</v>
      </c>
      <c r="J222">
        <f t="shared" si="10"/>
        <v>0</v>
      </c>
      <c r="K222">
        <f t="shared" si="10"/>
        <v>0</v>
      </c>
      <c r="L222">
        <f t="shared" si="10"/>
        <v>0</v>
      </c>
      <c r="M222" s="8">
        <f t="shared" si="10"/>
        <v>0</v>
      </c>
    </row>
    <row r="223" spans="2:13" x14ac:dyDescent="0.25">
      <c r="B223" s="7"/>
      <c r="H223" s="8"/>
      <c r="I223">
        <f t="shared" ref="I223:M242" si="11">MAX(0, IF($G223=I$2, $D223*$E223, 0))</f>
        <v>0</v>
      </c>
      <c r="J223">
        <f t="shared" si="11"/>
        <v>0</v>
      </c>
      <c r="K223">
        <f t="shared" si="11"/>
        <v>0</v>
      </c>
      <c r="L223">
        <f t="shared" si="11"/>
        <v>0</v>
      </c>
      <c r="M223" s="8">
        <f t="shared" si="11"/>
        <v>0</v>
      </c>
    </row>
    <row r="224" spans="2:13" x14ac:dyDescent="0.25">
      <c r="B224" s="7"/>
      <c r="H224" s="8"/>
      <c r="I224">
        <f t="shared" si="11"/>
        <v>0</v>
      </c>
      <c r="J224">
        <f t="shared" si="11"/>
        <v>0</v>
      </c>
      <c r="K224">
        <f t="shared" si="11"/>
        <v>0</v>
      </c>
      <c r="L224">
        <f t="shared" si="11"/>
        <v>0</v>
      </c>
      <c r="M224" s="8">
        <f t="shared" si="11"/>
        <v>0</v>
      </c>
    </row>
    <row r="225" spans="2:13" x14ac:dyDescent="0.25">
      <c r="B225" s="7"/>
      <c r="H225" s="8"/>
      <c r="I225">
        <f t="shared" si="11"/>
        <v>0</v>
      </c>
      <c r="J225">
        <f t="shared" si="11"/>
        <v>0</v>
      </c>
      <c r="K225">
        <f t="shared" si="11"/>
        <v>0</v>
      </c>
      <c r="L225">
        <f t="shared" si="11"/>
        <v>0</v>
      </c>
      <c r="M225" s="8">
        <f t="shared" si="11"/>
        <v>0</v>
      </c>
    </row>
    <row r="226" spans="2:13" x14ac:dyDescent="0.25">
      <c r="B226" s="7"/>
      <c r="H226" s="8"/>
      <c r="I226">
        <f t="shared" si="11"/>
        <v>0</v>
      </c>
      <c r="J226">
        <f t="shared" si="11"/>
        <v>0</v>
      </c>
      <c r="K226">
        <f t="shared" si="11"/>
        <v>0</v>
      </c>
      <c r="L226">
        <f t="shared" si="11"/>
        <v>0</v>
      </c>
      <c r="M226" s="8">
        <f t="shared" si="11"/>
        <v>0</v>
      </c>
    </row>
    <row r="227" spans="2:13" x14ac:dyDescent="0.25">
      <c r="B227" s="7"/>
      <c r="H227" s="8"/>
      <c r="I227">
        <f t="shared" si="11"/>
        <v>0</v>
      </c>
      <c r="J227">
        <f t="shared" si="11"/>
        <v>0</v>
      </c>
      <c r="K227">
        <f t="shared" si="11"/>
        <v>0</v>
      </c>
      <c r="L227">
        <f t="shared" si="11"/>
        <v>0</v>
      </c>
      <c r="M227" s="8">
        <f t="shared" si="11"/>
        <v>0</v>
      </c>
    </row>
    <row r="228" spans="2:13" x14ac:dyDescent="0.25">
      <c r="B228" s="7"/>
      <c r="H228" s="8"/>
      <c r="I228">
        <f t="shared" si="11"/>
        <v>0</v>
      </c>
      <c r="J228">
        <f t="shared" si="11"/>
        <v>0</v>
      </c>
      <c r="K228">
        <f t="shared" si="11"/>
        <v>0</v>
      </c>
      <c r="L228">
        <f t="shared" si="11"/>
        <v>0</v>
      </c>
      <c r="M228" s="8">
        <f t="shared" si="11"/>
        <v>0</v>
      </c>
    </row>
    <row r="229" spans="2:13" x14ac:dyDescent="0.25">
      <c r="B229" s="7"/>
      <c r="H229" s="8"/>
      <c r="I229">
        <f t="shared" si="11"/>
        <v>0</v>
      </c>
      <c r="J229">
        <f t="shared" si="11"/>
        <v>0</v>
      </c>
      <c r="K229">
        <f t="shared" si="11"/>
        <v>0</v>
      </c>
      <c r="L229">
        <f t="shared" si="11"/>
        <v>0</v>
      </c>
      <c r="M229" s="8">
        <f t="shared" si="11"/>
        <v>0</v>
      </c>
    </row>
    <row r="230" spans="2:13" x14ac:dyDescent="0.25">
      <c r="B230" s="7"/>
      <c r="H230" s="8"/>
      <c r="I230">
        <f t="shared" si="11"/>
        <v>0</v>
      </c>
      <c r="J230">
        <f t="shared" si="11"/>
        <v>0</v>
      </c>
      <c r="K230">
        <f t="shared" si="11"/>
        <v>0</v>
      </c>
      <c r="L230">
        <f t="shared" si="11"/>
        <v>0</v>
      </c>
      <c r="M230" s="8">
        <f t="shared" si="11"/>
        <v>0</v>
      </c>
    </row>
    <row r="231" spans="2:13" x14ac:dyDescent="0.25">
      <c r="B231" s="7"/>
      <c r="H231" s="8"/>
      <c r="I231">
        <f t="shared" si="11"/>
        <v>0</v>
      </c>
      <c r="J231">
        <f t="shared" si="11"/>
        <v>0</v>
      </c>
      <c r="K231">
        <f t="shared" si="11"/>
        <v>0</v>
      </c>
      <c r="L231">
        <f t="shared" si="11"/>
        <v>0</v>
      </c>
      <c r="M231" s="8">
        <f t="shared" si="11"/>
        <v>0</v>
      </c>
    </row>
    <row r="232" spans="2:13" x14ac:dyDescent="0.25">
      <c r="B232" s="7"/>
      <c r="H232" s="8"/>
      <c r="I232">
        <f t="shared" si="11"/>
        <v>0</v>
      </c>
      <c r="J232">
        <f t="shared" si="11"/>
        <v>0</v>
      </c>
      <c r="K232">
        <f t="shared" si="11"/>
        <v>0</v>
      </c>
      <c r="L232">
        <f t="shared" si="11"/>
        <v>0</v>
      </c>
      <c r="M232" s="8">
        <f t="shared" si="11"/>
        <v>0</v>
      </c>
    </row>
    <row r="233" spans="2:13" x14ac:dyDescent="0.25">
      <c r="B233" s="7"/>
      <c r="H233" s="8"/>
      <c r="I233">
        <f t="shared" si="11"/>
        <v>0</v>
      </c>
      <c r="J233">
        <f t="shared" si="11"/>
        <v>0</v>
      </c>
      <c r="K233">
        <f t="shared" si="11"/>
        <v>0</v>
      </c>
      <c r="L233">
        <f t="shared" si="11"/>
        <v>0</v>
      </c>
      <c r="M233" s="8">
        <f t="shared" si="11"/>
        <v>0</v>
      </c>
    </row>
    <row r="234" spans="2:13" x14ac:dyDescent="0.25">
      <c r="B234" s="7"/>
      <c r="H234" s="8"/>
      <c r="I234">
        <f t="shared" si="11"/>
        <v>0</v>
      </c>
      <c r="J234">
        <f t="shared" si="11"/>
        <v>0</v>
      </c>
      <c r="K234">
        <f t="shared" si="11"/>
        <v>0</v>
      </c>
      <c r="L234">
        <f t="shared" si="11"/>
        <v>0</v>
      </c>
      <c r="M234" s="8">
        <f t="shared" si="11"/>
        <v>0</v>
      </c>
    </row>
    <row r="235" spans="2:13" x14ac:dyDescent="0.25">
      <c r="B235" s="7"/>
      <c r="H235" s="8"/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11"/>
        <v>0</v>
      </c>
      <c r="M235" s="8">
        <f t="shared" si="11"/>
        <v>0</v>
      </c>
    </row>
    <row r="236" spans="2:13" x14ac:dyDescent="0.25">
      <c r="B236" s="7"/>
      <c r="H236" s="8"/>
      <c r="I236">
        <f t="shared" si="11"/>
        <v>0</v>
      </c>
      <c r="J236">
        <f t="shared" si="11"/>
        <v>0</v>
      </c>
      <c r="K236">
        <f t="shared" si="11"/>
        <v>0</v>
      </c>
      <c r="L236">
        <f t="shared" si="11"/>
        <v>0</v>
      </c>
      <c r="M236" s="8">
        <f t="shared" si="11"/>
        <v>0</v>
      </c>
    </row>
    <row r="237" spans="2:13" x14ac:dyDescent="0.25">
      <c r="B237" s="7"/>
      <c r="H237" s="8"/>
      <c r="I237">
        <f t="shared" si="11"/>
        <v>0</v>
      </c>
      <c r="J237">
        <f t="shared" si="11"/>
        <v>0</v>
      </c>
      <c r="K237">
        <f t="shared" si="11"/>
        <v>0</v>
      </c>
      <c r="L237">
        <f t="shared" si="11"/>
        <v>0</v>
      </c>
      <c r="M237" s="8">
        <f t="shared" si="11"/>
        <v>0</v>
      </c>
    </row>
    <row r="238" spans="2:13" x14ac:dyDescent="0.25">
      <c r="B238" s="7"/>
      <c r="H238" s="8"/>
      <c r="I238">
        <f t="shared" si="11"/>
        <v>0</v>
      </c>
      <c r="J238">
        <f t="shared" si="11"/>
        <v>0</v>
      </c>
      <c r="K238">
        <f t="shared" si="11"/>
        <v>0</v>
      </c>
      <c r="L238">
        <f t="shared" si="11"/>
        <v>0</v>
      </c>
      <c r="M238" s="8">
        <f t="shared" si="11"/>
        <v>0</v>
      </c>
    </row>
    <row r="239" spans="2:13" x14ac:dyDescent="0.25">
      <c r="B239" s="7"/>
      <c r="H239" s="8"/>
      <c r="I239">
        <f t="shared" si="11"/>
        <v>0</v>
      </c>
      <c r="J239">
        <f t="shared" si="11"/>
        <v>0</v>
      </c>
      <c r="K239">
        <f t="shared" si="11"/>
        <v>0</v>
      </c>
      <c r="L239">
        <f t="shared" si="11"/>
        <v>0</v>
      </c>
      <c r="M239" s="8">
        <f t="shared" si="11"/>
        <v>0</v>
      </c>
    </row>
    <row r="240" spans="2:13" x14ac:dyDescent="0.25">
      <c r="B240" s="7"/>
      <c r="H240" s="8"/>
      <c r="I240">
        <f t="shared" si="11"/>
        <v>0</v>
      </c>
      <c r="J240">
        <f t="shared" si="11"/>
        <v>0</v>
      </c>
      <c r="K240">
        <f t="shared" si="11"/>
        <v>0</v>
      </c>
      <c r="L240">
        <f t="shared" si="11"/>
        <v>0</v>
      </c>
      <c r="M240" s="8">
        <f t="shared" si="11"/>
        <v>0</v>
      </c>
    </row>
    <row r="241" spans="2:13" x14ac:dyDescent="0.25">
      <c r="B241" s="7"/>
      <c r="H241" s="8"/>
      <c r="I241">
        <f t="shared" si="11"/>
        <v>0</v>
      </c>
      <c r="J241">
        <f t="shared" si="11"/>
        <v>0</v>
      </c>
      <c r="K241">
        <f t="shared" si="11"/>
        <v>0</v>
      </c>
      <c r="L241">
        <f t="shared" si="11"/>
        <v>0</v>
      </c>
      <c r="M241" s="8">
        <f t="shared" si="11"/>
        <v>0</v>
      </c>
    </row>
    <row r="242" spans="2:13" x14ac:dyDescent="0.25">
      <c r="B242" s="7"/>
      <c r="H242" s="8"/>
      <c r="I242">
        <f t="shared" si="11"/>
        <v>0</v>
      </c>
      <c r="J242">
        <f t="shared" si="11"/>
        <v>0</v>
      </c>
      <c r="K242">
        <f t="shared" si="11"/>
        <v>0</v>
      </c>
      <c r="L242">
        <f t="shared" si="11"/>
        <v>0</v>
      </c>
      <c r="M242" s="8">
        <f t="shared" si="11"/>
        <v>0</v>
      </c>
    </row>
    <row r="243" spans="2:13" x14ac:dyDescent="0.25">
      <c r="B243" s="7"/>
      <c r="H243" s="8"/>
      <c r="I243">
        <f t="shared" ref="I243:M262" si="12">MAX(0, IF($G243=I$2, $D243*$E243, 0))</f>
        <v>0</v>
      </c>
      <c r="J243">
        <f t="shared" si="12"/>
        <v>0</v>
      </c>
      <c r="K243">
        <f t="shared" si="12"/>
        <v>0</v>
      </c>
      <c r="L243">
        <f t="shared" si="12"/>
        <v>0</v>
      </c>
      <c r="M243" s="8">
        <f t="shared" si="12"/>
        <v>0</v>
      </c>
    </row>
    <row r="244" spans="2:13" x14ac:dyDescent="0.25">
      <c r="B244" s="7"/>
      <c r="H244" s="8"/>
      <c r="I244">
        <f t="shared" si="12"/>
        <v>0</v>
      </c>
      <c r="J244">
        <f t="shared" si="12"/>
        <v>0</v>
      </c>
      <c r="K244">
        <f t="shared" si="12"/>
        <v>0</v>
      </c>
      <c r="L244">
        <f t="shared" si="12"/>
        <v>0</v>
      </c>
      <c r="M244" s="8">
        <f t="shared" si="12"/>
        <v>0</v>
      </c>
    </row>
    <row r="245" spans="2:13" x14ac:dyDescent="0.25">
      <c r="B245" s="7"/>
      <c r="H245" s="8"/>
      <c r="I245">
        <f t="shared" si="12"/>
        <v>0</v>
      </c>
      <c r="J245">
        <f t="shared" si="12"/>
        <v>0</v>
      </c>
      <c r="K245">
        <f t="shared" si="12"/>
        <v>0</v>
      </c>
      <c r="L245">
        <f t="shared" si="12"/>
        <v>0</v>
      </c>
      <c r="M245" s="8">
        <f t="shared" si="12"/>
        <v>0</v>
      </c>
    </row>
    <row r="246" spans="2:13" x14ac:dyDescent="0.25">
      <c r="B246" s="7"/>
      <c r="H246" s="8"/>
      <c r="I246">
        <f t="shared" si="12"/>
        <v>0</v>
      </c>
      <c r="J246">
        <f t="shared" si="12"/>
        <v>0</v>
      </c>
      <c r="K246">
        <f t="shared" si="12"/>
        <v>0</v>
      </c>
      <c r="L246">
        <f t="shared" si="12"/>
        <v>0</v>
      </c>
      <c r="M246" s="8">
        <f t="shared" si="12"/>
        <v>0</v>
      </c>
    </row>
    <row r="247" spans="2:13" x14ac:dyDescent="0.25">
      <c r="B247" s="7"/>
      <c r="H247" s="8"/>
      <c r="I247">
        <f t="shared" si="12"/>
        <v>0</v>
      </c>
      <c r="J247">
        <f t="shared" si="12"/>
        <v>0</v>
      </c>
      <c r="K247">
        <f t="shared" si="12"/>
        <v>0</v>
      </c>
      <c r="L247">
        <f t="shared" si="12"/>
        <v>0</v>
      </c>
      <c r="M247" s="8">
        <f t="shared" si="12"/>
        <v>0</v>
      </c>
    </row>
    <row r="248" spans="2:13" x14ac:dyDescent="0.25">
      <c r="B248" s="7"/>
      <c r="H248" s="8"/>
      <c r="I248">
        <f t="shared" si="12"/>
        <v>0</v>
      </c>
      <c r="J248">
        <f t="shared" si="12"/>
        <v>0</v>
      </c>
      <c r="K248">
        <f t="shared" si="12"/>
        <v>0</v>
      </c>
      <c r="L248">
        <f t="shared" si="12"/>
        <v>0</v>
      </c>
      <c r="M248" s="8">
        <f t="shared" si="12"/>
        <v>0</v>
      </c>
    </row>
    <row r="249" spans="2:13" x14ac:dyDescent="0.25">
      <c r="B249" s="7"/>
      <c r="H249" s="8"/>
      <c r="I249">
        <f t="shared" si="12"/>
        <v>0</v>
      </c>
      <c r="J249">
        <f t="shared" si="12"/>
        <v>0</v>
      </c>
      <c r="K249">
        <f t="shared" si="12"/>
        <v>0</v>
      </c>
      <c r="L249">
        <f t="shared" si="12"/>
        <v>0</v>
      </c>
      <c r="M249" s="8">
        <f t="shared" si="12"/>
        <v>0</v>
      </c>
    </row>
    <row r="250" spans="2:13" x14ac:dyDescent="0.25">
      <c r="B250" s="7"/>
      <c r="H250" s="8"/>
      <c r="I250">
        <f t="shared" si="12"/>
        <v>0</v>
      </c>
      <c r="J250">
        <f t="shared" si="12"/>
        <v>0</v>
      </c>
      <c r="K250">
        <f t="shared" si="12"/>
        <v>0</v>
      </c>
      <c r="L250">
        <f t="shared" si="12"/>
        <v>0</v>
      </c>
      <c r="M250" s="8">
        <f t="shared" si="12"/>
        <v>0</v>
      </c>
    </row>
    <row r="251" spans="2:13" x14ac:dyDescent="0.25">
      <c r="B251" s="7"/>
      <c r="H251" s="8"/>
      <c r="I251">
        <f t="shared" si="12"/>
        <v>0</v>
      </c>
      <c r="J251">
        <f t="shared" si="12"/>
        <v>0</v>
      </c>
      <c r="K251">
        <f t="shared" si="12"/>
        <v>0</v>
      </c>
      <c r="L251">
        <f t="shared" si="12"/>
        <v>0</v>
      </c>
      <c r="M251" s="8">
        <f t="shared" si="12"/>
        <v>0</v>
      </c>
    </row>
    <row r="252" spans="2:13" x14ac:dyDescent="0.25">
      <c r="B252" s="7"/>
      <c r="H252" s="8"/>
      <c r="I252">
        <f t="shared" si="12"/>
        <v>0</v>
      </c>
      <c r="J252">
        <f t="shared" si="12"/>
        <v>0</v>
      </c>
      <c r="K252">
        <f t="shared" si="12"/>
        <v>0</v>
      </c>
      <c r="L252">
        <f t="shared" si="12"/>
        <v>0</v>
      </c>
      <c r="M252" s="8">
        <f t="shared" si="12"/>
        <v>0</v>
      </c>
    </row>
    <row r="253" spans="2:13" x14ac:dyDescent="0.25">
      <c r="B253" s="7"/>
      <c r="H253" s="8"/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 s="8">
        <f t="shared" si="12"/>
        <v>0</v>
      </c>
    </row>
    <row r="254" spans="2:13" x14ac:dyDescent="0.25">
      <c r="B254" s="7"/>
      <c r="H254" s="8"/>
      <c r="I254">
        <f t="shared" si="12"/>
        <v>0</v>
      </c>
      <c r="J254">
        <f t="shared" si="12"/>
        <v>0</v>
      </c>
      <c r="K254">
        <f t="shared" si="12"/>
        <v>0</v>
      </c>
      <c r="L254">
        <f t="shared" si="12"/>
        <v>0</v>
      </c>
      <c r="M254" s="8">
        <f t="shared" si="12"/>
        <v>0</v>
      </c>
    </row>
    <row r="255" spans="2:13" x14ac:dyDescent="0.25">
      <c r="B255" s="7"/>
      <c r="H255" s="8"/>
      <c r="I255">
        <f t="shared" si="12"/>
        <v>0</v>
      </c>
      <c r="J255">
        <f t="shared" si="12"/>
        <v>0</v>
      </c>
      <c r="K255">
        <f t="shared" si="12"/>
        <v>0</v>
      </c>
      <c r="L255">
        <f t="shared" si="12"/>
        <v>0</v>
      </c>
      <c r="M255" s="8">
        <f t="shared" si="12"/>
        <v>0</v>
      </c>
    </row>
    <row r="256" spans="2:13" x14ac:dyDescent="0.25">
      <c r="B256" s="7"/>
      <c r="H256" s="8"/>
      <c r="I256">
        <f t="shared" si="12"/>
        <v>0</v>
      </c>
      <c r="J256">
        <f t="shared" si="12"/>
        <v>0</v>
      </c>
      <c r="K256">
        <f t="shared" si="12"/>
        <v>0</v>
      </c>
      <c r="L256">
        <f t="shared" si="12"/>
        <v>0</v>
      </c>
      <c r="M256" s="8">
        <f t="shared" si="12"/>
        <v>0</v>
      </c>
    </row>
    <row r="257" spans="2:13" x14ac:dyDescent="0.25">
      <c r="B257" s="7"/>
      <c r="H257" s="8"/>
      <c r="I257">
        <f t="shared" si="12"/>
        <v>0</v>
      </c>
      <c r="J257">
        <f t="shared" si="12"/>
        <v>0</v>
      </c>
      <c r="K257">
        <f t="shared" si="12"/>
        <v>0</v>
      </c>
      <c r="L257">
        <f t="shared" si="12"/>
        <v>0</v>
      </c>
      <c r="M257" s="8">
        <f t="shared" si="12"/>
        <v>0</v>
      </c>
    </row>
    <row r="258" spans="2:13" x14ac:dyDescent="0.25">
      <c r="B258" s="7"/>
      <c r="H258" s="8"/>
      <c r="I258">
        <f t="shared" si="12"/>
        <v>0</v>
      </c>
      <c r="J258">
        <f t="shared" si="12"/>
        <v>0</v>
      </c>
      <c r="K258">
        <f t="shared" si="12"/>
        <v>0</v>
      </c>
      <c r="L258">
        <f t="shared" si="12"/>
        <v>0</v>
      </c>
      <c r="M258" s="8">
        <f t="shared" si="12"/>
        <v>0</v>
      </c>
    </row>
    <row r="259" spans="2:13" x14ac:dyDescent="0.25">
      <c r="B259" s="7"/>
      <c r="H259" s="8"/>
      <c r="I259">
        <f t="shared" si="12"/>
        <v>0</v>
      </c>
      <c r="J259">
        <f t="shared" si="12"/>
        <v>0</v>
      </c>
      <c r="K259">
        <f t="shared" si="12"/>
        <v>0</v>
      </c>
      <c r="L259">
        <f t="shared" si="12"/>
        <v>0</v>
      </c>
      <c r="M259" s="8">
        <f t="shared" si="12"/>
        <v>0</v>
      </c>
    </row>
    <row r="260" spans="2:13" x14ac:dyDescent="0.25">
      <c r="B260" s="7"/>
      <c r="H260" s="8"/>
      <c r="I260">
        <f t="shared" si="12"/>
        <v>0</v>
      </c>
      <c r="J260">
        <f t="shared" si="12"/>
        <v>0</v>
      </c>
      <c r="K260">
        <f t="shared" si="12"/>
        <v>0</v>
      </c>
      <c r="L260">
        <f t="shared" si="12"/>
        <v>0</v>
      </c>
      <c r="M260" s="8">
        <f t="shared" si="12"/>
        <v>0</v>
      </c>
    </row>
    <row r="261" spans="2:13" x14ac:dyDescent="0.25">
      <c r="B261" s="7"/>
      <c r="H261" s="8"/>
      <c r="I261">
        <f t="shared" si="12"/>
        <v>0</v>
      </c>
      <c r="J261">
        <f t="shared" si="12"/>
        <v>0</v>
      </c>
      <c r="K261">
        <f t="shared" si="12"/>
        <v>0</v>
      </c>
      <c r="L261">
        <f t="shared" si="12"/>
        <v>0</v>
      </c>
      <c r="M261" s="8">
        <f t="shared" si="12"/>
        <v>0</v>
      </c>
    </row>
    <row r="262" spans="2:13" x14ac:dyDescent="0.25">
      <c r="B262" s="7"/>
      <c r="H262" s="8"/>
      <c r="I262">
        <f t="shared" si="12"/>
        <v>0</v>
      </c>
      <c r="J262">
        <f t="shared" si="12"/>
        <v>0</v>
      </c>
      <c r="K262">
        <f t="shared" si="12"/>
        <v>0</v>
      </c>
      <c r="L262">
        <f t="shared" si="12"/>
        <v>0</v>
      </c>
      <c r="M262" s="8">
        <f t="shared" si="12"/>
        <v>0</v>
      </c>
    </row>
    <row r="263" spans="2:13" x14ac:dyDescent="0.25">
      <c r="B263" s="7"/>
      <c r="H263" s="8"/>
      <c r="I263">
        <f t="shared" ref="I263:M282" si="13">MAX(0, IF($G263=I$2, $D263*$E263, 0))</f>
        <v>0</v>
      </c>
      <c r="J263">
        <f t="shared" si="13"/>
        <v>0</v>
      </c>
      <c r="K263">
        <f t="shared" si="13"/>
        <v>0</v>
      </c>
      <c r="L263">
        <f t="shared" si="13"/>
        <v>0</v>
      </c>
      <c r="M263" s="8">
        <f t="shared" si="13"/>
        <v>0</v>
      </c>
    </row>
    <row r="264" spans="2:13" x14ac:dyDescent="0.25">
      <c r="B264" s="7"/>
      <c r="H264" s="8"/>
      <c r="I264">
        <f t="shared" si="13"/>
        <v>0</v>
      </c>
      <c r="J264">
        <f t="shared" si="13"/>
        <v>0</v>
      </c>
      <c r="K264">
        <f t="shared" si="13"/>
        <v>0</v>
      </c>
      <c r="L264">
        <f t="shared" si="13"/>
        <v>0</v>
      </c>
      <c r="M264" s="8">
        <f t="shared" si="13"/>
        <v>0</v>
      </c>
    </row>
    <row r="265" spans="2:13" x14ac:dyDescent="0.25">
      <c r="B265" s="7"/>
      <c r="H265" s="8"/>
      <c r="I265">
        <f t="shared" si="13"/>
        <v>0</v>
      </c>
      <c r="J265">
        <f t="shared" si="13"/>
        <v>0</v>
      </c>
      <c r="K265">
        <f t="shared" si="13"/>
        <v>0</v>
      </c>
      <c r="L265">
        <f t="shared" si="13"/>
        <v>0</v>
      </c>
      <c r="M265" s="8">
        <f t="shared" si="13"/>
        <v>0</v>
      </c>
    </row>
    <row r="266" spans="2:13" x14ac:dyDescent="0.25">
      <c r="B266" s="7"/>
      <c r="H266" s="8"/>
      <c r="I266">
        <f t="shared" si="13"/>
        <v>0</v>
      </c>
      <c r="J266">
        <f t="shared" si="13"/>
        <v>0</v>
      </c>
      <c r="K266">
        <f t="shared" si="13"/>
        <v>0</v>
      </c>
      <c r="L266">
        <f t="shared" si="13"/>
        <v>0</v>
      </c>
      <c r="M266" s="8">
        <f t="shared" si="13"/>
        <v>0</v>
      </c>
    </row>
    <row r="267" spans="2:13" x14ac:dyDescent="0.25">
      <c r="B267" s="7"/>
      <c r="H267" s="8"/>
      <c r="I267">
        <f t="shared" si="13"/>
        <v>0</v>
      </c>
      <c r="J267">
        <f t="shared" si="13"/>
        <v>0</v>
      </c>
      <c r="K267">
        <f t="shared" si="13"/>
        <v>0</v>
      </c>
      <c r="L267">
        <f t="shared" si="13"/>
        <v>0</v>
      </c>
      <c r="M267" s="8">
        <f t="shared" si="13"/>
        <v>0</v>
      </c>
    </row>
    <row r="268" spans="2:13" x14ac:dyDescent="0.25">
      <c r="B268" s="7"/>
      <c r="H268" s="8"/>
      <c r="I268">
        <f t="shared" si="13"/>
        <v>0</v>
      </c>
      <c r="J268">
        <f t="shared" si="13"/>
        <v>0</v>
      </c>
      <c r="K268">
        <f t="shared" si="13"/>
        <v>0</v>
      </c>
      <c r="L268">
        <f t="shared" si="13"/>
        <v>0</v>
      </c>
      <c r="M268" s="8">
        <f t="shared" si="13"/>
        <v>0</v>
      </c>
    </row>
    <row r="269" spans="2:13" x14ac:dyDescent="0.25">
      <c r="B269" s="7"/>
      <c r="H269" s="8"/>
      <c r="I269">
        <f t="shared" si="13"/>
        <v>0</v>
      </c>
      <c r="J269">
        <f t="shared" si="13"/>
        <v>0</v>
      </c>
      <c r="K269">
        <f t="shared" si="13"/>
        <v>0</v>
      </c>
      <c r="L269">
        <f t="shared" si="13"/>
        <v>0</v>
      </c>
      <c r="M269" s="8">
        <f t="shared" si="13"/>
        <v>0</v>
      </c>
    </row>
    <row r="270" spans="2:13" x14ac:dyDescent="0.25">
      <c r="B270" s="7"/>
      <c r="H270" s="8"/>
      <c r="I270">
        <f t="shared" si="13"/>
        <v>0</v>
      </c>
      <c r="J270">
        <f t="shared" si="13"/>
        <v>0</v>
      </c>
      <c r="K270">
        <f t="shared" si="13"/>
        <v>0</v>
      </c>
      <c r="L270">
        <f t="shared" si="13"/>
        <v>0</v>
      </c>
      <c r="M270" s="8">
        <f t="shared" si="13"/>
        <v>0</v>
      </c>
    </row>
    <row r="271" spans="2:13" x14ac:dyDescent="0.25">
      <c r="B271" s="7"/>
      <c r="H271" s="8"/>
      <c r="I271">
        <f t="shared" si="13"/>
        <v>0</v>
      </c>
      <c r="J271">
        <f t="shared" si="13"/>
        <v>0</v>
      </c>
      <c r="K271">
        <f t="shared" si="13"/>
        <v>0</v>
      </c>
      <c r="L271">
        <f t="shared" si="13"/>
        <v>0</v>
      </c>
      <c r="M271" s="8">
        <f t="shared" si="13"/>
        <v>0</v>
      </c>
    </row>
    <row r="272" spans="2:13" x14ac:dyDescent="0.25">
      <c r="B272" s="7"/>
      <c r="H272" s="8"/>
      <c r="I272">
        <f t="shared" si="13"/>
        <v>0</v>
      </c>
      <c r="J272">
        <f t="shared" si="13"/>
        <v>0</v>
      </c>
      <c r="K272">
        <f t="shared" si="13"/>
        <v>0</v>
      </c>
      <c r="L272">
        <f t="shared" si="13"/>
        <v>0</v>
      </c>
      <c r="M272" s="8">
        <f t="shared" si="13"/>
        <v>0</v>
      </c>
    </row>
    <row r="273" spans="2:13" x14ac:dyDescent="0.25">
      <c r="B273" s="7"/>
      <c r="H273" s="8"/>
      <c r="I273">
        <f t="shared" si="13"/>
        <v>0</v>
      </c>
      <c r="J273">
        <f t="shared" si="13"/>
        <v>0</v>
      </c>
      <c r="K273">
        <f t="shared" si="13"/>
        <v>0</v>
      </c>
      <c r="L273">
        <f t="shared" si="13"/>
        <v>0</v>
      </c>
      <c r="M273" s="8">
        <f t="shared" si="13"/>
        <v>0</v>
      </c>
    </row>
    <row r="274" spans="2:13" x14ac:dyDescent="0.25">
      <c r="B274" s="7"/>
      <c r="H274" s="8"/>
      <c r="I274">
        <f t="shared" si="13"/>
        <v>0</v>
      </c>
      <c r="J274">
        <f t="shared" si="13"/>
        <v>0</v>
      </c>
      <c r="K274">
        <f t="shared" si="13"/>
        <v>0</v>
      </c>
      <c r="L274">
        <f t="shared" si="13"/>
        <v>0</v>
      </c>
      <c r="M274" s="8">
        <f t="shared" si="13"/>
        <v>0</v>
      </c>
    </row>
    <row r="275" spans="2:13" x14ac:dyDescent="0.25">
      <c r="B275" s="7"/>
      <c r="H275" s="8"/>
      <c r="I275">
        <f t="shared" si="13"/>
        <v>0</v>
      </c>
      <c r="J275">
        <f t="shared" si="13"/>
        <v>0</v>
      </c>
      <c r="K275">
        <f t="shared" si="13"/>
        <v>0</v>
      </c>
      <c r="L275">
        <f t="shared" si="13"/>
        <v>0</v>
      </c>
      <c r="M275" s="8">
        <f t="shared" si="13"/>
        <v>0</v>
      </c>
    </row>
    <row r="276" spans="2:13" x14ac:dyDescent="0.25">
      <c r="B276" s="7"/>
      <c r="H276" s="8"/>
      <c r="I276">
        <f t="shared" si="13"/>
        <v>0</v>
      </c>
      <c r="J276">
        <f t="shared" si="13"/>
        <v>0</v>
      </c>
      <c r="K276">
        <f t="shared" si="13"/>
        <v>0</v>
      </c>
      <c r="L276">
        <f t="shared" si="13"/>
        <v>0</v>
      </c>
      <c r="M276" s="8">
        <f t="shared" si="13"/>
        <v>0</v>
      </c>
    </row>
    <row r="277" spans="2:13" x14ac:dyDescent="0.25">
      <c r="B277" s="7"/>
      <c r="H277" s="8"/>
      <c r="I277">
        <f t="shared" si="13"/>
        <v>0</v>
      </c>
      <c r="J277">
        <f t="shared" si="13"/>
        <v>0</v>
      </c>
      <c r="K277">
        <f t="shared" si="13"/>
        <v>0</v>
      </c>
      <c r="L277">
        <f t="shared" si="13"/>
        <v>0</v>
      </c>
      <c r="M277" s="8">
        <f t="shared" si="13"/>
        <v>0</v>
      </c>
    </row>
    <row r="278" spans="2:13" x14ac:dyDescent="0.25">
      <c r="B278" s="7"/>
      <c r="H278" s="8"/>
      <c r="I278">
        <f t="shared" si="13"/>
        <v>0</v>
      </c>
      <c r="J278">
        <f t="shared" si="13"/>
        <v>0</v>
      </c>
      <c r="K278">
        <f t="shared" si="13"/>
        <v>0</v>
      </c>
      <c r="L278">
        <f t="shared" si="13"/>
        <v>0</v>
      </c>
      <c r="M278" s="8">
        <f t="shared" si="13"/>
        <v>0</v>
      </c>
    </row>
    <row r="279" spans="2:13" x14ac:dyDescent="0.25">
      <c r="B279" s="7"/>
      <c r="H279" s="8"/>
      <c r="I279">
        <f t="shared" si="13"/>
        <v>0</v>
      </c>
      <c r="J279">
        <f t="shared" si="13"/>
        <v>0</v>
      </c>
      <c r="K279">
        <f t="shared" si="13"/>
        <v>0</v>
      </c>
      <c r="L279">
        <f t="shared" si="13"/>
        <v>0</v>
      </c>
      <c r="M279" s="8">
        <f t="shared" si="13"/>
        <v>0</v>
      </c>
    </row>
    <row r="280" spans="2:13" x14ac:dyDescent="0.25">
      <c r="B280" s="7"/>
      <c r="H280" s="8"/>
      <c r="I280">
        <f t="shared" si="13"/>
        <v>0</v>
      </c>
      <c r="J280">
        <f t="shared" si="13"/>
        <v>0</v>
      </c>
      <c r="K280">
        <f t="shared" si="13"/>
        <v>0</v>
      </c>
      <c r="L280">
        <f t="shared" si="13"/>
        <v>0</v>
      </c>
      <c r="M280" s="8">
        <f t="shared" si="13"/>
        <v>0</v>
      </c>
    </row>
    <row r="281" spans="2:13" x14ac:dyDescent="0.25">
      <c r="B281" s="7"/>
      <c r="H281" s="8"/>
      <c r="I281">
        <f t="shared" si="13"/>
        <v>0</v>
      </c>
      <c r="J281">
        <f t="shared" si="13"/>
        <v>0</v>
      </c>
      <c r="K281">
        <f t="shared" si="13"/>
        <v>0</v>
      </c>
      <c r="L281">
        <f t="shared" si="13"/>
        <v>0</v>
      </c>
      <c r="M281" s="8">
        <f t="shared" si="13"/>
        <v>0</v>
      </c>
    </row>
    <row r="282" spans="2:13" x14ac:dyDescent="0.25">
      <c r="B282" s="7"/>
      <c r="H282" s="8"/>
      <c r="I282">
        <f t="shared" si="13"/>
        <v>0</v>
      </c>
      <c r="J282">
        <f t="shared" si="13"/>
        <v>0</v>
      </c>
      <c r="K282">
        <f t="shared" si="13"/>
        <v>0</v>
      </c>
      <c r="L282">
        <f t="shared" si="13"/>
        <v>0</v>
      </c>
      <c r="M282" s="8">
        <f t="shared" si="13"/>
        <v>0</v>
      </c>
    </row>
    <row r="283" spans="2:13" x14ac:dyDescent="0.25">
      <c r="B283" s="7"/>
      <c r="H283" s="8"/>
      <c r="I283">
        <f t="shared" ref="I283:M300" si="14">MAX(0, IF($G283=I$2, $D283*$E283, 0))</f>
        <v>0</v>
      </c>
      <c r="J283">
        <f t="shared" si="14"/>
        <v>0</v>
      </c>
      <c r="K283">
        <f t="shared" si="14"/>
        <v>0</v>
      </c>
      <c r="L283">
        <f t="shared" si="14"/>
        <v>0</v>
      </c>
      <c r="M283" s="8">
        <f t="shared" si="14"/>
        <v>0</v>
      </c>
    </row>
    <row r="284" spans="2:13" x14ac:dyDescent="0.25">
      <c r="B284" s="7"/>
      <c r="H284" s="8"/>
      <c r="I284">
        <f t="shared" si="14"/>
        <v>0</v>
      </c>
      <c r="J284">
        <f t="shared" si="14"/>
        <v>0</v>
      </c>
      <c r="K284">
        <f t="shared" si="14"/>
        <v>0</v>
      </c>
      <c r="L284">
        <f t="shared" si="14"/>
        <v>0</v>
      </c>
      <c r="M284" s="8">
        <f t="shared" si="14"/>
        <v>0</v>
      </c>
    </row>
    <row r="285" spans="2:13" x14ac:dyDescent="0.25">
      <c r="B285" s="7"/>
      <c r="H285" s="8"/>
      <c r="I285">
        <f t="shared" si="14"/>
        <v>0</v>
      </c>
      <c r="J285">
        <f t="shared" si="14"/>
        <v>0</v>
      </c>
      <c r="K285">
        <f t="shared" si="14"/>
        <v>0</v>
      </c>
      <c r="L285">
        <f t="shared" si="14"/>
        <v>0</v>
      </c>
      <c r="M285" s="8">
        <f t="shared" si="14"/>
        <v>0</v>
      </c>
    </row>
    <row r="286" spans="2:13" x14ac:dyDescent="0.25">
      <c r="B286" s="7"/>
      <c r="H286" s="8"/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 s="8">
        <f t="shared" si="14"/>
        <v>0</v>
      </c>
    </row>
    <row r="287" spans="2:13" x14ac:dyDescent="0.25">
      <c r="B287" s="7"/>
      <c r="H287" s="8"/>
      <c r="I287">
        <f t="shared" si="14"/>
        <v>0</v>
      </c>
      <c r="J287">
        <f t="shared" si="14"/>
        <v>0</v>
      </c>
      <c r="K287">
        <f t="shared" si="14"/>
        <v>0</v>
      </c>
      <c r="L287">
        <f t="shared" si="14"/>
        <v>0</v>
      </c>
      <c r="M287" s="8">
        <f t="shared" si="14"/>
        <v>0</v>
      </c>
    </row>
    <row r="288" spans="2:13" x14ac:dyDescent="0.25">
      <c r="B288" s="7"/>
      <c r="H288" s="8"/>
      <c r="I288">
        <f t="shared" si="14"/>
        <v>0</v>
      </c>
      <c r="J288">
        <f t="shared" si="14"/>
        <v>0</v>
      </c>
      <c r="K288">
        <f t="shared" si="14"/>
        <v>0</v>
      </c>
      <c r="L288">
        <f t="shared" si="14"/>
        <v>0</v>
      </c>
      <c r="M288" s="8">
        <f t="shared" si="14"/>
        <v>0</v>
      </c>
    </row>
    <row r="289" spans="1:14" x14ac:dyDescent="0.25">
      <c r="B289" s="7"/>
      <c r="H289" s="8"/>
      <c r="I289">
        <f t="shared" si="14"/>
        <v>0</v>
      </c>
      <c r="J289">
        <f t="shared" si="14"/>
        <v>0</v>
      </c>
      <c r="K289">
        <f t="shared" si="14"/>
        <v>0</v>
      </c>
      <c r="L289">
        <f t="shared" si="14"/>
        <v>0</v>
      </c>
      <c r="M289" s="8">
        <f t="shared" si="14"/>
        <v>0</v>
      </c>
    </row>
    <row r="290" spans="1:14" x14ac:dyDescent="0.25">
      <c r="B290" s="7"/>
      <c r="H290" s="8"/>
      <c r="I290">
        <f t="shared" si="14"/>
        <v>0</v>
      </c>
      <c r="J290">
        <f t="shared" si="14"/>
        <v>0</v>
      </c>
      <c r="K290">
        <f t="shared" si="14"/>
        <v>0</v>
      </c>
      <c r="L290">
        <f t="shared" si="14"/>
        <v>0</v>
      </c>
      <c r="M290" s="8">
        <f t="shared" si="14"/>
        <v>0</v>
      </c>
    </row>
    <row r="291" spans="1:14" x14ac:dyDescent="0.25">
      <c r="B291" s="7"/>
      <c r="H291" s="8"/>
      <c r="I291">
        <f t="shared" si="14"/>
        <v>0</v>
      </c>
      <c r="J291">
        <f t="shared" si="14"/>
        <v>0</v>
      </c>
      <c r="K291">
        <f t="shared" si="14"/>
        <v>0</v>
      </c>
      <c r="L291">
        <f t="shared" si="14"/>
        <v>0</v>
      </c>
      <c r="M291" s="8">
        <f t="shared" si="14"/>
        <v>0</v>
      </c>
    </row>
    <row r="292" spans="1:14" x14ac:dyDescent="0.25">
      <c r="B292" s="7"/>
      <c r="H292" s="8"/>
      <c r="I292">
        <f t="shared" si="14"/>
        <v>0</v>
      </c>
      <c r="J292">
        <f t="shared" si="14"/>
        <v>0</v>
      </c>
      <c r="K292">
        <f t="shared" si="14"/>
        <v>0</v>
      </c>
      <c r="L292">
        <f t="shared" si="14"/>
        <v>0</v>
      </c>
      <c r="M292" s="8">
        <f t="shared" si="14"/>
        <v>0</v>
      </c>
    </row>
    <row r="293" spans="1:14" x14ac:dyDescent="0.25">
      <c r="B293" s="7"/>
      <c r="H293" s="8"/>
      <c r="I293">
        <f t="shared" si="14"/>
        <v>0</v>
      </c>
      <c r="J293">
        <f t="shared" si="14"/>
        <v>0</v>
      </c>
      <c r="K293">
        <f t="shared" si="14"/>
        <v>0</v>
      </c>
      <c r="L293">
        <f t="shared" si="14"/>
        <v>0</v>
      </c>
      <c r="M293" s="8">
        <f t="shared" si="14"/>
        <v>0</v>
      </c>
    </row>
    <row r="294" spans="1:14" x14ac:dyDescent="0.25">
      <c r="B294" s="7"/>
      <c r="H294" s="8"/>
      <c r="I294">
        <f t="shared" si="14"/>
        <v>0</v>
      </c>
      <c r="J294">
        <f t="shared" si="14"/>
        <v>0</v>
      </c>
      <c r="K294">
        <f t="shared" si="14"/>
        <v>0</v>
      </c>
      <c r="L294">
        <f t="shared" si="14"/>
        <v>0</v>
      </c>
      <c r="M294" s="8">
        <f t="shared" si="14"/>
        <v>0</v>
      </c>
    </row>
    <row r="295" spans="1:14" x14ac:dyDescent="0.25">
      <c r="B295" s="7"/>
      <c r="H295" s="8"/>
      <c r="I295">
        <f t="shared" si="14"/>
        <v>0</v>
      </c>
      <c r="J295">
        <f t="shared" si="14"/>
        <v>0</v>
      </c>
      <c r="K295">
        <f t="shared" si="14"/>
        <v>0</v>
      </c>
      <c r="L295">
        <f t="shared" si="14"/>
        <v>0</v>
      </c>
      <c r="M295" s="8">
        <f t="shared" si="14"/>
        <v>0</v>
      </c>
      <c r="N295" s="17"/>
    </row>
    <row r="296" spans="1:14" x14ac:dyDescent="0.25">
      <c r="B296" s="7"/>
      <c r="H296" s="8"/>
      <c r="I296">
        <f t="shared" si="14"/>
        <v>0</v>
      </c>
      <c r="J296">
        <f t="shared" si="14"/>
        <v>0</v>
      </c>
      <c r="K296">
        <f t="shared" si="14"/>
        <v>0</v>
      </c>
      <c r="L296">
        <f t="shared" si="14"/>
        <v>0</v>
      </c>
      <c r="M296" s="8">
        <f t="shared" si="14"/>
        <v>0</v>
      </c>
    </row>
    <row r="297" spans="1:14" x14ac:dyDescent="0.25">
      <c r="B297" s="7"/>
      <c r="H297" s="8"/>
      <c r="I297">
        <f t="shared" si="14"/>
        <v>0</v>
      </c>
      <c r="J297">
        <f t="shared" si="14"/>
        <v>0</v>
      </c>
      <c r="K297">
        <f t="shared" si="14"/>
        <v>0</v>
      </c>
      <c r="L297">
        <f t="shared" si="14"/>
        <v>0</v>
      </c>
      <c r="M297" s="8">
        <f t="shared" si="14"/>
        <v>0</v>
      </c>
    </row>
    <row r="298" spans="1:14" x14ac:dyDescent="0.25">
      <c r="B298" s="7"/>
      <c r="H298" s="8"/>
      <c r="I298">
        <f t="shared" si="14"/>
        <v>0</v>
      </c>
      <c r="J298">
        <f t="shared" si="14"/>
        <v>0</v>
      </c>
      <c r="K298">
        <f t="shared" si="14"/>
        <v>0</v>
      </c>
      <c r="L298">
        <f t="shared" si="14"/>
        <v>0</v>
      </c>
      <c r="M298" s="8">
        <f t="shared" si="14"/>
        <v>0</v>
      </c>
    </row>
    <row r="299" spans="1:14" x14ac:dyDescent="0.25">
      <c r="B299" s="7"/>
      <c r="H299" s="8"/>
      <c r="I299">
        <f t="shared" si="14"/>
        <v>0</v>
      </c>
      <c r="J299">
        <f t="shared" si="14"/>
        <v>0</v>
      </c>
      <c r="K299">
        <f t="shared" si="14"/>
        <v>0</v>
      </c>
      <c r="L299">
        <f t="shared" si="14"/>
        <v>0</v>
      </c>
      <c r="M299" s="8">
        <f t="shared" si="14"/>
        <v>0</v>
      </c>
    </row>
    <row r="300" spans="1:14" x14ac:dyDescent="0.25">
      <c r="B300" s="7"/>
      <c r="H300" s="8"/>
      <c r="I300">
        <f t="shared" si="14"/>
        <v>0</v>
      </c>
      <c r="J300">
        <f t="shared" si="14"/>
        <v>0</v>
      </c>
      <c r="K300">
        <f t="shared" si="14"/>
        <v>0</v>
      </c>
      <c r="L300">
        <f t="shared" si="14"/>
        <v>0</v>
      </c>
      <c r="M300" s="8">
        <f t="shared" si="14"/>
        <v>0</v>
      </c>
    </row>
    <row r="301" spans="1:14" ht="15.75" thickBot="1" x14ac:dyDescent="0.3">
      <c r="A301" s="10" t="s">
        <v>92</v>
      </c>
      <c r="B301" s="9" t="s">
        <v>93</v>
      </c>
      <c r="C301" s="10" t="s">
        <v>94</v>
      </c>
      <c r="D301" s="10" t="s">
        <v>95</v>
      </c>
      <c r="E301" s="10" t="s">
        <v>96</v>
      </c>
      <c r="F301" s="10" t="s">
        <v>97</v>
      </c>
      <c r="G301" s="10" t="s">
        <v>98</v>
      </c>
      <c r="H301" s="11" t="s">
        <v>98</v>
      </c>
      <c r="I301" s="10">
        <f>SUM(I$3:INDEX(I:I,$F$1))</f>
        <v>3905.5</v>
      </c>
      <c r="J301" s="10">
        <f>SUM(J$3:INDEX(J:J,$F$1))</f>
        <v>3612.5</v>
      </c>
      <c r="K301" s="10">
        <f>SUM(K$3:INDEX(K:K,$F$1))</f>
        <v>877</v>
      </c>
      <c r="L301" s="10">
        <f>SUM(L$3:INDEX(L:L,$F$1))</f>
        <v>1517</v>
      </c>
      <c r="M301" s="10">
        <f>SUM(M$3:INDEX(M:M,$F$1))</f>
        <v>0</v>
      </c>
    </row>
    <row r="302" spans="1:14" x14ac:dyDescent="0.25">
      <c r="G302" t="s">
        <v>181</v>
      </c>
      <c r="H302">
        <v>12</v>
      </c>
      <c r="I302" cm="1">
        <f t="array" ref="I302">SUM(_xlfn._xlws.FILTER(I$3:INDEX(I:I,$F$1), ($G$3:INDEX($G:$G,$F$1)&lt;&gt;"") * (ROW(I$3:INDEX(I:I,$F$1)) &gt;= LARGE(IF($G$3:INDEX($G:$G,$F$1)&lt;&gt;"", ROW(I$3:INDEX(I:I,$F$1))), MIN($H$302, COUNTIF($G$3:INDEX($G:$G,$F$1), "&lt;&gt;"))))))</f>
        <v>0</v>
      </c>
      <c r="J302" cm="1">
        <f t="array" ref="J302">SUM(_xlfn._xlws.FILTER(J$3:INDEX(J:J,$F$1), ($G$3:INDEX($G:$G,$F$1)&lt;&gt;"") * (ROW(J$3:INDEX(J:J,$F$1)) &gt;= LARGE(IF($G$3:INDEX($G:$G,$F$1)&lt;&gt;"", ROW(J$3:INDEX(J:J,$F$1))), MIN($H$302, COUNTIF($G$3:INDEX($G:$G,$F$1), "&lt;&gt;"))))))</f>
        <v>139</v>
      </c>
      <c r="K302" cm="1">
        <f t="array" ref="K302">SUM(_xlfn._xlws.FILTER(K$3:INDEX(K:K,$F$1), ($G$3:INDEX($G:$G,$F$1)&lt;&gt;"") * (ROW(K$3:INDEX(K:K,$F$1)) &gt;= LARGE(IF($G$3:INDEX($G:$G,$F$1)&lt;&gt;"", ROW(K$3:INDEX(K:K,$F$1))), MIN($H$302, COUNTIF($G$3:INDEX($G:$G,$F$1), "&lt;&gt;"))))))</f>
        <v>0</v>
      </c>
      <c r="L302" cm="1">
        <f t="array" ref="L302">SUM(_xlfn._xlws.FILTER(L$3:INDEX(L:L,$F$1), ($G$3:INDEX($G:$G,$F$1)&lt;&gt;"") * (ROW(L$3:INDEX(L:L,$F$1)) &gt;= LARGE(IF($G$3:INDEX($G:$G,$F$1)&lt;&gt;"", ROW(L$3:INDEX(L:L,$F$1))), MIN($H$302, COUNTIF($G$3:INDEX($G:$G,$F$1), "&lt;&gt;"))))))</f>
        <v>354</v>
      </c>
      <c r="M302" cm="1">
        <f t="array" ref="M302">SUM(_xlfn._xlws.FILTER(M$3:INDEX(M:M,$F$1), ($G$3:INDEX($G:$G,$F$1)&lt;&gt;"") * (ROW(M$3:INDEX(M:M,$F$1)) &gt;= LARGE(IF($G$3:INDEX($G:$G,$F$1)&lt;&gt;"", ROW(M$3:INDEX(M:M,$F$1))), MIN($H$302, COUNTIF($G$3:INDEX($G:$G,$F$1), "&lt;&gt;"))))))</f>
        <v>0</v>
      </c>
    </row>
    <row r="303" spans="1:14" x14ac:dyDescent="0.25">
      <c r="G303" t="s">
        <v>181</v>
      </c>
      <c r="H303">
        <v>14</v>
      </c>
      <c r="I303" cm="1">
        <f t="array" ref="I303">IFERROR(SUM(_xlfn._xlws.FILTER(I$3:INDEX(I:I,$F$1), ($G$3:INDEX($G:$G,$F$1)&lt;&gt;"") * (I$3:INDEX(I:I,$F$1) &gt; 0) * (ROW(I$3:INDEX(I:I,$F$1)) &gt;= LARGE(IF(($G$3:INDEX($G:$G,$F$1)&lt;&gt;"") * (I$3:INDEX(I:I,$F$1) &gt; 0), ROW(I$3:INDEX(I:I,$F$1))), MIN($H$303, COUNTIFS($G$3:INDEX($G:$G,$F$1), "&lt;&gt;", I$3:INDEX(I:I,$F$1), "&gt;0")))))), 0)</f>
        <v>1193.5</v>
      </c>
      <c r="J303" cm="1">
        <f t="array" ref="J303">IFERROR(SUM(_xlfn._xlws.FILTER(J$3:INDEX(J:J,$F$1), ($G$3:INDEX($G:$G,$F$1)&lt;&gt;"") * (J$3:INDEX(J:J,$F$1) &gt; 0) * (ROW(J$3:INDEX(J:J,$F$1)) &gt;= LARGE(IF(($G$3:INDEX($G:$G,$F$1)&lt;&gt;"") * (J$3:INDEX(J:J,$F$1) &gt; 0), ROW(J$3:INDEX(J:J,$F$1))), MIN($H$303, COUNTIFS($G$3:INDEX($G:$G,$F$1), "&lt;&gt;", J$3:INDEX(J:J,$F$1), "&gt;0")))))), 0)</f>
        <v>437</v>
      </c>
      <c r="K303" cm="1">
        <f t="array" ref="K303">IFERROR(SUM(_xlfn._xlws.FILTER(K$3:INDEX(K:K,$F$1), ($G$3:INDEX($G:$G,$F$1)&lt;&gt;"") * (K$3:INDEX(K:K,$F$1) &gt; 0) * (ROW(K$3:INDEX(K:K,$F$1)) &gt;= LARGE(IF(($G$3:INDEX($G:$G,$F$1)&lt;&gt;"") * (K$3:INDEX(K:K,$F$1) &gt; 0), ROW(K$3:INDEX(K:K,$F$1))), MIN($H$303, COUNTIFS($G$3:INDEX($G:$G,$F$1), "&lt;&gt;", K$3:INDEX(K:K,$F$1), "&gt;0")))))), 0)</f>
        <v>877</v>
      </c>
      <c r="L303" cm="1">
        <f t="array" ref="L303">IFERROR(SUM(_xlfn._xlws.FILTER(L$3:INDEX(L:L,$F$1), ($G$3:INDEX($G:$G,$F$1)&lt;&gt;"") * (L$3:INDEX(L:L,$F$1) &gt; 0) * (ROW(L$3:INDEX(L:L,$F$1)) &gt;= LARGE(IF(($G$3:INDEX($G:$G,$F$1)&lt;&gt;"") * (L$3:INDEX(L:L,$F$1) &gt; 0), ROW(L$3:INDEX(L:L,$F$1))), MIN($H$303, COUNTIFS($G$3:INDEX($G:$G,$F$1), "&lt;&gt;", L$3:INDEX(L:L,$F$1), "&gt;0")))))), 0)</f>
        <v>1123</v>
      </c>
      <c r="M303" cm="1">
        <f t="array" ref="M303">IFERROR(SUM(_xlfn._xlws.FILTER(M$3:INDEX(M:M,$F$1), ($G$3:INDEX($G:$G,$F$1)&lt;&gt;"") * (M$3:INDEX(M:M,$F$1) &gt; 0) * (ROW(M$3:INDEX(M:M,$F$1)) &gt;= LARGE(IF(($G$3:INDEX($G:$G,$F$1)&lt;&gt;"") * (M$3:INDEX(M:M,$F$1) &gt; 0), ROW(M$3:INDEX(M:M,$F$1))), MIN($H$303, COUNTIFS($G$3:INDEX($G:$G,$F$1), "&lt;&gt;", M$3:INDEX(M:M,$F$1), "&gt;0")))))), 0)</f>
        <v>0</v>
      </c>
    </row>
    <row r="304" spans="1:14" x14ac:dyDescent="0.25">
      <c r="I304" t="str">
        <f>I$2</f>
        <v>adalfarus</v>
      </c>
      <c r="J304" t="str">
        <f t="shared" ref="J304:M304" si="15">J$2</f>
        <v>Giesbrt</v>
      </c>
      <c r="K304" t="str">
        <f t="shared" si="15"/>
        <v>Fa4953</v>
      </c>
      <c r="L304" t="str">
        <f t="shared" si="15"/>
        <v>TheCodeJak</v>
      </c>
      <c r="M304" t="str">
        <f t="shared" si="15"/>
        <v>MNcode24</v>
      </c>
    </row>
    <row r="305" spans="7:13" x14ac:dyDescent="0.25">
      <c r="G305" t="s">
        <v>164</v>
      </c>
      <c r="I305">
        <f>COUNTIF($G$3:INDEX($G:$G,$F$1), I$2)</f>
        <v>61</v>
      </c>
      <c r="J305">
        <f>COUNTIF($G$3:INDEX($G:$G,$F$1), J$2)</f>
        <v>108</v>
      </c>
      <c r="K305">
        <f>COUNTIF($G$3:INDEX($G:$G,$F$1), K$2)</f>
        <v>12</v>
      </c>
      <c r="L305">
        <f>COUNTIF($G$3:INDEX($G:$G,$F$1), L$2)</f>
        <v>15</v>
      </c>
      <c r="M305">
        <f>COUNTIF($G$3:INDEX($G:$G,$F$1), M$2)</f>
        <v>0</v>
      </c>
    </row>
    <row r="306" spans="7:13" x14ac:dyDescent="0.25">
      <c r="G306" t="s">
        <v>165</v>
      </c>
      <c r="I306">
        <f>IF(COUNTIF($G$3:INDEX($G:$G,$F$1), I$2) &gt; 0, AVERAGEIF($G$3:INDEX($G:$G,$F$1), I$2, $E$3:INDEX($E:$E,$F$1)), 0)</f>
        <v>1.459016393442623</v>
      </c>
      <c r="J306">
        <f>IF(COUNTIF($G$3:INDEX($G:$G,$F$1), J$2) &gt; 0, AVERAGEIF($G$3:INDEX($G:$G,$F$1), J$2, $E$3:INDEX($E:$E,$F$1)), 0)</f>
        <v>1.4065420560747663</v>
      </c>
      <c r="K306">
        <f>IF(COUNTIF($G$3:INDEX($G:$G,$F$1), K$2) &gt; 0, AVERAGEIF($G$3:INDEX($G:$G,$F$1), K$2, $E$3:INDEX($E:$E,$F$1)), 0)</f>
        <v>1.75</v>
      </c>
      <c r="L306">
        <f>IF(COUNTIF($G$3:INDEX($G:$G,$F$1), L$2) &gt; 0, AVERAGEIF($G$3:INDEX($G:$G,$F$1), L$2, $E$3:INDEX($E:$E,$F$1)), 0)</f>
        <v>1.6</v>
      </c>
      <c r="M306">
        <f>IF(COUNTIF($G$3:$G$200, M$2) &gt; 0, AVERAGEIF($G$3:$G$200, M$2, $E$3:$E$200), 0)</f>
        <v>0</v>
      </c>
    </row>
    <row r="307" spans="7:13" x14ac:dyDescent="0.25">
      <c r="G307" t="s">
        <v>166</v>
      </c>
      <c r="I307">
        <f>IF(COUNTIF($G$3:INDEX($G:$G,$F$1), I$2) &gt; 0, AVERAGEIF($G$3:INDEX($G:$G,$F$1), I$2, $D$3:INDEX($D:$D,$F$1)), 0)</f>
        <v>40.83606557377049</v>
      </c>
      <c r="J307">
        <f>IF(COUNTIF($G$3:INDEX($G:$G,$F$1), J$2) &gt; 0, AVERAGEIF($G$3:INDEX($G:$G,$F$1), J$2, $D$3:INDEX($D:$D,$F$1)), 0)</f>
        <v>20.252336448598133</v>
      </c>
      <c r="K307">
        <f>IF(COUNTIF($G$3:INDEX($G:$G,$F$1), K$2) &gt; 0, AVERAGEIF($G$3:INDEX($G:$G,$F$1), K$2, $D$3:INDEX($D:$D,$F$1)), 0)</f>
        <v>36.166666666666664</v>
      </c>
      <c r="L307">
        <f>IF(COUNTIF($G$3:INDEX($G:$G,$F$1), L$2) &gt; 0, AVERAGEIF($G$3:INDEX($G:$G,$F$1), L$2, $D$3:INDEX($D:$D,$F$1)), 0)</f>
        <v>56.733333333333334</v>
      </c>
      <c r="M307">
        <f>IF(COUNTIF($G$3:INDEX($G:$G,$F$1), M$2) &gt; 0, AVERAGEIF($G$3:INDEX($G:$G,$F$1), M$2, $D$3:INDEX($D:$D,$F$1)), 0)</f>
        <v>0</v>
      </c>
    </row>
    <row r="308" spans="7:13" x14ac:dyDescent="0.25">
      <c r="G308" t="s">
        <v>167</v>
      </c>
      <c r="I308">
        <f>ROUND(I$305*I$306*I$307, 0)</f>
        <v>3634</v>
      </c>
      <c r="J308">
        <f>ROUND(J$305*J$306*J$307, 0)</f>
        <v>3076</v>
      </c>
      <c r="K308">
        <f>ROUND(K$305*K$306*K$307, 0)</f>
        <v>760</v>
      </c>
      <c r="L308">
        <f>ROUND(L$305*L$306*L$307, 0)</f>
        <v>1362</v>
      </c>
      <c r="M308">
        <f>ROUND(M$305*M$306*M$307, 0)</f>
        <v>0</v>
      </c>
    </row>
    <row r="310" spans="7:13" x14ac:dyDescent="0.25">
      <c r="G310" t="s">
        <v>168</v>
      </c>
      <c r="I310" t="str">
        <f>I$2</f>
        <v>adalfarus</v>
      </c>
      <c r="J310" t="str">
        <f t="shared" ref="J310:M310" si="16">J$2</f>
        <v>Giesbrt</v>
      </c>
      <c r="K310" t="str">
        <f t="shared" si="16"/>
        <v>Fa4953</v>
      </c>
      <c r="L310" t="str">
        <f t="shared" si="16"/>
        <v>TheCodeJak</v>
      </c>
      <c r="M310" t="str">
        <f t="shared" si="16"/>
        <v>MNcode24</v>
      </c>
    </row>
    <row r="311" spans="7:13" x14ac:dyDescent="0.25">
      <c r="G311" t="str" cm="1">
        <f t="array" ref="G311:G323">_xlfn._xlws.FILTER(_xlfn.UNIQUE(C3:C200), _xlfn.UNIQUE(C3:C200)&lt;&gt;0)</f>
        <v>everything</v>
      </c>
      <c r="I311">
        <f>COUNTIFS($G$3:INDEX($G:$G,$F$1), I$310, $C$3:INDEX($C:$C,$F$1), $G311)</f>
        <v>12</v>
      </c>
      <c r="J311">
        <f>COUNTIFS($G$3:INDEX($G:$G,$F$1), J$310, $C$3:INDEX($C:$C,$F$1), $G311)</f>
        <v>24</v>
      </c>
      <c r="K311">
        <f>COUNTIFS($G$3:INDEX($G:$G,$F$1), K$310, $C$3:INDEX($C:$C,$F$1), $G311)</f>
        <v>8</v>
      </c>
      <c r="L311">
        <f>COUNTIFS($G$3:INDEX($G:$G,$F$1), L$310, $C$3:INDEX($C:$C,$F$1), $G311)</f>
        <v>0</v>
      </c>
      <c r="M311">
        <f>COUNTIFS($G$3:INDEX($G:$G,$F$1), M$310, $C$3:INDEX($C:$C,$F$1), $G311)</f>
        <v>0</v>
      </c>
    </row>
    <row r="312" spans="7:13" x14ac:dyDescent="0.25">
      <c r="G312" t="str">
        <v>changes</v>
      </c>
      <c r="I312">
        <f>COUNTIFS($G$3:INDEX($G:$G,$F$1), I$310, $C$3:INDEX($C:$C,$F$1), $G312)</f>
        <v>22</v>
      </c>
      <c r="J312">
        <f>COUNTIFS($G$3:INDEX($G:$G,$F$1), J$310, $C$3:INDEX($C:$C,$F$1), $G312)</f>
        <v>36</v>
      </c>
      <c r="K312">
        <f>COUNTIFS($G$3:INDEX($G:$G,$F$1), K$310, $C$3:INDEX($C:$C,$F$1), $G312)</f>
        <v>0</v>
      </c>
      <c r="L312">
        <f>COUNTIFS($G$3:INDEX($G:$G,$F$1), L$310, $C$3:INDEX($C:$C,$F$1), $G312)</f>
        <v>7</v>
      </c>
      <c r="M312">
        <f>COUNTIFS($G$3:INDEX($G:$G,$F$1), M$310, $C$3:INDEX($C:$C,$F$1), $G312)</f>
        <v>0</v>
      </c>
    </row>
    <row r="313" spans="7:13" x14ac:dyDescent="0.25">
      <c r="G313" t="str">
        <v>new cls</v>
      </c>
      <c r="I313">
        <f>COUNTIFS($G$3:INDEX($G:$G,$F$1), I$310, $C$3:INDEX($C:$C,$F$1), $G313)</f>
        <v>1</v>
      </c>
      <c r="J313">
        <f>COUNTIFS($G$3:INDEX($G:$G,$F$1), J$310, $C$3:INDEX($C:$C,$F$1), $G313)</f>
        <v>0</v>
      </c>
      <c r="K313">
        <f>COUNTIFS($G$3:INDEX($G:$G,$F$1), K$310, $C$3:INDEX($C:$C,$F$1), $G313)</f>
        <v>0</v>
      </c>
      <c r="L313">
        <f>COUNTIFS($G$3:INDEX($G:$G,$F$1), L$310, $C$3:INDEX($C:$C,$F$1), $G313)</f>
        <v>0</v>
      </c>
      <c r="M313">
        <f>COUNTIFS($G$3:INDEX($G:$G,$F$1), M$310, $C$3:INDEX($C:$C,$F$1), $G313)</f>
        <v>0</v>
      </c>
    </row>
    <row r="314" spans="7:13" x14ac:dyDescent="0.25">
      <c r="G314" t="str">
        <v>docs</v>
      </c>
      <c r="I314">
        <f>COUNTIFS($G$3:INDEX($G:$G,$F$1), I$310, $C$3:INDEX($C:$C,$F$1), $G314)</f>
        <v>1</v>
      </c>
      <c r="J314">
        <f>COUNTIFS($G$3:INDEX($G:$G,$F$1), J$310, $C$3:INDEX($C:$C,$F$1), $G314)</f>
        <v>13</v>
      </c>
      <c r="K314">
        <f>COUNTIFS($G$3:INDEX($G:$G,$F$1), K$310, $C$3:INDEX($C:$C,$F$1), $G314)</f>
        <v>0</v>
      </c>
      <c r="L314">
        <f>COUNTIFS($G$3:INDEX($G:$G,$F$1), L$310, $C$3:INDEX($C:$C,$F$1), $G314)</f>
        <v>0</v>
      </c>
      <c r="M314">
        <f>COUNTIFS($G$3:INDEX($G:$G,$F$1), M$310, $C$3:INDEX($C:$C,$F$1), $G314)</f>
        <v>0</v>
      </c>
    </row>
    <row r="315" spans="7:13" x14ac:dyDescent="0.25">
      <c r="G315" t="str">
        <v>change docs</v>
      </c>
      <c r="I315">
        <f>COUNTIFS($G$3:INDEX($G:$G,$F$1), I$310, $C$3:INDEX($C:$C,$F$1), $G315)</f>
        <v>0</v>
      </c>
      <c r="J315">
        <f>COUNTIFS($G$3:INDEX($G:$G,$F$1), J$310, $C$3:INDEX($C:$C,$F$1), $G315)</f>
        <v>3</v>
      </c>
      <c r="K315">
        <f>COUNTIFS($G$3:INDEX($G:$G,$F$1), K$310, $C$3:INDEX($C:$C,$F$1), $G315)</f>
        <v>0</v>
      </c>
      <c r="L315">
        <f>COUNTIFS($G$3:INDEX($G:$G,$F$1), L$310, $C$3:INDEX($C:$C,$F$1), $G315)</f>
        <v>0</v>
      </c>
      <c r="M315">
        <f>COUNTIFS($G$3:INDEX($G:$G,$F$1), M$310, $C$3:INDEX($C:$C,$F$1), $G315)</f>
        <v>0</v>
      </c>
    </row>
    <row r="316" spans="7:13" x14ac:dyDescent="0.25">
      <c r="G316" t="str">
        <v>remove</v>
      </c>
      <c r="I316">
        <f>COUNTIFS($G$3:INDEX($G:$G,$F$1), I$310, $C$3:INDEX($C:$C,$F$1), $G316)</f>
        <v>1</v>
      </c>
      <c r="J316">
        <f>COUNTIFS($G$3:INDEX($G:$G,$F$1), J$310, $C$3:INDEX($C:$C,$F$1), $G316)</f>
        <v>0</v>
      </c>
      <c r="K316">
        <f>COUNTIFS($G$3:INDEX($G:$G,$F$1), K$310, $C$3:INDEX($C:$C,$F$1), $G316)</f>
        <v>0</v>
      </c>
      <c r="L316">
        <f>COUNTIFS($G$3:INDEX($G:$G,$F$1), L$310, $C$3:INDEX($C:$C,$F$1), $G316)</f>
        <v>0</v>
      </c>
      <c r="M316">
        <f>COUNTIFS($G$3:INDEX($G:$G,$F$1), M$310, $C$3:INDEX($C:$C,$F$1), $G316)</f>
        <v>0</v>
      </c>
    </row>
    <row r="317" spans="7:13" x14ac:dyDescent="0.25">
      <c r="G317" t="str">
        <v>created</v>
      </c>
      <c r="I317">
        <f>COUNTIFS($G$3:INDEX($G:$G,$F$1), I$310, $C$3:INDEX($C:$C,$F$1), $G317)</f>
        <v>1</v>
      </c>
      <c r="J317">
        <f>COUNTIFS($G$3:INDEX($G:$G,$F$1), J$310, $C$3:INDEX($C:$C,$F$1), $G317)</f>
        <v>0</v>
      </c>
      <c r="K317">
        <f>COUNTIFS($G$3:INDEX($G:$G,$F$1), K$310, $C$3:INDEX($C:$C,$F$1), $G317)</f>
        <v>0</v>
      </c>
      <c r="L317">
        <f>COUNTIFS($G$3:INDEX($G:$G,$F$1), L$310, $C$3:INDEX($C:$C,$F$1), $G317)</f>
        <v>0</v>
      </c>
      <c r="M317">
        <f>COUNTIFS($G$3:INDEX($G:$G,$F$1), M$310, $C$3:INDEX($C:$C,$F$1), $G317)</f>
        <v>0</v>
      </c>
    </row>
    <row r="318" spans="7:13" x14ac:dyDescent="0.25">
      <c r="G318" t="str">
        <v>smaller updates</v>
      </c>
      <c r="I318">
        <f>COUNTIFS($G$3:INDEX($G:$G,$F$1), I$310, $C$3:INDEX($C:$C,$F$1), $G318)</f>
        <v>1</v>
      </c>
      <c r="J318">
        <f>COUNTIFS($G$3:INDEX($G:$G,$F$1), J$310, $C$3:INDEX($C:$C,$F$1), $G318)</f>
        <v>1</v>
      </c>
      <c r="K318">
        <f>COUNTIFS($G$3:INDEX($G:$G,$F$1), K$310, $C$3:INDEX($C:$C,$F$1), $G318)</f>
        <v>0</v>
      </c>
      <c r="L318">
        <f>COUNTIFS($G$3:INDEX($G:$G,$F$1), L$310, $C$3:INDEX($C:$C,$F$1), $G318)</f>
        <v>0</v>
      </c>
      <c r="M318">
        <f>COUNTIFS($G$3:INDEX($G:$G,$F$1), M$310, $C$3:INDEX($C:$C,$F$1), $G318)</f>
        <v>0</v>
      </c>
    </row>
    <row r="319" spans="7:13" x14ac:dyDescent="0.25">
      <c r="G319" t="str">
        <v>added</v>
      </c>
      <c r="I319">
        <f>COUNTIFS($G$3:INDEX($G:$G,$F$1), I$310, $C$3:INDEX($C:$C,$F$1), $G319)</f>
        <v>21</v>
      </c>
      <c r="J319">
        <f>COUNTIFS($G$3:INDEX($G:$G,$F$1), J$310, $C$3:INDEX($C:$C,$F$1), $G319)</f>
        <v>29</v>
      </c>
      <c r="K319">
        <f>COUNTIFS($G$3:INDEX($G:$G,$F$1), K$310, $C$3:INDEX($C:$C,$F$1), $G319)</f>
        <v>3</v>
      </c>
      <c r="L319">
        <f>COUNTIFS($G$3:INDEX($G:$G,$F$1), L$310, $C$3:INDEX($C:$C,$F$1), $G319)</f>
        <v>8</v>
      </c>
      <c r="M319">
        <f>COUNTIFS($G$3:INDEX($G:$G,$F$1), M$310, $C$3:INDEX($C:$C,$F$1), $G319)</f>
        <v>0</v>
      </c>
    </row>
    <row r="320" spans="7:13" x14ac:dyDescent="0.25">
      <c r="G320" t="str">
        <v>setter</v>
      </c>
      <c r="I320">
        <f>COUNTIFS($G$3:INDEX($G:$G,$F$1), I$310, $C$3:INDEX($C:$C,$F$1), $G320)</f>
        <v>0</v>
      </c>
      <c r="J320">
        <f>COUNTIFS($G$3:INDEX($G:$G,$F$1), J$310, $C$3:INDEX($C:$C,$F$1), $G320)</f>
        <v>1</v>
      </c>
      <c r="K320">
        <f>COUNTIFS($G$3:INDEX($G:$G,$F$1), K$310, $C$3:INDEX($C:$C,$F$1), $G320)</f>
        <v>0</v>
      </c>
      <c r="L320">
        <f>COUNTIFS($G$3:INDEX($G:$G,$F$1), L$310, $C$3:INDEX($C:$C,$F$1), $G320)</f>
        <v>0</v>
      </c>
      <c r="M320">
        <f>COUNTIFS($G$3:INDEX($G:$G,$F$1), M$310, $C$3:INDEX($C:$C,$F$1), $G320)</f>
        <v>0</v>
      </c>
    </row>
    <row r="321" spans="7:13" x14ac:dyDescent="0.25">
      <c r="G321" t="str">
        <v>moved</v>
      </c>
      <c r="I321">
        <f>COUNTIFS($G$3:INDEX($G:$G,$F$1), I$310, $C$3:INDEX($C:$C,$F$1), $G321)</f>
        <v>0</v>
      </c>
      <c r="J321">
        <f>COUNTIFS($G$3:INDEX($G:$G,$F$1), J$310, $C$3:INDEX($C:$C,$F$1), $G321)</f>
        <v>1</v>
      </c>
      <c r="K321">
        <f>COUNTIFS($G$3:INDEX($G:$G,$F$1), K$310, $C$3:INDEX($C:$C,$F$1), $G321)</f>
        <v>0</v>
      </c>
      <c r="L321">
        <f>COUNTIFS($G$3:INDEX($G:$G,$F$1), L$310, $C$3:INDEX($C:$C,$F$1), $G321)</f>
        <v>0</v>
      </c>
      <c r="M321">
        <f>COUNTIFS($G$3:INDEX($G:$G,$F$1), M$310, $C$3:INDEX($C:$C,$F$1), $G321)</f>
        <v>0</v>
      </c>
    </row>
    <row r="322" spans="7:13" x14ac:dyDescent="0.25">
      <c r="G322" t="str">
        <v>fixes</v>
      </c>
      <c r="I322">
        <f>COUNTIFS($G$3:INDEX($G:$G,$F$1), I$310, $C$3:INDEX($C:$C,$F$1), $G322)</f>
        <v>1</v>
      </c>
      <c r="J322">
        <f>COUNTIFS($G$3:INDEX($G:$G,$F$1), J$310, $C$3:INDEX($C:$C,$F$1), $G322)</f>
        <v>0</v>
      </c>
      <c r="K322">
        <f>COUNTIFS($G$3:INDEX($G:$G,$F$1), K$310, $C$3:INDEX($C:$C,$F$1), $G322)</f>
        <v>0</v>
      </c>
      <c r="L322">
        <f>COUNTIFS($G$3:INDEX($G:$G,$F$1), L$310, $C$3:INDEX($C:$C,$F$1), $G322)</f>
        <v>0</v>
      </c>
      <c r="M322">
        <f>COUNTIFS($G$3:INDEX($G:$G,$F$1), M$310, $C$3:INDEX($C:$C,$F$1), $G322)</f>
        <v>0</v>
      </c>
    </row>
    <row r="323" spans="7:13" x14ac:dyDescent="0.25">
      <c r="G323" t="str">
        <v>one line</v>
      </c>
    </row>
    <row r="325" spans="7:13" x14ac:dyDescent="0.25">
      <c r="G325" t="s">
        <v>169</v>
      </c>
      <c r="I325" t="str">
        <f t="shared" ref="I325:M325" si="17">I$2</f>
        <v>adalfarus</v>
      </c>
      <c r="J325" t="str">
        <f t="shared" si="17"/>
        <v>Giesbrt</v>
      </c>
      <c r="K325" t="str">
        <f t="shared" si="17"/>
        <v>Fa4953</v>
      </c>
      <c r="L325" t="str">
        <f t="shared" si="17"/>
        <v>TheCodeJak</v>
      </c>
      <c r="M325" t="str">
        <f t="shared" si="17"/>
        <v>MNcode24</v>
      </c>
    </row>
    <row r="326" spans="7:13" x14ac:dyDescent="0.25">
      <c r="G326" t="str" cm="1">
        <f t="array" ref="G326:G332">_xlfn._xlws.FILTER(_xlfn.UNIQUE(F3:F200), _xlfn.UNIQUE(F3:F200)&lt;&gt;0)</f>
        <v>none</v>
      </c>
      <c r="I326">
        <f>COUNTIFS($G$3:INDEX($G:$G,$F$1), I$325, $F$3:INDEX($F:$F,$F$1), $G326)</f>
        <v>49</v>
      </c>
      <c r="J326">
        <f>COUNTIFS($G$3:INDEX($G:$G,$F$1), J$325, $F$3:INDEX($F:$F,$F$1), $G326)</f>
        <v>65</v>
      </c>
      <c r="K326">
        <f>COUNTIFS($G$3:INDEX($G:$G,$F$1), K$325, $F$3:INDEX($F:$F,$F$1), $G326)</f>
        <v>2</v>
      </c>
      <c r="L326">
        <f>COUNTIFS($G$3:INDEX($G:$G,$F$1), L$325, $F$3:INDEX($F:$F,$F$1), $G326)</f>
        <v>12</v>
      </c>
      <c r="M326">
        <f>COUNTIFS($G$3:INDEX($G:$G,$F$1), M$325, $F$3:INDEX($F:$F,$F$1), $G326)</f>
        <v>0</v>
      </c>
    </row>
    <row r="327" spans="7:13" x14ac:dyDescent="0.25">
      <c r="G327" t="str">
        <v>comments 5%</v>
      </c>
      <c r="I327">
        <f>COUNTIFS($G$3:INDEX($G:$G,$F$1), I$325, $F$3:INDEX($F:$F,$F$1), $G327)</f>
        <v>2</v>
      </c>
      <c r="J327">
        <f>COUNTIFS($G$3:INDEX($G:$G,$F$1), J$325, $F$3:INDEX($F:$F,$F$1), $G327)</f>
        <v>0</v>
      </c>
      <c r="K327">
        <f>COUNTIFS($G$3:INDEX($G:$G,$F$1), K$325, $F$3:INDEX($F:$F,$F$1), $G327)</f>
        <v>0</v>
      </c>
      <c r="L327">
        <f>COUNTIFS($G$3:INDEX($G:$G,$F$1), L$325, $F$3:INDEX($F:$F,$F$1), $G327)</f>
        <v>0</v>
      </c>
      <c r="M327">
        <f>COUNTIFS($G$3:INDEX($G:$G,$F$1), M$325, $F$3:INDEX($F:$F,$F$1), $G327)</f>
        <v>0</v>
      </c>
    </row>
    <row r="328" spans="7:13" x14ac:dyDescent="0.25">
      <c r="G328" t="str">
        <v>inline 100%</v>
      </c>
      <c r="I328">
        <f>COUNTIFS($G$3:INDEX($G:$G,$F$1), I$325, $F$3:INDEX($F:$F,$F$1), $G328)</f>
        <v>5</v>
      </c>
      <c r="J328">
        <f>COUNTIFS($G$3:INDEX($G:$G,$F$1), J$325, $F$3:INDEX($F:$F,$F$1), $G328)</f>
        <v>41</v>
      </c>
      <c r="K328">
        <f>COUNTIFS($G$3:INDEX($G:$G,$F$1), K$325, $F$3:INDEX($F:$F,$F$1), $G328)</f>
        <v>10</v>
      </c>
      <c r="L328">
        <f>COUNTIFS($G$3:INDEX($G:$G,$F$1), L$325, $F$3:INDEX($F:$F,$F$1), $G328)</f>
        <v>2</v>
      </c>
      <c r="M328">
        <f>COUNTIFS($G$3:INDEX($G:$G,$F$1), M$325, $F$3:INDEX($F:$F,$F$1), $G328)</f>
        <v>0</v>
      </c>
    </row>
    <row r="329" spans="7:13" x14ac:dyDescent="0.25">
      <c r="G329" t="str">
        <v>inline 5%</v>
      </c>
      <c r="I329">
        <f>COUNTIFS($G$3:INDEX($G:$G,$F$1), I$325, $F$3:INDEX($F:$F,$F$1), $G329)</f>
        <v>3</v>
      </c>
      <c r="J329">
        <f>COUNTIFS($G$3:INDEX($G:$G,$F$1), J$325, $F$3:INDEX($F:$F,$F$1), $G329)</f>
        <v>0</v>
      </c>
      <c r="K329">
        <f>COUNTIFS($G$3:INDEX($G:$G,$F$1), K$325, $F$3:INDEX($F:$F,$F$1), $G329)</f>
        <v>0</v>
      </c>
      <c r="L329">
        <f>COUNTIFS($G$3:INDEX($G:$G,$F$1), L$325, $F$3:INDEX($F:$F,$F$1), $G329)</f>
        <v>1</v>
      </c>
      <c r="M329">
        <f>COUNTIFS($G$3:INDEX($G:$G,$F$1), M$325, $F$3:INDEX($F:$F,$F$1), $G329)</f>
        <v>0</v>
      </c>
    </row>
    <row r="330" spans="7:13" x14ac:dyDescent="0.25">
      <c r="G330" t="str">
        <v>comments 100%</v>
      </c>
      <c r="I330">
        <f>COUNTIFS($G$3:INDEX($G:$G,$F$1), I$325, $F$3:INDEX($F:$F,$F$1), $G330)</f>
        <v>1</v>
      </c>
      <c r="J330">
        <f>COUNTIFS($G$3:INDEX($G:$G,$F$1), J$325, $F$3:INDEX($F:$F,$F$1), $G330)</f>
        <v>0</v>
      </c>
      <c r="K330">
        <f>COUNTIFS($G$3:INDEX($G:$G,$F$1), K$325, $F$3:INDEX($F:$F,$F$1), $G330)</f>
        <v>0</v>
      </c>
      <c r="L330">
        <f>COUNTIFS($G$3:INDEX($G:$G,$F$1), L$325, $F$3:INDEX($F:$F,$F$1), $G330)</f>
        <v>0</v>
      </c>
      <c r="M330">
        <f>COUNTIFS($G$3:INDEX($G:$G,$F$1), M$325, $F$3:INDEX($F:$F,$F$1), $G330)</f>
        <v>0</v>
      </c>
    </row>
    <row r="331" spans="7:13" x14ac:dyDescent="0.25">
      <c r="G331" t="str">
        <v>inline 50%</v>
      </c>
      <c r="I331">
        <f>COUNTIFS($G$3:INDEX($G:$G,$F$1), I$325, $F$3:INDEX($F:$F,$F$1), $G331)</f>
        <v>0</v>
      </c>
      <c r="J331">
        <f>COUNTIFS($G$3:INDEX($G:$G,$F$1), J$325, $F$3:INDEX($F:$F,$F$1), $G331)</f>
        <v>2</v>
      </c>
      <c r="K331">
        <f>COUNTIFS($G$3:INDEX($G:$G,$F$1), K$325, $F$3:INDEX($F:$F,$F$1), $G331)</f>
        <v>0</v>
      </c>
      <c r="L331">
        <f>COUNTIFS($G$3:INDEX($G:$G,$F$1), L$325, $F$3:INDEX($F:$F,$F$1), $G331)</f>
        <v>0</v>
      </c>
      <c r="M331">
        <f>COUNTIFS($G$3:INDEX($G:$G,$F$1), M$325, $F$3:INDEX($F:$F,$F$1), $G331)</f>
        <v>0</v>
      </c>
    </row>
    <row r="332" spans="7:13" x14ac:dyDescent="0.25">
      <c r="G332" t="str">
        <v>in md 100%</v>
      </c>
      <c r="I332">
        <f>COUNTIFS($G$3:INDEX($G:$G,$F$1), I$325, $F$3:INDEX($F:$F,$F$1), $G332)</f>
        <v>1</v>
      </c>
      <c r="J332">
        <f>COUNTIFS($G$3:INDEX($G:$G,$F$1), J$325, $F$3:INDEX($F:$F,$F$1), $G332)</f>
        <v>0</v>
      </c>
      <c r="K332">
        <f>COUNTIFS($G$3:INDEX($G:$G,$F$1), K$325, $F$3:INDEX($F:$F,$F$1), $G332)</f>
        <v>0</v>
      </c>
      <c r="L332">
        <f>COUNTIFS($G$3:INDEX($G:$G,$F$1), L$325, $F$3:INDEX($F:$F,$F$1), $G332)</f>
        <v>0</v>
      </c>
      <c r="M332">
        <f>COUNTIFS($G$3:INDEX($G:$G,$F$1), M$325, $F$3:INDEX($F:$F,$F$1), $G332)</f>
        <v>0</v>
      </c>
    </row>
    <row r="335" spans="7:13" x14ac:dyDescent="0.25">
      <c r="I335" t="str">
        <f t="shared" ref="I335:M335" si="18">I$2</f>
        <v>adalfarus</v>
      </c>
      <c r="J335" t="str">
        <f t="shared" si="18"/>
        <v>Giesbrt</v>
      </c>
      <c r="K335" t="str">
        <f t="shared" si="18"/>
        <v>Fa4953</v>
      </c>
      <c r="L335" t="str">
        <f t="shared" si="18"/>
        <v>TheCodeJak</v>
      </c>
      <c r="M335" t="str">
        <f t="shared" si="18"/>
        <v>MNcode24</v>
      </c>
    </row>
    <row r="336" spans="7:13" x14ac:dyDescent="0.25">
      <c r="G336" t="s">
        <v>233</v>
      </c>
      <c r="H336">
        <f>SUM(I301:M301)</f>
        <v>9912</v>
      </c>
      <c r="I336" s="16">
        <f>I301/$H336</f>
        <v>0.3940173527037934</v>
      </c>
      <c r="J336" s="16">
        <f>J301/$H336</f>
        <v>0.36445722356739307</v>
      </c>
      <c r="K336" s="16">
        <f>K301/$H336</f>
        <v>8.8478611783696523E-2</v>
      </c>
      <c r="L336" s="16">
        <f>L301/$H336</f>
        <v>0.15304681194511702</v>
      </c>
      <c r="M336" s="16">
        <f>M301/$H336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</hyperlinks>
  <pageMargins left="0.7" right="0.7" top="0.75" bottom="0.75" header="0.3" footer="0.3"/>
  <pageSetup paperSize="9" orientation="portrait" horizontalDpi="0" verticalDpi="0" r:id="rId99"/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2025-02-02T18:14:59Z</dcterms:modified>
</cp:coreProperties>
</file>