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52B0339-F910-4858-836C-7F3CDAD62C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3" i="1" l="1" a="1"/>
  <c r="M203" i="1" s="1"/>
  <c r="L203" i="1" a="1"/>
  <c r="L203" i="1" s="1"/>
  <c r="K203" i="1" a="1"/>
  <c r="K203" i="1" s="1"/>
  <c r="J203" i="1" a="1"/>
  <c r="J203" i="1" s="1"/>
  <c r="I203" i="1" a="1"/>
  <c r="I203" i="1" s="1"/>
  <c r="M202" i="1" a="1"/>
  <c r="M202" i="1" s="1"/>
  <c r="L202" i="1" a="1"/>
  <c r="L202" i="1" s="1"/>
  <c r="K202" i="1" a="1"/>
  <c r="K202" i="1" s="1"/>
  <c r="J202" i="1" a="1"/>
  <c r="J202" i="1" s="1"/>
  <c r="I202" i="1" a="1"/>
  <c r="I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I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K208" i="1" l="1"/>
  <c r="M208" i="1"/>
  <c r="J208" i="1"/>
  <c r="L208" i="1"/>
  <c r="L75" i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<sst xmlns="http://schemas.openxmlformats.org/spreadsheetml/2006/main" count="523" uniqueCount="183">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</sst>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0" fillId="0" borderId="0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2732</c:v>
                </c:pt>
                <c:pt idx="1">
                  <c:v>1301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29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1.4523809523809523</c:v>
                </c:pt>
                <c:pt idx="1">
                  <c:v>1.4047619047619047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42.857142857142854</c:v>
                </c:pt>
                <c:pt idx="1">
                  <c:v>19.904761904761905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2614</c:v>
                </c:pt>
                <c:pt idx="1">
                  <c:v>1202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</a:t>
            </a:r>
            <a:r>
              <a:rPr lang="en-US" baseline="0"/>
              <a:t> commits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</a:t>
            </a:r>
            <a:r>
              <a:rPr lang="en-US" baseline="0"/>
              <a:t> commits per person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506</c:v>
                </c:pt>
                <c:pt idx="1">
                  <c:v>43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204</xdr:row>
      <xdr:rowOff>180415</xdr:rowOff>
    </xdr:from>
    <xdr:to>
      <xdr:col>21</xdr:col>
      <xdr:colOff>0</xdr:colOff>
      <xdr:row>220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38420</xdr:colOff>
      <xdr:row>221</xdr:row>
      <xdr:rowOff>5920</xdr:rowOff>
    </xdr:from>
    <xdr:to>
      <xdr:col>20</xdr:col>
      <xdr:colOff>374596</xdr:colOff>
      <xdr:row>235</xdr:row>
      <xdr:rowOff>82120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1868261</xdr:colOff>
      <xdr:row>204</xdr:row>
      <xdr:rowOff>87087</xdr:rowOff>
    </xdr:from>
    <xdr:to>
      <xdr:col>5</xdr:col>
      <xdr:colOff>1209675</xdr:colOff>
      <xdr:row>218</xdr:row>
      <xdr:rowOff>163287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1866901</xdr:colOff>
      <xdr:row>218</xdr:row>
      <xdr:rowOff>140154</xdr:rowOff>
    </xdr:from>
    <xdr:to>
      <xdr:col>5</xdr:col>
      <xdr:colOff>1208315</xdr:colOff>
      <xdr:row>233</xdr:row>
      <xdr:rowOff>25854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605116</xdr:colOff>
      <xdr:row>171</xdr:row>
      <xdr:rowOff>147637</xdr:rowOff>
    </xdr:from>
    <xdr:to>
      <xdr:col>20</xdr:col>
      <xdr:colOff>605116</xdr:colOff>
      <xdr:row>186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20449</xdr:colOff>
      <xdr:row>157</xdr:row>
      <xdr:rowOff>61352</xdr:rowOff>
    </xdr:from>
    <xdr:to>
      <xdr:col>21</xdr:col>
      <xdr:colOff>11206</xdr:colOff>
      <xdr:row>171</xdr:row>
      <xdr:rowOff>139233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hyperlink" Target="https://github.com/Giesbrt/Automaten/commit/fccbe8e2f54330f0044a872e7b702991c1f6c2a3" TargetMode="External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iesbrt/Automaten/commit/976dd230916b6a1d70047f801ec2d54e5b92b1f0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C171" zoomScale="85" zoomScaleNormal="85" workbookViewId="0">
      <selection activeCell="Q203" sqref="Q203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s="16" t="s">
        <v>28</v>
      </c>
      <c r="D4" s="16">
        <v>62</v>
      </c>
      <c r="E4" s="16">
        <v>2</v>
      </c>
      <c r="F4" s="16" t="s">
        <v>29</v>
      </c>
      <c r="G4" s="16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s="16" t="s">
        <v>28</v>
      </c>
      <c r="D5" s="16">
        <v>70</v>
      </c>
      <c r="E5" s="16">
        <v>1</v>
      </c>
      <c r="F5" s="16" t="s">
        <v>19</v>
      </c>
      <c r="G5" s="16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s="16" t="s">
        <v>28</v>
      </c>
      <c r="D6" s="16">
        <v>374</v>
      </c>
      <c r="E6" s="16">
        <v>1</v>
      </c>
      <c r="F6" s="16" t="s">
        <v>24</v>
      </c>
      <c r="G6" s="1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s="16" t="s">
        <v>27</v>
      </c>
      <c r="D7" s="16">
        <v>3</v>
      </c>
      <c r="E7" s="16">
        <v>1</v>
      </c>
      <c r="F7" s="16" t="s">
        <v>18</v>
      </c>
      <c r="G7" s="16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s="16" t="s">
        <v>27</v>
      </c>
      <c r="D8" s="16">
        <v>4</v>
      </c>
      <c r="E8" s="16">
        <v>1</v>
      </c>
      <c r="F8" s="16" t="s">
        <v>29</v>
      </c>
      <c r="G8" s="16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s="16" t="s">
        <v>173</v>
      </c>
      <c r="D9" s="16">
        <v>16</v>
      </c>
      <c r="E9" s="16">
        <v>1</v>
      </c>
      <c r="F9" s="16" t="s">
        <v>18</v>
      </c>
      <c r="G9" s="16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s="16" t="s">
        <v>27</v>
      </c>
      <c r="D10" s="16">
        <v>32</v>
      </c>
      <c r="E10" s="16">
        <v>1</v>
      </c>
      <c r="F10" s="16" t="s">
        <v>24</v>
      </c>
      <c r="G10" s="16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s="16" t="s">
        <v>28</v>
      </c>
      <c r="D11" s="16">
        <v>70</v>
      </c>
      <c r="E11" s="16">
        <v>1</v>
      </c>
      <c r="F11" s="16" t="s">
        <v>18</v>
      </c>
      <c r="G11" s="16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s="16" t="s">
        <v>28</v>
      </c>
      <c r="D12" s="16">
        <v>23</v>
      </c>
      <c r="E12" s="16">
        <v>1</v>
      </c>
      <c r="F12" s="16" t="s">
        <v>18</v>
      </c>
      <c r="G12" s="16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s="16" t="s">
        <v>28</v>
      </c>
      <c r="D13" s="16">
        <v>11</v>
      </c>
      <c r="E13" s="16">
        <v>1</v>
      </c>
      <c r="F13" s="16" t="s">
        <v>18</v>
      </c>
      <c r="G13" s="16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s="16" t="s">
        <v>28</v>
      </c>
      <c r="D14" s="16">
        <v>6</v>
      </c>
      <c r="E14" s="16">
        <v>1</v>
      </c>
      <c r="F14" s="16" t="s">
        <v>18</v>
      </c>
      <c r="G14" s="16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s="16" t="s">
        <v>28</v>
      </c>
      <c r="D15" s="16">
        <v>32</v>
      </c>
      <c r="E15" s="16">
        <v>2</v>
      </c>
      <c r="F15" s="16" t="s">
        <v>19</v>
      </c>
      <c r="G15" s="16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s="16" t="s">
        <v>28</v>
      </c>
      <c r="D16" s="16">
        <v>23</v>
      </c>
      <c r="E16" s="16">
        <v>2</v>
      </c>
      <c r="F16" s="16" t="s">
        <v>19</v>
      </c>
      <c r="G16" s="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s="16" t="s">
        <v>28</v>
      </c>
      <c r="D17" s="16">
        <v>25</v>
      </c>
      <c r="E17" s="16">
        <v>2</v>
      </c>
      <c r="F17" s="16" t="s">
        <v>19</v>
      </c>
      <c r="G17" s="16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s="16" t="s">
        <v>28</v>
      </c>
      <c r="D18" s="16">
        <v>58</v>
      </c>
      <c r="E18" s="16">
        <v>2</v>
      </c>
      <c r="F18" s="16" t="s">
        <v>18</v>
      </c>
      <c r="G18" s="16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s="16" t="s">
        <v>28</v>
      </c>
      <c r="D19" s="16">
        <v>17</v>
      </c>
      <c r="E19" s="16">
        <v>2</v>
      </c>
      <c r="F19" s="16" t="s">
        <v>19</v>
      </c>
      <c r="G19" s="16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s="16" t="s">
        <v>28</v>
      </c>
      <c r="D20" s="16">
        <v>14</v>
      </c>
      <c r="E20" s="16">
        <v>2</v>
      </c>
      <c r="F20" s="16" t="s">
        <v>18</v>
      </c>
      <c r="G20" s="16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s="16" t="s">
        <v>28</v>
      </c>
      <c r="D21" s="16">
        <v>32</v>
      </c>
      <c r="E21" s="16">
        <v>2</v>
      </c>
      <c r="F21" s="16" t="s">
        <v>18</v>
      </c>
      <c r="G21" s="16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s="16" t="s">
        <v>49</v>
      </c>
      <c r="D22" s="16">
        <v>0</v>
      </c>
      <c r="E22" s="16">
        <v>1</v>
      </c>
      <c r="F22" s="16" t="s">
        <v>19</v>
      </c>
      <c r="G22" s="16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s="16" t="s">
        <v>49</v>
      </c>
      <c r="D23" s="16">
        <v>0</v>
      </c>
      <c r="E23" s="16">
        <v>1</v>
      </c>
      <c r="F23" s="16" t="s">
        <v>19</v>
      </c>
      <c r="G23" s="16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s="16" t="s">
        <v>49</v>
      </c>
      <c r="D24" s="16">
        <v>0</v>
      </c>
      <c r="E24" s="16">
        <v>1</v>
      </c>
      <c r="F24" s="16" t="s">
        <v>19</v>
      </c>
      <c r="G24" s="16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s="16" t="s">
        <v>50</v>
      </c>
      <c r="D25" s="16">
        <v>0</v>
      </c>
      <c r="E25" s="16">
        <v>1</v>
      </c>
      <c r="F25" s="16" t="s">
        <v>19</v>
      </c>
      <c r="G25" s="16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s="16" t="s">
        <v>50</v>
      </c>
      <c r="D26" s="16">
        <v>0</v>
      </c>
      <c r="E26" s="16">
        <v>1</v>
      </c>
      <c r="F26" s="16" t="s">
        <v>19</v>
      </c>
      <c r="G26" s="1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s="16" t="s">
        <v>50</v>
      </c>
      <c r="D27" s="16">
        <v>0</v>
      </c>
      <c r="E27" s="16">
        <v>1</v>
      </c>
      <c r="F27" s="16" t="s">
        <v>19</v>
      </c>
      <c r="G27" s="16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s="16" t="s">
        <v>174</v>
      </c>
      <c r="D28" s="16">
        <v>-20</v>
      </c>
      <c r="E28" s="16">
        <v>1</v>
      </c>
      <c r="F28" s="16" t="s">
        <v>24</v>
      </c>
      <c r="G28" s="16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s="16" t="s">
        <v>55</v>
      </c>
      <c r="D29" s="16">
        <v>0</v>
      </c>
      <c r="E29" s="16">
        <v>1</v>
      </c>
      <c r="F29" s="16" t="s">
        <v>19</v>
      </c>
      <c r="G29" s="16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s="16" t="s">
        <v>28</v>
      </c>
      <c r="D30" s="16">
        <v>6</v>
      </c>
      <c r="E30" s="16">
        <v>1</v>
      </c>
      <c r="F30" s="16" t="s">
        <v>57</v>
      </c>
      <c r="G30" s="16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s="16" t="s">
        <v>28</v>
      </c>
      <c r="D31" s="16">
        <v>9</v>
      </c>
      <c r="E31" s="16">
        <v>3</v>
      </c>
      <c r="F31" s="16" t="s">
        <v>18</v>
      </c>
      <c r="G31" s="16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s="16" t="s">
        <v>28</v>
      </c>
      <c r="D32" s="16">
        <v>0</v>
      </c>
      <c r="E32" s="16">
        <v>3</v>
      </c>
      <c r="F32" s="16" t="s">
        <v>18</v>
      </c>
      <c r="G32" s="16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s="16" t="s">
        <v>63</v>
      </c>
      <c r="D33" s="16">
        <v>56</v>
      </c>
      <c r="E33" s="16">
        <v>1</v>
      </c>
      <c r="F33" s="16" t="s">
        <v>19</v>
      </c>
      <c r="G33" s="16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s="16" t="s">
        <v>63</v>
      </c>
      <c r="D34" s="16">
        <v>6</v>
      </c>
      <c r="E34" s="16">
        <v>1</v>
      </c>
      <c r="F34" s="16" t="s">
        <v>18</v>
      </c>
      <c r="G34" s="16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s="16" t="s">
        <v>149</v>
      </c>
      <c r="D35" s="16">
        <v>43</v>
      </c>
      <c r="E35" s="16">
        <v>1</v>
      </c>
      <c r="F35" s="16" t="s">
        <v>18</v>
      </c>
      <c r="G35" s="16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s="16" t="s">
        <v>28</v>
      </c>
      <c r="D36" s="16">
        <v>30</v>
      </c>
      <c r="E36" s="16">
        <v>1</v>
      </c>
      <c r="F36" s="16" t="s">
        <v>18</v>
      </c>
      <c r="G36" s="1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s="16" t="s">
        <v>49</v>
      </c>
      <c r="D37" s="16">
        <v>0</v>
      </c>
      <c r="E37" s="16">
        <v>1</v>
      </c>
      <c r="F37" s="16" t="s">
        <v>19</v>
      </c>
      <c r="G37" s="16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s="16" t="s">
        <v>27</v>
      </c>
      <c r="D38" s="16">
        <v>28</v>
      </c>
      <c r="E38" s="16">
        <v>2</v>
      </c>
      <c r="F38" s="16" t="s">
        <v>18</v>
      </c>
      <c r="G38" s="16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s="16" t="s">
        <v>28</v>
      </c>
      <c r="D39" s="16">
        <v>48</v>
      </c>
      <c r="E39" s="16">
        <v>2</v>
      </c>
      <c r="F39" s="16" t="s">
        <v>18</v>
      </c>
      <c r="G39" s="16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s="16" t="s">
        <v>27</v>
      </c>
      <c r="D40" s="16">
        <v>17</v>
      </c>
      <c r="E40" s="16">
        <v>2</v>
      </c>
      <c r="F40" s="16" t="s">
        <v>18</v>
      </c>
      <c r="G40" s="16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s="16" t="s">
        <v>149</v>
      </c>
      <c r="D41" s="16">
        <v>31</v>
      </c>
      <c r="E41" s="16">
        <v>2</v>
      </c>
      <c r="F41" s="16" t="s">
        <v>18</v>
      </c>
      <c r="G41" s="16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s="16" t="s">
        <v>79</v>
      </c>
      <c r="D42" s="16">
        <v>4</v>
      </c>
      <c r="E42" s="16">
        <v>1</v>
      </c>
      <c r="F42" s="16" t="s">
        <v>19</v>
      </c>
      <c r="G42" s="16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s="16" t="s">
        <v>149</v>
      </c>
      <c r="D43" s="16">
        <v>24</v>
      </c>
      <c r="E43" s="16">
        <v>2</v>
      </c>
      <c r="F43" s="16" t="s">
        <v>18</v>
      </c>
      <c r="G43" s="16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s="16" t="s">
        <v>27</v>
      </c>
      <c r="D44" s="16">
        <v>51</v>
      </c>
      <c r="E44" s="16">
        <v>1</v>
      </c>
      <c r="F44" s="16" t="s">
        <v>18</v>
      </c>
      <c r="G44" s="16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s="16" t="s">
        <v>149</v>
      </c>
      <c r="D45" s="16">
        <v>151</v>
      </c>
      <c r="E45" s="16">
        <v>2</v>
      </c>
      <c r="F45" s="16" t="s">
        <v>19</v>
      </c>
      <c r="G45" s="16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s="16" t="s">
        <v>28</v>
      </c>
      <c r="D46" s="16">
        <v>132</v>
      </c>
      <c r="E46" s="16">
        <v>2</v>
      </c>
      <c r="F46" s="16" t="s">
        <v>19</v>
      </c>
      <c r="G46" s="1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s="16" t="s">
        <v>28</v>
      </c>
      <c r="D47" s="16">
        <v>18</v>
      </c>
      <c r="E47" s="16">
        <v>1</v>
      </c>
      <c r="F47" s="16" t="s">
        <v>19</v>
      </c>
      <c r="G47" s="16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s="16" t="s">
        <v>28</v>
      </c>
      <c r="D48" s="16">
        <v>17</v>
      </c>
      <c r="E48" s="16">
        <v>2</v>
      </c>
      <c r="F48" s="16" t="s">
        <v>19</v>
      </c>
      <c r="G48" s="16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s="16" t="s">
        <v>28</v>
      </c>
      <c r="D49" s="16">
        <v>39</v>
      </c>
      <c r="E49" s="16">
        <v>2</v>
      </c>
      <c r="F49" s="16" t="s">
        <v>19</v>
      </c>
      <c r="G49" s="16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C50" s="16"/>
      <c r="D50" s="16"/>
      <c r="E50" s="16"/>
      <c r="F50" s="16"/>
      <c r="G50" s="16"/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s="16" t="s">
        <v>27</v>
      </c>
      <c r="D51" s="16">
        <v>21</v>
      </c>
      <c r="E51" s="16">
        <v>1</v>
      </c>
      <c r="F51" s="16" t="s">
        <v>19</v>
      </c>
      <c r="G51" s="16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s="16" t="s">
        <v>27</v>
      </c>
      <c r="D52" s="16">
        <v>12</v>
      </c>
      <c r="E52" s="16">
        <v>2</v>
      </c>
      <c r="F52" s="16" t="s">
        <v>19</v>
      </c>
      <c r="G52" s="16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s="16" t="s">
        <v>175</v>
      </c>
      <c r="D53" s="16"/>
      <c r="E53" s="16"/>
      <c r="F53" s="16" t="s">
        <v>19</v>
      </c>
      <c r="G53" s="16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s="16" t="s">
        <v>149</v>
      </c>
      <c r="D54" s="16">
        <v>12</v>
      </c>
      <c r="E54" s="16">
        <v>1</v>
      </c>
      <c r="F54" s="16" t="s">
        <v>18</v>
      </c>
      <c r="G54" s="16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s="16" t="s">
        <v>149</v>
      </c>
      <c r="D55" s="16">
        <v>8</v>
      </c>
      <c r="E55" s="16">
        <v>1</v>
      </c>
      <c r="F55" s="16" t="s">
        <v>18</v>
      </c>
      <c r="G55" s="16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s="16" t="s">
        <v>27</v>
      </c>
      <c r="D56" s="16">
        <v>14</v>
      </c>
      <c r="E56" s="16">
        <v>2</v>
      </c>
      <c r="F56" s="16" t="s">
        <v>19</v>
      </c>
      <c r="G56" s="1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s="16" t="s">
        <v>27</v>
      </c>
      <c r="D57" s="16">
        <v>5</v>
      </c>
      <c r="E57" s="16">
        <v>2</v>
      </c>
      <c r="F57" s="16" t="s">
        <v>19</v>
      </c>
      <c r="G57" s="16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s="16" t="s">
        <v>27</v>
      </c>
      <c r="D58" s="16">
        <v>49</v>
      </c>
      <c r="E58" s="16">
        <v>2</v>
      </c>
      <c r="F58" s="16" t="s">
        <v>18</v>
      </c>
      <c r="G58" s="16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s="16" t="s">
        <v>27</v>
      </c>
      <c r="D59" s="16">
        <v>197</v>
      </c>
      <c r="E59" s="16">
        <v>2</v>
      </c>
      <c r="F59" s="16" t="s">
        <v>18</v>
      </c>
      <c r="G59" s="16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s="16" t="s">
        <v>27</v>
      </c>
      <c r="D60" s="16">
        <v>9</v>
      </c>
      <c r="E60" s="16">
        <v>1</v>
      </c>
      <c r="F60" s="16" t="s">
        <v>18</v>
      </c>
      <c r="G60" s="16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s="16" t="s">
        <v>27</v>
      </c>
      <c r="D61" s="16">
        <v>9</v>
      </c>
      <c r="E61" s="16">
        <v>1</v>
      </c>
      <c r="F61" s="16" t="s">
        <v>18</v>
      </c>
      <c r="G61" s="16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s="16" t="s">
        <v>130</v>
      </c>
      <c r="D62" s="16">
        <v>3</v>
      </c>
      <c r="E62" s="16">
        <v>3</v>
      </c>
      <c r="F62" s="16" t="s">
        <v>18</v>
      </c>
      <c r="G62" s="16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s="16" t="s">
        <v>27</v>
      </c>
      <c r="D63" s="16">
        <v>10</v>
      </c>
      <c r="E63" s="16">
        <v>1</v>
      </c>
      <c r="F63" s="16" t="s">
        <v>131</v>
      </c>
      <c r="G63" s="16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s="16" t="s">
        <v>28</v>
      </c>
      <c r="D64" s="16">
        <v>31</v>
      </c>
      <c r="E64" s="16">
        <v>2</v>
      </c>
      <c r="F64" s="16" t="s">
        <v>18</v>
      </c>
      <c r="G64" s="16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s="16" t="s">
        <v>28</v>
      </c>
      <c r="D65" s="16">
        <v>85</v>
      </c>
      <c r="E65" s="16">
        <v>2</v>
      </c>
      <c r="F65" s="16" t="s">
        <v>18</v>
      </c>
      <c r="G65" s="16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s="16" t="s">
        <v>27</v>
      </c>
      <c r="D66" s="16">
        <f>26 + 23 + 3</f>
        <v>52</v>
      </c>
      <c r="E66" s="16">
        <v>1</v>
      </c>
      <c r="F66" s="16" t="s">
        <v>18</v>
      </c>
      <c r="G66" s="1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s="16" t="s">
        <v>28</v>
      </c>
      <c r="D67" s="16">
        <f>102 + 103</f>
        <v>205</v>
      </c>
      <c r="E67" s="16">
        <v>2</v>
      </c>
      <c r="F67" s="16" t="s">
        <v>18</v>
      </c>
      <c r="G67" s="16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s="16" t="s">
        <v>27</v>
      </c>
      <c r="D68" s="16">
        <f>30 + 22 + 10</f>
        <v>62</v>
      </c>
      <c r="E68" s="16">
        <v>2</v>
      </c>
      <c r="F68" s="16" t="s">
        <v>18</v>
      </c>
      <c r="G68" s="16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s="16" t="s">
        <v>27</v>
      </c>
      <c r="D69" s="16">
        <v>46</v>
      </c>
      <c r="E69" s="16">
        <v>1</v>
      </c>
      <c r="F69" s="16" t="s">
        <v>18</v>
      </c>
      <c r="G69" s="16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s="16" t="s">
        <v>27</v>
      </c>
      <c r="D70" s="16">
        <v>19</v>
      </c>
      <c r="E70" s="16">
        <v>1</v>
      </c>
      <c r="F70" s="16" t="s">
        <v>18</v>
      </c>
      <c r="G70" s="16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s="16" t="s">
        <v>149</v>
      </c>
      <c r="D71" s="16">
        <v>31</v>
      </c>
      <c r="E71" s="16">
        <v>1</v>
      </c>
      <c r="F71" s="16" t="s">
        <v>18</v>
      </c>
      <c r="G71" s="16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s="16" t="s">
        <v>27</v>
      </c>
      <c r="D72" s="16">
        <v>6</v>
      </c>
      <c r="E72" s="16">
        <v>1</v>
      </c>
      <c r="F72" s="16" t="s">
        <v>18</v>
      </c>
      <c r="G72" s="16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s="16" t="s">
        <v>27</v>
      </c>
      <c r="D73" s="16">
        <v>30</v>
      </c>
      <c r="E73" s="16">
        <v>2</v>
      </c>
      <c r="F73" s="16" t="s">
        <v>18</v>
      </c>
      <c r="G73" s="16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s="16" t="s">
        <v>49</v>
      </c>
      <c r="D74" s="16">
        <v>0</v>
      </c>
      <c r="E74" s="16">
        <v>1</v>
      </c>
      <c r="F74" s="16" t="s">
        <v>19</v>
      </c>
      <c r="G74" s="16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s="16" t="s">
        <v>27</v>
      </c>
      <c r="D75" s="16">
        <f>107 - 17</f>
        <v>90</v>
      </c>
      <c r="E75" s="16">
        <v>2</v>
      </c>
      <c r="F75" s="16" t="s">
        <v>18</v>
      </c>
      <c r="G75" s="16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s="16" t="s">
        <v>27</v>
      </c>
      <c r="D76" s="16">
        <v>20</v>
      </c>
      <c r="E76" s="16">
        <v>1</v>
      </c>
      <c r="F76" s="16" t="s">
        <v>18</v>
      </c>
      <c r="G76" s="1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s="16" t="s">
        <v>149</v>
      </c>
      <c r="D77" s="16">
        <v>26</v>
      </c>
      <c r="E77" s="16">
        <v>1</v>
      </c>
      <c r="F77" s="16" t="s">
        <v>18</v>
      </c>
      <c r="G77" s="16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s="16" t="s">
        <v>149</v>
      </c>
      <c r="D78" s="16">
        <v>28</v>
      </c>
      <c r="E78" s="16">
        <v>1</v>
      </c>
      <c r="F78" s="16" t="s">
        <v>18</v>
      </c>
      <c r="G78" s="16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s="16" t="s">
        <v>149</v>
      </c>
      <c r="D79" s="16">
        <v>19</v>
      </c>
      <c r="E79" s="16">
        <v>1</v>
      </c>
      <c r="F79" s="16" t="s">
        <v>18</v>
      </c>
      <c r="G79" s="16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s="16" t="s">
        <v>49</v>
      </c>
      <c r="D80" s="16">
        <v>0</v>
      </c>
      <c r="E80" s="16">
        <v>1</v>
      </c>
      <c r="F80" s="16" t="s">
        <v>153</v>
      </c>
      <c r="G80" s="16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s="16" t="s">
        <v>28</v>
      </c>
      <c r="D81" s="16">
        <f>8 * 9</f>
        <v>72</v>
      </c>
      <c r="E81" s="16">
        <v>1</v>
      </c>
      <c r="F81" s="16" t="s">
        <v>18</v>
      </c>
      <c r="G81" s="16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s="16" t="s">
        <v>27</v>
      </c>
      <c r="D82" s="16">
        <v>28</v>
      </c>
      <c r="E82" s="16">
        <v>1</v>
      </c>
      <c r="F82" s="16" t="s">
        <v>18</v>
      </c>
      <c r="G82" s="16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s="16" t="s">
        <v>28</v>
      </c>
      <c r="D83" s="16">
        <v>118</v>
      </c>
      <c r="E83" s="16">
        <v>2</v>
      </c>
      <c r="F83" s="16" t="s">
        <v>18</v>
      </c>
      <c r="G83" s="16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s="16" t="s">
        <v>27</v>
      </c>
      <c r="D84" s="16">
        <v>10</v>
      </c>
      <c r="E84" s="16">
        <v>1</v>
      </c>
      <c r="F84" s="16" t="s">
        <v>18</v>
      </c>
      <c r="G84" s="16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s="16" t="s">
        <v>27</v>
      </c>
      <c r="D85" s="16">
        <v>35</v>
      </c>
      <c r="E85" s="16">
        <v>1</v>
      </c>
      <c r="F85" s="16" t="s">
        <v>18</v>
      </c>
      <c r="G85" s="16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s="16" t="s">
        <v>149</v>
      </c>
      <c r="D86" s="16">
        <v>63</v>
      </c>
      <c r="E86" s="16">
        <v>2</v>
      </c>
      <c r="F86" s="16" t="s">
        <v>18</v>
      </c>
      <c r="G86" s="1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s="16" t="s">
        <v>27</v>
      </c>
      <c r="D87" s="16">
        <v>2</v>
      </c>
      <c r="E87" s="16">
        <v>1</v>
      </c>
      <c r="F87" s="16" t="s">
        <v>18</v>
      </c>
      <c r="G87" s="16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s="19" t="s">
        <v>28</v>
      </c>
      <c r="D88" s="16">
        <v>66</v>
      </c>
      <c r="E88" s="19">
        <v>2</v>
      </c>
      <c r="F88" s="16" t="s">
        <v>19</v>
      </c>
      <c r="G88" s="19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s="19" t="s">
        <v>27</v>
      </c>
      <c r="D89" s="19">
        <v>6</v>
      </c>
      <c r="E89" s="19">
        <v>2</v>
      </c>
      <c r="F89" s="19" t="s">
        <v>19</v>
      </c>
      <c r="G89" s="19" t="s">
        <v>34</v>
      </c>
      <c r="H89" s="8"/>
      <c r="I89">
        <f t="shared" si="6"/>
        <v>0</v>
      </c>
      <c r="J89">
        <f t="shared" si="6"/>
        <v>12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s="19" t="s">
        <v>27</v>
      </c>
      <c r="D90" s="19">
        <v>5</v>
      </c>
      <c r="E90" s="19">
        <v>2</v>
      </c>
      <c r="F90" s="19" t="s">
        <v>19</v>
      </c>
      <c r="G90" s="19" t="s">
        <v>34</v>
      </c>
      <c r="H90" s="8"/>
      <c r="I90">
        <f t="shared" si="6"/>
        <v>0</v>
      </c>
      <c r="J90">
        <f t="shared" si="6"/>
        <v>10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s="19" t="s">
        <v>27</v>
      </c>
      <c r="D91" s="19">
        <v>1</v>
      </c>
      <c r="E91" s="19">
        <v>2</v>
      </c>
      <c r="F91" s="19" t="s">
        <v>19</v>
      </c>
      <c r="G91" s="19" t="s">
        <v>34</v>
      </c>
      <c r="H91" s="8"/>
      <c r="I91">
        <f t="shared" si="6"/>
        <v>0</v>
      </c>
      <c r="J91">
        <f t="shared" si="6"/>
        <v>2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s="19" t="s">
        <v>27</v>
      </c>
      <c r="D92" s="19">
        <v>8</v>
      </c>
      <c r="E92" s="19">
        <v>1</v>
      </c>
      <c r="F92" s="19" t="s">
        <v>19</v>
      </c>
      <c r="G92" s="19" t="s">
        <v>34</v>
      </c>
      <c r="H92" s="8"/>
      <c r="I92">
        <f t="shared" si="6"/>
        <v>0</v>
      </c>
      <c r="J92">
        <f t="shared" si="6"/>
        <v>8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s="19" t="s">
        <v>27</v>
      </c>
      <c r="D93" s="19">
        <v>11</v>
      </c>
      <c r="E93" s="19">
        <v>1</v>
      </c>
      <c r="F93" s="19" t="s">
        <v>19</v>
      </c>
      <c r="G93" s="19" t="s">
        <v>34</v>
      </c>
      <c r="H93" s="8"/>
      <c r="I93">
        <f t="shared" si="6"/>
        <v>0</v>
      </c>
      <c r="J93">
        <f t="shared" si="6"/>
        <v>11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B94" s="7"/>
      <c r="C94" s="16"/>
      <c r="D94" s="16"/>
      <c r="E94" s="16"/>
      <c r="F94" s="16"/>
      <c r="G94" s="16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B95" s="7"/>
      <c r="C95" s="16"/>
      <c r="D95" s="16"/>
      <c r="E95" s="16"/>
      <c r="F95" s="16"/>
      <c r="G95" s="16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B96" s="7"/>
      <c r="C96" s="16"/>
      <c r="D96" s="16"/>
      <c r="E96" s="16"/>
      <c r="F96" s="16"/>
      <c r="G96" s="16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2:13" x14ac:dyDescent="0.25">
      <c r="B97" s="7"/>
      <c r="C97" s="16"/>
      <c r="D97" s="16"/>
      <c r="E97" s="16"/>
      <c r="F97" s="16"/>
      <c r="G97" s="16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2:13" x14ac:dyDescent="0.25">
      <c r="B98" s="7"/>
      <c r="C98" s="16"/>
      <c r="D98" s="16"/>
      <c r="E98" s="16"/>
      <c r="F98" s="16"/>
      <c r="G98" s="16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2:13" x14ac:dyDescent="0.25">
      <c r="B99" s="7"/>
      <c r="C99" s="16"/>
      <c r="D99" s="16"/>
      <c r="E99" s="16"/>
      <c r="F99" s="16"/>
      <c r="G99" s="16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2:13" x14ac:dyDescent="0.25">
      <c r="B100" s="7"/>
      <c r="C100" s="16"/>
      <c r="D100" s="16"/>
      <c r="E100" s="16"/>
      <c r="F100" s="16"/>
      <c r="G100" s="16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2:13" x14ac:dyDescent="0.25">
      <c r="B101" s="7"/>
      <c r="C101" s="16"/>
      <c r="D101" s="16"/>
      <c r="E101" s="16"/>
      <c r="F101" s="16"/>
      <c r="G101" s="16"/>
      <c r="H101" s="8"/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 s="8">
        <v>0</v>
      </c>
    </row>
    <row r="102" spans="2:13" x14ac:dyDescent="0.25">
      <c r="B102" s="7"/>
      <c r="C102" s="16"/>
      <c r="D102" s="16"/>
      <c r="E102" s="16"/>
      <c r="F102" s="16"/>
      <c r="G102" s="16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2:13" x14ac:dyDescent="0.25">
      <c r="B103" s="7"/>
      <c r="C103" s="16"/>
      <c r="D103" s="16"/>
      <c r="E103" s="16"/>
      <c r="F103" s="16"/>
      <c r="G103" s="16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2:13" x14ac:dyDescent="0.25">
      <c r="B104" s="7"/>
      <c r="C104" s="16"/>
      <c r="D104" s="16"/>
      <c r="E104" s="16"/>
      <c r="F104" s="16"/>
      <c r="G104" s="16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2:13" x14ac:dyDescent="0.25">
      <c r="B105" s="7"/>
      <c r="C105" s="16"/>
      <c r="D105" s="16"/>
      <c r="E105" s="16"/>
      <c r="F105" s="16"/>
      <c r="G105" s="16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2:13" x14ac:dyDescent="0.25">
      <c r="B106" s="7"/>
      <c r="C106" s="16"/>
      <c r="D106" s="16"/>
      <c r="E106" s="16"/>
      <c r="F106" s="16"/>
      <c r="G106" s="16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2:13" x14ac:dyDescent="0.25">
      <c r="B107" s="7"/>
      <c r="C107" s="16"/>
      <c r="D107" s="16"/>
      <c r="E107" s="16"/>
      <c r="F107" s="16"/>
      <c r="G107" s="16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2:13" x14ac:dyDescent="0.25">
      <c r="B108" s="7"/>
      <c r="C108" s="16"/>
      <c r="D108" s="16"/>
      <c r="E108" s="16"/>
      <c r="F108" s="16"/>
      <c r="G108" s="16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2:13" x14ac:dyDescent="0.25">
      <c r="B109" s="7"/>
      <c r="C109" s="16"/>
      <c r="D109" s="16"/>
      <c r="E109" s="16"/>
      <c r="F109" s="16"/>
      <c r="G109" s="16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2:13" x14ac:dyDescent="0.25">
      <c r="B110" s="7"/>
      <c r="C110" s="16"/>
      <c r="D110" s="16"/>
      <c r="E110" s="16"/>
      <c r="F110" s="16"/>
      <c r="G110" s="16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2:13" x14ac:dyDescent="0.25">
      <c r="B111" s="7"/>
      <c r="C111" s="16"/>
      <c r="D111" s="16"/>
      <c r="E111" s="16"/>
      <c r="F111" s="16"/>
      <c r="G111" s="16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2:13" x14ac:dyDescent="0.25">
      <c r="B112" s="7"/>
      <c r="C112" s="16"/>
      <c r="D112" s="16"/>
      <c r="E112" s="16"/>
      <c r="F112" s="16"/>
      <c r="G112" s="16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C113" s="16"/>
      <c r="D113" s="16"/>
      <c r="E113" s="16"/>
      <c r="F113" s="16"/>
      <c r="G113" s="16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C114" s="16"/>
      <c r="D114" s="16"/>
      <c r="E114" s="16"/>
      <c r="F114" s="16"/>
      <c r="G114" s="16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C115" s="16"/>
      <c r="D115" s="16"/>
      <c r="E115" s="16"/>
      <c r="F115" s="16"/>
      <c r="G115" s="16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C116" s="16"/>
      <c r="D116" s="16"/>
      <c r="E116" s="16"/>
      <c r="F116" s="16"/>
      <c r="G116" s="16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C117" s="16"/>
      <c r="D117" s="16"/>
      <c r="E117" s="16"/>
      <c r="F117" s="16"/>
      <c r="G117" s="16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C118" s="16"/>
      <c r="D118" s="16"/>
      <c r="E118" s="16"/>
      <c r="F118" s="16"/>
      <c r="G118" s="16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C119" s="16"/>
      <c r="D119" s="16"/>
      <c r="E119" s="16"/>
      <c r="F119" s="16"/>
      <c r="G119" s="16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C120" s="16"/>
      <c r="D120" s="16"/>
      <c r="E120" s="16"/>
      <c r="F120" s="16"/>
      <c r="G120" s="16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C121" s="16"/>
      <c r="D121" s="16"/>
      <c r="E121" s="16"/>
      <c r="F121" s="16"/>
      <c r="G121" s="16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C122" s="16"/>
      <c r="D122" s="16"/>
      <c r="E122" s="16"/>
      <c r="F122" s="16"/>
      <c r="G122" s="16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C123" s="16"/>
      <c r="D123" s="16"/>
      <c r="E123" s="16"/>
      <c r="F123" s="16"/>
      <c r="G123" s="16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C124" s="16"/>
      <c r="D124" s="16"/>
      <c r="E124" s="16"/>
      <c r="F124" s="16"/>
      <c r="G124" s="16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C125" s="16"/>
      <c r="D125" s="16"/>
      <c r="E125" s="16"/>
      <c r="F125" s="16"/>
      <c r="G125" s="16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C126" s="16"/>
      <c r="D126" s="16"/>
      <c r="E126" s="16"/>
      <c r="F126" s="16"/>
      <c r="G126" s="16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C127" s="16"/>
      <c r="D127" s="16"/>
      <c r="E127" s="16"/>
      <c r="F127" s="16"/>
      <c r="G127" s="16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C128" s="16"/>
      <c r="D128" s="16"/>
      <c r="E128" s="16"/>
      <c r="F128" s="16"/>
      <c r="G128" s="16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C129" s="16"/>
      <c r="D129" s="16"/>
      <c r="E129" s="16"/>
      <c r="F129" s="16"/>
      <c r="G129" s="16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C130" s="16"/>
      <c r="D130" s="16"/>
      <c r="E130" s="16"/>
      <c r="F130" s="16"/>
      <c r="G130" s="16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C131" s="16"/>
      <c r="D131" s="16"/>
      <c r="E131" s="16"/>
      <c r="F131" s="16"/>
      <c r="G131" s="16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C132" s="16"/>
      <c r="D132" s="16"/>
      <c r="E132" s="16"/>
      <c r="F132" s="16"/>
      <c r="G132" s="16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C133" s="16"/>
      <c r="D133" s="16"/>
      <c r="E133" s="16"/>
      <c r="F133" s="16"/>
      <c r="G133" s="16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C134" s="16"/>
      <c r="D134" s="16"/>
      <c r="E134" s="16"/>
      <c r="F134" s="16"/>
      <c r="G134" s="16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C135" s="16"/>
      <c r="D135" s="16"/>
      <c r="E135" s="16"/>
      <c r="F135" s="16"/>
      <c r="G135" s="16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C136" s="16"/>
      <c r="D136" s="16"/>
      <c r="E136" s="16"/>
      <c r="F136" s="16"/>
      <c r="G136" s="16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C137" s="16"/>
      <c r="D137" s="16"/>
      <c r="E137" s="16"/>
      <c r="F137" s="16"/>
      <c r="G137" s="16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C138" s="16"/>
      <c r="D138" s="16"/>
      <c r="E138" s="16"/>
      <c r="F138" s="16"/>
      <c r="G138" s="16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C139" s="16"/>
      <c r="D139" s="16"/>
      <c r="E139" s="16"/>
      <c r="F139" s="16"/>
      <c r="G139" s="16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C140" s="16"/>
      <c r="D140" s="16"/>
      <c r="E140" s="16"/>
      <c r="F140" s="16"/>
      <c r="G140" s="16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C141" s="16"/>
      <c r="D141" s="16"/>
      <c r="E141" s="16"/>
      <c r="F141" s="16"/>
      <c r="G141" s="16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C142" s="16"/>
      <c r="D142" s="16"/>
      <c r="E142" s="16"/>
      <c r="F142" s="16"/>
      <c r="G142" s="16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C143" s="16"/>
      <c r="D143" s="16"/>
      <c r="E143" s="16"/>
      <c r="F143" s="16"/>
      <c r="G143" s="16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C144" s="16"/>
      <c r="D144" s="16"/>
      <c r="E144" s="16"/>
      <c r="F144" s="16"/>
      <c r="G144" s="16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C145" s="16"/>
      <c r="D145" s="16"/>
      <c r="E145" s="16"/>
      <c r="F145" s="16"/>
      <c r="G145" s="16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C146" s="16"/>
      <c r="D146" s="16"/>
      <c r="E146" s="16"/>
      <c r="F146" s="16"/>
      <c r="G146" s="16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C147" s="16"/>
      <c r="D147" s="16"/>
      <c r="E147" s="16"/>
      <c r="F147" s="16"/>
      <c r="G147" s="16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C148" s="16"/>
      <c r="D148" s="16"/>
      <c r="E148" s="16"/>
      <c r="F148" s="16"/>
      <c r="G148" s="16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C149" s="16"/>
      <c r="D149" s="16"/>
      <c r="E149" s="16"/>
      <c r="F149" s="16"/>
      <c r="G149" s="16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C150" s="16"/>
      <c r="D150" s="16"/>
      <c r="E150" s="16"/>
      <c r="F150" s="16"/>
      <c r="G150" s="16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C151" s="16"/>
      <c r="D151" s="16"/>
      <c r="E151" s="16"/>
      <c r="F151" s="16"/>
      <c r="G151" s="16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C152" s="16"/>
      <c r="D152" s="16"/>
      <c r="E152" s="16"/>
      <c r="F152" s="16"/>
      <c r="G152" s="16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C153" s="16"/>
      <c r="D153" s="16"/>
      <c r="E153" s="16"/>
      <c r="F153" s="16"/>
      <c r="G153" s="16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C154" s="16"/>
      <c r="D154" s="16"/>
      <c r="E154" s="16"/>
      <c r="F154" s="16"/>
      <c r="G154" s="16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C155" s="16"/>
      <c r="D155" s="16"/>
      <c r="E155" s="16"/>
      <c r="F155" s="16"/>
      <c r="G155" s="16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C156" s="16"/>
      <c r="D156" s="16"/>
      <c r="E156" s="16"/>
      <c r="F156" s="16"/>
      <c r="G156" s="16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C157" s="16"/>
      <c r="D157" s="16"/>
      <c r="E157" s="16"/>
      <c r="F157" s="16"/>
      <c r="G157" s="16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C158" s="16"/>
      <c r="D158" s="16"/>
      <c r="E158" s="16"/>
      <c r="F158" s="16"/>
      <c r="G158" s="16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C159" s="16"/>
      <c r="D159" s="16"/>
      <c r="E159" s="16"/>
      <c r="F159" s="16"/>
      <c r="G159" s="16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C160" s="16"/>
      <c r="D160" s="16"/>
      <c r="E160" s="16"/>
      <c r="F160" s="16"/>
      <c r="G160" s="16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C161" s="16"/>
      <c r="D161" s="16"/>
      <c r="E161" s="16"/>
      <c r="F161" s="16"/>
      <c r="G161" s="16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C162" s="16"/>
      <c r="D162" s="16"/>
      <c r="E162" s="16"/>
      <c r="F162" s="16"/>
      <c r="G162" s="16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C163" s="16"/>
      <c r="D163" s="16"/>
      <c r="E163" s="16"/>
      <c r="F163" s="16"/>
      <c r="G163" s="16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C164" s="16"/>
      <c r="D164" s="16"/>
      <c r="E164" s="16"/>
      <c r="F164" s="16"/>
      <c r="G164" s="16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C165" s="16"/>
      <c r="D165" s="16"/>
      <c r="E165" s="16"/>
      <c r="F165" s="16"/>
      <c r="G165" s="16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C166" s="16"/>
      <c r="D166" s="16"/>
      <c r="E166" s="16"/>
      <c r="F166" s="16"/>
      <c r="G166" s="16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C167" s="16"/>
      <c r="D167" s="16"/>
      <c r="E167" s="16"/>
      <c r="F167" s="16"/>
      <c r="G167" s="16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C168" s="16"/>
      <c r="D168" s="16"/>
      <c r="E168" s="16"/>
      <c r="F168" s="16"/>
      <c r="G168" s="16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C169" s="16"/>
      <c r="D169" s="16"/>
      <c r="E169" s="16"/>
      <c r="F169" s="16"/>
      <c r="G169" s="16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C170" s="16"/>
      <c r="D170" s="16"/>
      <c r="E170" s="16"/>
      <c r="F170" s="16"/>
      <c r="G170" s="16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C171" s="16"/>
      <c r="D171" s="16"/>
      <c r="E171" s="16"/>
      <c r="F171" s="16"/>
      <c r="G171" s="16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C172" s="16"/>
      <c r="D172" s="16"/>
      <c r="E172" s="16"/>
      <c r="F172" s="16"/>
      <c r="G172" s="16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C173" s="16"/>
      <c r="D173" s="16"/>
      <c r="E173" s="16"/>
      <c r="F173" s="16"/>
      <c r="G173" s="16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C174" s="16"/>
      <c r="D174" s="16"/>
      <c r="E174" s="16"/>
      <c r="F174" s="16"/>
      <c r="G174" s="16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C175" s="16"/>
      <c r="D175" s="16"/>
      <c r="E175" s="16"/>
      <c r="F175" s="16"/>
      <c r="G175" s="16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C176" s="16"/>
      <c r="D176" s="16"/>
      <c r="E176" s="16"/>
      <c r="F176" s="16"/>
      <c r="G176" s="16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C177" s="16"/>
      <c r="D177" s="16"/>
      <c r="E177" s="16"/>
      <c r="F177" s="16"/>
      <c r="G177" s="16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C178" s="16"/>
      <c r="D178" s="16"/>
      <c r="E178" s="16"/>
      <c r="F178" s="16"/>
      <c r="G178" s="16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C179" s="16"/>
      <c r="D179" s="16"/>
      <c r="E179" s="16"/>
      <c r="F179" s="16"/>
      <c r="G179" s="16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C180" s="16"/>
      <c r="D180" s="16"/>
      <c r="E180" s="16"/>
      <c r="F180" s="16"/>
      <c r="G180" s="16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C181" s="16"/>
      <c r="D181" s="16"/>
      <c r="E181" s="16"/>
      <c r="F181" s="16"/>
      <c r="G181" s="16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C182" s="16"/>
      <c r="D182" s="16"/>
      <c r="E182" s="16"/>
      <c r="F182" s="16"/>
      <c r="G182" s="16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C183" s="16"/>
      <c r="D183" s="16"/>
      <c r="E183" s="16"/>
      <c r="F183" s="16"/>
      <c r="G183" s="16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C184" s="16"/>
      <c r="D184" s="16"/>
      <c r="E184" s="16"/>
      <c r="F184" s="16"/>
      <c r="G184" s="16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C185" s="16"/>
      <c r="D185" s="16"/>
      <c r="E185" s="16"/>
      <c r="F185" s="16"/>
      <c r="G185" s="16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C186" s="16"/>
      <c r="D186" s="16"/>
      <c r="E186" s="16"/>
      <c r="F186" s="16"/>
      <c r="G186" s="16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C187" s="16"/>
      <c r="D187" s="16"/>
      <c r="E187" s="16"/>
      <c r="F187" s="16"/>
      <c r="G187" s="16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C188" s="16"/>
      <c r="D188" s="16"/>
      <c r="E188" s="16"/>
      <c r="F188" s="16"/>
      <c r="G188" s="16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C189" s="16"/>
      <c r="D189" s="16"/>
      <c r="E189" s="16"/>
      <c r="F189" s="16"/>
      <c r="G189" s="16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C190" s="16"/>
      <c r="D190" s="16"/>
      <c r="E190" s="16"/>
      <c r="F190" s="16"/>
      <c r="G190" s="16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C191" s="16"/>
      <c r="D191" s="16"/>
      <c r="E191" s="16"/>
      <c r="F191" s="16"/>
      <c r="G191" s="16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C192" s="16"/>
      <c r="D192" s="16"/>
      <c r="E192" s="16"/>
      <c r="F192" s="16"/>
      <c r="G192" s="16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C193" s="16"/>
      <c r="D193" s="16"/>
      <c r="E193" s="16"/>
      <c r="F193" s="16"/>
      <c r="G193" s="16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C194" s="16"/>
      <c r="D194" s="16"/>
      <c r="E194" s="16"/>
      <c r="F194" s="16"/>
      <c r="G194" s="16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C195" s="16"/>
      <c r="D195" s="16"/>
      <c r="E195" s="16"/>
      <c r="F195" s="16"/>
      <c r="G195" s="16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C196" s="16"/>
      <c r="D196" s="16"/>
      <c r="E196" s="16"/>
      <c r="F196" s="16"/>
      <c r="G196" s="16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C197" s="16"/>
      <c r="D197" s="16"/>
      <c r="E197" s="16"/>
      <c r="F197" s="16"/>
      <c r="G197" s="16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C198" s="16"/>
      <c r="D198" s="16"/>
      <c r="E198" s="16"/>
      <c r="F198" s="16"/>
      <c r="G198" s="16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C199" s="16"/>
      <c r="D199" s="16"/>
      <c r="E199" s="16"/>
      <c r="F199" s="16"/>
      <c r="G199" s="16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C200" s="16"/>
      <c r="D200" s="16"/>
      <c r="E200" s="16"/>
      <c r="F200" s="16"/>
      <c r="G200" s="16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2732</v>
      </c>
      <c r="J201" s="10">
        <f>SUM(J$3:J$200)</f>
        <v>1301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5</v>
      </c>
      <c r="I202" s="19" cm="1">
        <f t="array" ref="I202">SUM(_xlfn._xlws.FILTER(I$3:I$200, ($G$3:$G$200&lt;&gt;"") * (ROW(I$3:I$200) &gt;= LARGE(IF($G$3:$G$200&lt;&gt;"", ROW(I$3:I$200)), MIN($H$202, COUNTIF($G$3:$G$200, "&lt;&gt;"))))))</f>
        <v>0</v>
      </c>
      <c r="J202" s="19" cm="1">
        <f t="array" ref="J202">SUM(_xlfn._xlws.FILTER(J$3:J$200, ($G$3:$G$200&lt;&gt;"") * (ROW(J$3:J$200) &gt;= LARGE(IF($G$3:$G$200&lt;&gt;"", ROW(J$3:J$200)), MIN($H$202, COUNTIF($G$3:$G$200, "&lt;&gt;"))))))</f>
        <v>43</v>
      </c>
      <c r="K202" s="19" cm="1">
        <f t="array" ref="K202">SUM(_xlfn._xlws.FILTER(K$3:K$200, ($G$3:$G$200&lt;&gt;"") * (ROW(K$3:K$200) &gt;= LARGE(IF($G$3:$G$200&lt;&gt;"", ROW(K$3:K$200)), MIN($H$202, COUNTIF($G$3:$G$200, "&lt;&gt;"))))))</f>
        <v>0</v>
      </c>
      <c r="L202" s="19" cm="1">
        <f t="array" ref="L202">SUM(_xlfn._xlws.FILTER(L$3:L$200, ($G$3:$G$200&lt;&gt;"") * (ROW(L$3:L$200) &gt;= LARGE(IF($G$3:$G$200&lt;&gt;"", ROW(L$3:L$200)), MIN($H$202, COUNTIF($G$3:$G$200, "&lt;&gt;"))))))</f>
        <v>0</v>
      </c>
      <c r="M202" s="19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5</v>
      </c>
      <c r="I203" cm="1">
        <f t="array" ref="I203">IFERROR(SUM(_xlfn._xlws.FILTER(I$3:I$200, ($G$3:$G$200&lt;&gt;"") * (I$3:I$200 &gt; 0) * (ROW(I$3:I$200) &gt;= LARGE(IF(($G$3:$G$200&lt;&gt;"") * (I$3:I$200 &gt; 0), ROW(I$3:I$200)), MIN($H$202, COUNTIFS($G$3:$G$200, "&lt;&gt;", I$3:I$200, "&gt;0")))))), 0)</f>
        <v>506</v>
      </c>
      <c r="J203" cm="1">
        <f t="array" ref="J203">IFERROR(SUM(_xlfn._xlws.FILTER(J$3:J$200, ($G$3:$G$200&lt;&gt;"") * (J$3:J$200 &gt; 0) * (ROW(J$3:J$200) &gt;= LARGE(IF(($G$3:$G$200&lt;&gt;"") * (J$3:J$200 &gt; 0), ROW(J$3:J$200)), MIN($H$202, COUNTIFS($G$3:$G$200, "&lt;&gt;", J$3:J$200, "&gt;0")))))), 0)</f>
        <v>43</v>
      </c>
      <c r="K203" cm="1">
        <f t="array" ref="K203">IFERROR(SUM(_xlfn._xlws.FILTER(K$3:K$200, ($G$3:$G$200&lt;&gt;"") * (K$3:K$200 &gt; 0) * (ROW(K$3:K$200) &gt;= LARGE(IF(($G$3:$G$200&lt;&gt;"") * (K$3:K$200 &gt; 0), ROW(K$3:K$200)), MIN($H$202, COUNTIFS($G$3:$G$200, "&lt;&gt;", K$3:K$200, "&gt;0")))))), 0)</f>
        <v>316</v>
      </c>
      <c r="L203" cm="1">
        <f t="array" ref="L203">IFERROR(SUM(_xlfn._xlws.FILTER(L$3:L$200, ($G$3:$G$200&lt;&gt;"") * (L$3:L$200 &gt; 0) * (ROW(L$3:L$200) &gt;= LARGE(IF(($G$3:$G$200&lt;&gt;"") * (L$3:L$200 &gt; 0), ROW(L$3:L$200)), MIN($H$202,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MIN($H$202,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2:M204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42</v>
      </c>
      <c r="J205">
        <f>COUNTIF($G$3:$G$200, J$2)</f>
        <v>43</v>
      </c>
      <c r="K205">
        <f>COUNTIF($G$3:$G$200, K$2)</f>
        <v>3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1.4523809523809523</v>
      </c>
      <c r="J206">
        <f>IF(COUNTIF($G$3:$G$200, J$2) &gt; 0, AVERAGEIF($G$3:$G$200, J$2, $E$3:$E$200), 0)</f>
        <v>1.4047619047619047</v>
      </c>
      <c r="K206">
        <f>IF(COUNTIF($G$3:$G$200, K$2) &gt; 0, AVERAGEIF($G$3:$G$200, K$2, $E$3:$E$200), 0)</f>
        <v>1.6666666666666667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42.857142857142854</v>
      </c>
      <c r="J207">
        <f>IF(COUNTIF($G$3:$G$200, J$2) &gt; 0, AVERAGEIF($G$3:$G$200, J$2, $D$3:$D$200), 0)</f>
        <v>19.904761904761905</v>
      </c>
      <c r="K207">
        <f>IF(COUNTIF($G$3:$G$200, K$2) &gt; 0, AVERAGEIF($G$3:$G$200, K$2, $D$3:$D$200), 0)</f>
        <v>55.666666666666664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2614</v>
      </c>
      <c r="J208">
        <f>ROUND(J$205*J$206*J$207, 0)</f>
        <v>1202</v>
      </c>
      <c r="K208">
        <f>ROUND(K$205*K$206*K$207, 0)</f>
        <v>278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08:M210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2">_xlfn._xlws.FILTER(_xlfn.UNIQUE(C3:C200), _xlfn.UNIQUE(C3:C200)&lt;&gt;0)</f>
        <v>everything</v>
      </c>
      <c r="I211">
        <f>COUNTIFS($G$3:$G$200, I$210, $C$3:$C$200, $G211)</f>
        <v>12</v>
      </c>
      <c r="J211">
        <f>COUNTIFS($G$3:$G$200, J$210, $C$3:$C$200, $G211)</f>
        <v>15</v>
      </c>
      <c r="K211">
        <f>COUNTIFS($G$3:$G$200, K$210, $C$3:$C$200, $G211)</f>
        <v>3</v>
      </c>
      <c r="L211">
        <f>COUNTIFS($G$3:$G$200, L$210, $C$3:$C$200, $G211)</f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>COUNTIFS($G$3:$G$200, I$210, $C$3:$C$200, $G212)</f>
        <v>17</v>
      </c>
      <c r="J212">
        <f>COUNTIFS($G$3:$G$200, J$210, $C$3:$C$200, $G212)</f>
        <v>13</v>
      </c>
      <c r="K212">
        <f>COUNTIFS($G$3:$G$200, K$210, $C$3:$C$200, $G212)</f>
        <v>0</v>
      </c>
      <c r="L212">
        <f>COUNTIFS($G$3:$G$200, L$210, $C$3:$C$200, $G212)</f>
        <v>2</v>
      </c>
      <c r="M212">
        <f>COUNTIFS($G$3:$G$200, M$210, $C$3:$C$200, $G212)</f>
        <v>0</v>
      </c>
    </row>
    <row r="213" spans="7:13" x14ac:dyDescent="0.25">
      <c r="G213" t="str">
        <v>new cls</v>
      </c>
      <c r="I213">
        <f>COUNTIFS($G$3:$G$200, I$210, $C$3:$C$200, $G213)</f>
        <v>1</v>
      </c>
      <c r="J213">
        <f>COUNTIFS($G$3:$G$200, J$210, $C$3:$C$200, $G213)</f>
        <v>0</v>
      </c>
      <c r="K213">
        <f>COUNTIFS($G$3:$G$200, K$210, $C$3:$C$200, $G213)</f>
        <v>0</v>
      </c>
      <c r="L213">
        <f>COUNTIFS($G$3:$G$200, L$210, $C$3:$C$200, $G213)</f>
        <v>0</v>
      </c>
      <c r="M213">
        <f>COUNTIFS($G$3:$G$200, M$210, $C$3:$C$200, $G213)</f>
        <v>0</v>
      </c>
    </row>
    <row r="214" spans="7:13" x14ac:dyDescent="0.25">
      <c r="G214" t="str">
        <v>docs</v>
      </c>
      <c r="I214">
        <f>COUNTIFS($G$3:$G$200, I$210, $C$3:$C$200, $G214)</f>
        <v>1</v>
      </c>
      <c r="J214">
        <f>COUNTIFS($G$3:$G$200, J$210, $C$3:$C$200, $G214)</f>
        <v>5</v>
      </c>
      <c r="K214">
        <f>COUNTIFS($G$3:$G$200, K$210, $C$3:$C$200, $G214)</f>
        <v>0</v>
      </c>
      <c r="L214">
        <f>COUNTIFS($G$3:$G$200, L$210, $C$3:$C$200, $G214)</f>
        <v>0</v>
      </c>
      <c r="M214">
        <f>COUNTIFS($G$3:$G$200, M$210, $C$3:$C$200, $G214)</f>
        <v>0</v>
      </c>
    </row>
    <row r="215" spans="7:13" x14ac:dyDescent="0.25">
      <c r="G215" t="str">
        <v>change docs</v>
      </c>
      <c r="I215">
        <f>COUNTIFS($G$3:$G$200, I$210, $C$3:$C$200, $G215)</f>
        <v>0</v>
      </c>
      <c r="J215">
        <f>COUNTIFS($G$3:$G$200, J$210, $C$3:$C$200, $G215)</f>
        <v>3</v>
      </c>
      <c r="K215">
        <f>COUNTIFS($G$3:$G$200, K$210, $C$3:$C$200, $G215)</f>
        <v>0</v>
      </c>
      <c r="L215">
        <f>COUNTIFS($G$3:$G$200, L$210, $C$3:$C$200, $G215)</f>
        <v>0</v>
      </c>
      <c r="M215">
        <f>COUNTIFS($G$3:$G$200, M$210, $C$3:$C$200, $G215)</f>
        <v>0</v>
      </c>
    </row>
    <row r="216" spans="7:13" x14ac:dyDescent="0.25">
      <c r="G216" t="str">
        <v>remove</v>
      </c>
      <c r="I216">
        <f>COUNTIFS($G$3:$G$200, I$210, $C$3:$C$200, $G216)</f>
        <v>1</v>
      </c>
      <c r="J216">
        <f>COUNTIFS($G$3:$G$200, J$210, $C$3:$C$200, $G216)</f>
        <v>0</v>
      </c>
      <c r="K216">
        <f>COUNTIFS($G$3:$G$200, K$210, $C$3:$C$200, $G216)</f>
        <v>0</v>
      </c>
      <c r="L216">
        <f>COUNTIFS($G$3:$G$200, L$210, $C$3:$C$200, $G216)</f>
        <v>0</v>
      </c>
      <c r="M216">
        <f>COUNTIFS($G$3:$G$200, M$210, $C$3:$C$200, $G216)</f>
        <v>0</v>
      </c>
    </row>
    <row r="217" spans="7:13" x14ac:dyDescent="0.25">
      <c r="G217" t="str">
        <v>created</v>
      </c>
      <c r="I217">
        <f>COUNTIFS($G$3:$G$200, I$210, $C$3:$C$200, $G217)</f>
        <v>1</v>
      </c>
      <c r="J217">
        <f>COUNTIFS($G$3:$G$200, J$210, $C$3:$C$200, $G217)</f>
        <v>0</v>
      </c>
      <c r="K217">
        <f>COUNTIFS($G$3:$G$200, K$210, $C$3:$C$200, $G217)</f>
        <v>0</v>
      </c>
      <c r="L217">
        <f>COUNTIFS($G$3:$G$200, L$210, $C$3:$C$200, $G217)</f>
        <v>0</v>
      </c>
      <c r="M217">
        <f>COUNTIFS($G$3:$G$200, M$210, $C$3:$C$200, $G217)</f>
        <v>0</v>
      </c>
    </row>
    <row r="218" spans="7:13" x14ac:dyDescent="0.25">
      <c r="G218" t="str">
        <v>smaller updates</v>
      </c>
      <c r="I218">
        <f>COUNTIFS($G$3:$G$200, I$210, $C$3:$C$200, $G218)</f>
        <v>1</v>
      </c>
      <c r="J218">
        <f>COUNTIFS($G$3:$G$200, J$210, $C$3:$C$200, $G218)</f>
        <v>1</v>
      </c>
      <c r="K218">
        <f>COUNTIFS($G$3:$G$200, K$210, $C$3:$C$200, $G218)</f>
        <v>0</v>
      </c>
      <c r="L218">
        <f>COUNTIFS($G$3:$G$200, L$210, $C$3:$C$200, $G218)</f>
        <v>0</v>
      </c>
      <c r="M218">
        <f>COUNTIFS($G$3:$G$200, M$210, $C$3:$C$200, $G218)</f>
        <v>0</v>
      </c>
    </row>
    <row r="219" spans="7:13" x14ac:dyDescent="0.25">
      <c r="G219" t="str">
        <v>added</v>
      </c>
      <c r="I219">
        <f>COUNTIFS($G$3:$G$200, I$210, $C$3:$C$200, $G219)</f>
        <v>7</v>
      </c>
      <c r="J219">
        <f>COUNTIFS($G$3:$G$200, J$210, $C$3:$C$200, $G219)</f>
        <v>4</v>
      </c>
      <c r="K219">
        <f>COUNTIFS($G$3:$G$200, K$210, $C$3:$C$200, $G219)</f>
        <v>0</v>
      </c>
      <c r="L219">
        <f>COUNTIFS($G$3:$G$200, L$210, $C$3:$C$200, $G219)</f>
        <v>0</v>
      </c>
      <c r="M219">
        <f>COUNTIFS($G$3:$G$200, M$210, $C$3:$C$200, $G219)</f>
        <v>0</v>
      </c>
    </row>
    <row r="220" spans="7:13" x14ac:dyDescent="0.25">
      <c r="G220" t="str">
        <v>setter</v>
      </c>
      <c r="I220">
        <f>COUNTIFS($G$3:$G$200, I$210, $C$3:$C$200, $G220)</f>
        <v>0</v>
      </c>
      <c r="J220">
        <f>COUNTIFS($G$3:$G$200, J$210, $C$3:$C$200, $G220)</f>
        <v>1</v>
      </c>
      <c r="K220">
        <f>COUNTIFS($G$3:$G$200, K$210, $C$3:$C$200, $G220)</f>
        <v>0</v>
      </c>
      <c r="L220">
        <f>COUNTIFS($G$3:$G$200, L$210, $C$3:$C$200, $G220)</f>
        <v>0</v>
      </c>
      <c r="M220">
        <f>COUNTIFS($G$3:$G$200, M$210, $C$3:$C$200, $G220)</f>
        <v>0</v>
      </c>
    </row>
    <row r="221" spans="7:13" x14ac:dyDescent="0.25">
      <c r="G221" t="str">
        <v>moved</v>
      </c>
      <c r="I221">
        <f>COUNTIFS($G$3:$G$200, I$210, $C$3:$C$200, $G221)</f>
        <v>0</v>
      </c>
      <c r="J221">
        <f>COUNTIFS($G$3:$G$200, J$210, $C$3:$C$200, $G221)</f>
        <v>1</v>
      </c>
      <c r="K221">
        <f>COUNTIFS($G$3:$G$200, K$210, $C$3:$C$200, $G221)</f>
        <v>0</v>
      </c>
      <c r="L221">
        <f>COUNTIFS($G$3:$G$200, L$210, $C$3:$C$200, $G221)</f>
        <v>0</v>
      </c>
      <c r="M221">
        <f>COUNTIFS($G$3:$G$200, M$210, $C$3:$C$200, $G221)</f>
        <v>0</v>
      </c>
    </row>
    <row r="222" spans="7:13" x14ac:dyDescent="0.25">
      <c r="G222" t="str">
        <v>fixes</v>
      </c>
      <c r="I222">
        <f>COUNTIFS($G$3:$G$200, I$210, $C$3:$C$200, $G222)</f>
        <v>1</v>
      </c>
      <c r="J222">
        <f>COUNTIFS($G$3:$G$200, J$210, $C$3:$C$200, $G222)</f>
        <v>0</v>
      </c>
      <c r="K222">
        <f>COUNTIFS($G$3:$G$200, K$210, $C$3:$C$200, $G222)</f>
        <v>0</v>
      </c>
      <c r="L222">
        <f>COUNTIFS($G$3:$G$200, L$210, $C$3:$C$200, $G222)</f>
        <v>0</v>
      </c>
      <c r="M222">
        <f>COUNTIFS($G$3:$G$200, M$210, $C$3:$C$200, $G222)</f>
        <v>0</v>
      </c>
    </row>
    <row r="224" spans="7:13" x14ac:dyDescent="0.25">
      <c r="G224" t="s">
        <v>170</v>
      </c>
      <c r="I224" t="str">
        <f t="shared" ref="I222:M224" si="12">I$2</f>
        <v>adalfarus</v>
      </c>
      <c r="J224" t="str">
        <f t="shared" si="12"/>
        <v>Giesbrt</v>
      </c>
      <c r="K224" t="str">
        <f t="shared" si="12"/>
        <v>Fa4953</v>
      </c>
      <c r="L224" t="str">
        <f t="shared" si="12"/>
        <v>TheCodeJak</v>
      </c>
      <c r="M224" t="str">
        <f t="shared" si="12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>COUNTIFS($G$3:$G$200, I$224, $F$3:$F$200, $G225)</f>
        <v>29</v>
      </c>
      <c r="J225">
        <f>COUNTIFS($G$3:$G$200, J$224, $F$3:$F$200, $G225)</f>
        <v>19</v>
      </c>
      <c r="K225">
        <f>COUNTIFS($G$3:$G$200, K$224, $F$3:$F$200, $G225)</f>
        <v>0</v>
      </c>
      <c r="L225">
        <f>COUNTIFS($G$3:$G$200, L$224, $F$3:$F$200, $G225)</f>
        <v>2</v>
      </c>
      <c r="M225">
        <f>COUNTIFS($G$3:$G$200, M$224, $F$3:$F$200, $G225)</f>
        <v>0</v>
      </c>
    </row>
    <row r="226" spans="7:13" x14ac:dyDescent="0.25">
      <c r="G226" t="str">
        <v>comments 5%</v>
      </c>
      <c r="I226">
        <f>COUNTIFS($G$3:$G$200, I$224, $F$3:$F$200, $G226)</f>
        <v>2</v>
      </c>
      <c r="J226">
        <f>COUNTIFS($G$3:$G$200, J$224, $F$3:$F$200, $G226)</f>
        <v>0</v>
      </c>
      <c r="K226">
        <f>COUNTIFS($G$3:$G$200, K$224, $F$3:$F$200, $G226)</f>
        <v>0</v>
      </c>
      <c r="L226">
        <f>COUNTIFS($G$3:$G$200, L$224, $F$3:$F$200, $G226)</f>
        <v>0</v>
      </c>
      <c r="M226">
        <f>COUNTIFS($G$3:$G$200, M$224, $F$3:$F$200, $G226)</f>
        <v>0</v>
      </c>
    </row>
    <row r="227" spans="7:13" x14ac:dyDescent="0.25">
      <c r="G227" t="str">
        <v>inline 100%</v>
      </c>
      <c r="I227">
        <f>COUNTIFS($G$3:$G$200, I$224, $F$3:$F$200, $G227)</f>
        <v>6</v>
      </c>
      <c r="J227">
        <f>COUNTIFS($G$3:$G$200, J$224, $F$3:$F$200, $G227)</f>
        <v>23</v>
      </c>
      <c r="K227">
        <f>COUNTIFS($G$3:$G$200, K$224, $F$3:$F$200, $G227)</f>
        <v>3</v>
      </c>
      <c r="L227">
        <f>COUNTIFS($G$3:$G$200, L$224, $F$3:$F$200, $G227)</f>
        <v>0</v>
      </c>
      <c r="M227">
        <f>COUNTIFS($G$3:$G$200, M$224, $F$3:$F$200, $G227)</f>
        <v>0</v>
      </c>
    </row>
    <row r="228" spans="7:13" x14ac:dyDescent="0.25">
      <c r="G228" t="str">
        <v>inline 5%</v>
      </c>
      <c r="I228">
        <f>COUNTIFS($G$3:$G$200, I$224, $F$3:$F$200, $G228)</f>
        <v>3</v>
      </c>
      <c r="J228">
        <f>COUNTIFS($G$3:$G$200, J$224, $F$3:$F$200, $G228)</f>
        <v>0</v>
      </c>
      <c r="K228">
        <f>COUNTIFS($G$3:$G$200, K$224, $F$3:$F$200, $G228)</f>
        <v>0</v>
      </c>
      <c r="L228">
        <f>COUNTIFS($G$3:$G$200, L$224, $F$3:$F$200, $G228)</f>
        <v>0</v>
      </c>
      <c r="M228">
        <f>COUNTIFS($G$3:$G$200, M$224, $F$3:$F$200, $G228)</f>
        <v>0</v>
      </c>
    </row>
    <row r="229" spans="7:13" x14ac:dyDescent="0.25">
      <c r="G229" t="str">
        <v>comments 100%</v>
      </c>
      <c r="I229">
        <f>COUNTIFS($G$3:$G$200, I$224, $F$3:$F$200, $G229)</f>
        <v>1</v>
      </c>
      <c r="J229">
        <f>COUNTIFS($G$3:$G$200, J$224, $F$3:$F$200, $G229)</f>
        <v>0</v>
      </c>
      <c r="K229">
        <f>COUNTIFS($G$3:$G$200, K$224, $F$3:$F$200, $G229)</f>
        <v>0</v>
      </c>
      <c r="L229">
        <f>COUNTIFS($G$3:$G$200, L$224, $F$3:$F$200, $G229)</f>
        <v>0</v>
      </c>
      <c r="M229">
        <f>COUNTIFS($G$3:$G$200, M$224, $F$3:$F$200, $G229)</f>
        <v>0</v>
      </c>
    </row>
    <row r="230" spans="7:13" x14ac:dyDescent="0.25">
      <c r="G230" t="str">
        <v>inline 50%</v>
      </c>
      <c r="I230">
        <f>COUNTIFS($G$3:$G$200, I$224, $F$3:$F$200, $G230)</f>
        <v>0</v>
      </c>
      <c r="J230">
        <f>COUNTIFS($G$3:$G$200, J$224, $F$3:$F$200, $G230)</f>
        <v>1</v>
      </c>
      <c r="K230">
        <f>COUNTIFS($G$3:$G$200, K$224, $F$3:$F$200, $G230)</f>
        <v>0</v>
      </c>
      <c r="L230">
        <f>COUNTIFS($G$3:$G$200, L$224, $F$3:$F$200, $G230)</f>
        <v>0</v>
      </c>
      <c r="M230">
        <f>COUNTIFS($G$3:$G$200, M$224, $F$3:$F$200, $G230)</f>
        <v>0</v>
      </c>
    </row>
    <row r="231" spans="7:13" x14ac:dyDescent="0.25">
      <c r="G231" t="str">
        <v>in md 100%</v>
      </c>
      <c r="I231">
        <f>COUNTIFS($G$3:$G$200, I$224, $F$3:$F$200, $G231)</f>
        <v>1</v>
      </c>
      <c r="J231">
        <f>COUNTIFS($G$3:$G$200, J$224, $F$3:$F$200, $G231)</f>
        <v>0</v>
      </c>
      <c r="K231">
        <f>COUNTIFS($G$3:$G$200, K$224, $F$3:$F$200, $G231)</f>
        <v>0</v>
      </c>
      <c r="L231">
        <f>COUNTIFS($G$3:$G$200, L$224, $F$3:$F$200, $G231)</f>
        <v>0</v>
      </c>
      <c r="M231">
        <f>COUNTIFS($G$3:$G$200, M$224, $F$3:$F$200, $G231)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</hyperlinks>
  <pageMargins left="0.7" right="0.7" top="0.75" bottom="0.75" header="0.3" footer="0.3"/>
  <pageSetup paperSize="9" orientation="portrait" horizontalDpi="0" verticalDpi="0" r:id="rId53"/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2024-12-31T13:21:49Z</dcterms:modified>
</cp:coreProperties>
</file>