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FB783ADC-848F-4142-ABD6-FBEC142343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6" i="1" l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5" i="1" a="1"/>
  <c r="G225" i="1" s="1"/>
  <c r="M225" i="1" s="1"/>
  <c r="G211" i="1" a="1"/>
  <c r="G211" i="1" s="1"/>
  <c r="M204" i="1"/>
  <c r="L204" i="1"/>
  <c r="K204" i="1"/>
  <c r="J204" i="1"/>
  <c r="I204" i="1"/>
  <c r="M224" i="1"/>
  <c r="L224" i="1"/>
  <c r="K224" i="1"/>
  <c r="J224" i="1"/>
  <c r="I224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3" i="1" l="1" a="1"/>
  <c r="J203" i="1" s="1"/>
  <c r="K203" i="1" a="1"/>
  <c r="K203" i="1" s="1"/>
  <c r="K208" i="1"/>
  <c r="M208" i="1"/>
  <c r="J208" i="1"/>
  <c r="L208" i="1"/>
  <c r="L75" i="1"/>
  <c r="L203" i="1" s="1" a="1"/>
  <c r="L203" i="1" s="1"/>
  <c r="I229" i="1"/>
  <c r="K229" i="1"/>
  <c r="L215" i="1"/>
  <c r="I214" i="1"/>
  <c r="I213" i="1"/>
  <c r="I228" i="1"/>
  <c r="L214" i="1"/>
  <c r="K228" i="1"/>
  <c r="L219" i="1"/>
  <c r="M228" i="1"/>
  <c r="L220" i="1"/>
  <c r="M229" i="1"/>
  <c r="I207" i="1"/>
  <c r="I208" i="1" s="1"/>
  <c r="J216" i="1"/>
  <c r="J217" i="1"/>
  <c r="L201" i="1"/>
  <c r="J221" i="1"/>
  <c r="J222" i="1"/>
  <c r="J201" i="1"/>
  <c r="M221" i="1"/>
  <c r="M222" i="1"/>
  <c r="I226" i="1"/>
  <c r="K212" i="1"/>
  <c r="K213" i="1"/>
  <c r="K226" i="1"/>
  <c r="I66" i="1"/>
  <c r="I201" i="1" s="1"/>
  <c r="I212" i="1"/>
  <c r="J220" i="1"/>
  <c r="L218" i="1"/>
  <c r="I227" i="1"/>
  <c r="K227" i="1"/>
  <c r="M227" i="1"/>
  <c r="I215" i="1"/>
  <c r="K214" i="1"/>
  <c r="L221" i="1"/>
  <c r="M212" i="1"/>
  <c r="I230" i="1"/>
  <c r="K230" i="1"/>
  <c r="M230" i="1"/>
  <c r="I216" i="1"/>
  <c r="K215" i="1"/>
  <c r="L222" i="1"/>
  <c r="M213" i="1"/>
  <c r="I231" i="1"/>
  <c r="K231" i="1"/>
  <c r="M231" i="1"/>
  <c r="K201" i="1"/>
  <c r="I217" i="1"/>
  <c r="K216" i="1"/>
  <c r="M214" i="1"/>
  <c r="I218" i="1"/>
  <c r="K217" i="1"/>
  <c r="M215" i="1"/>
  <c r="J225" i="1"/>
  <c r="L225" i="1"/>
  <c r="I219" i="1"/>
  <c r="K218" i="1"/>
  <c r="M216" i="1"/>
  <c r="J226" i="1"/>
  <c r="L226" i="1"/>
  <c r="I220" i="1"/>
  <c r="J212" i="1"/>
  <c r="K219" i="1"/>
  <c r="M217" i="1"/>
  <c r="J227" i="1"/>
  <c r="L227" i="1"/>
  <c r="I221" i="1"/>
  <c r="J213" i="1"/>
  <c r="K220" i="1"/>
  <c r="M218" i="1"/>
  <c r="J228" i="1"/>
  <c r="L228" i="1"/>
  <c r="I222" i="1"/>
  <c r="J214" i="1"/>
  <c r="K221" i="1"/>
  <c r="L212" i="1"/>
  <c r="M219" i="1"/>
  <c r="J229" i="1"/>
  <c r="L229" i="1"/>
  <c r="J215" i="1"/>
  <c r="K222" i="1"/>
  <c r="L213" i="1"/>
  <c r="M220" i="1"/>
  <c r="J230" i="1"/>
  <c r="L230" i="1"/>
  <c r="J231" i="1"/>
  <c r="L231" i="1"/>
  <c r="J218" i="1"/>
  <c r="L216" i="1"/>
  <c r="I225" i="1"/>
  <c r="K225" i="1"/>
  <c r="J219" i="1"/>
  <c r="L217" i="1"/>
  <c r="M226" i="1"/>
  <c r="M211" i="1"/>
  <c r="I211" i="1"/>
  <c r="L211" i="1"/>
  <c r="J211" i="1"/>
  <c r="K211" i="1"/>
  <c r="I203" i="1" l="1" a="1"/>
  <c r="I20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<sst xmlns="http://schemas.openxmlformats.org/spreadsheetml/2006/main" count="567" uniqueCount="194">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</sst>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2801</c:v>
                </c:pt>
                <c:pt idx="1">
                  <c:v>1644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Tätigkeitsdokumentation!$H$225:$H$231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Tätigkeitsdokumentation!$I$224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Tätigkeitsdokumentation!$I$225:$I$231</c:f>
              <c:numCache>
                <c:formatCode>General</c:formatCode>
                <c:ptCount val="7"/>
                <c:pt idx="0">
                  <c:v>31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Tätigkeitsdokumentation!$J$224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Tätigkeitsdokumentation!$J$225:$J$231</c:f>
              <c:numCache>
                <c:formatCode>General</c:formatCode>
                <c:ptCount val="7"/>
                <c:pt idx="0">
                  <c:v>25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Tätigkeitsdokumentation!$K$224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Tätigkeitsdokumentation!$K$225:$K$231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Tätigkeitsdokumentation!$L$224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Tätigkeitsdokumentation!$L$225:$L$231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Tätigkeitsdokumentation!$M$224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Tätigkeitsdokumentation!$M$225:$M$231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44</c:v>
                </c:pt>
                <c:pt idx="1">
                  <c:v>49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1.4318181818181819</c:v>
                </c:pt>
                <c:pt idx="1">
                  <c:v>1.6041666666666667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42.477272727272727</c:v>
                </c:pt>
                <c:pt idx="1">
                  <c:v>20.979166666666668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2676</c:v>
                </c:pt>
                <c:pt idx="1">
                  <c:v>1649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69</c:v>
                </c:pt>
                <c:pt idx="1">
                  <c:v>288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799</c:v>
                </c:pt>
                <c:pt idx="1">
                  <c:v>407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186</xdr:row>
      <xdr:rowOff>11206</xdr:rowOff>
    </xdr:from>
    <xdr:to>
      <xdr:col>19</xdr:col>
      <xdr:colOff>358589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200</xdr:row>
      <xdr:rowOff>147637</xdr:rowOff>
    </xdr:from>
    <xdr:to>
      <xdr:col>19</xdr:col>
      <xdr:colOff>1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31655</xdr:colOff>
      <xdr:row>215</xdr:row>
      <xdr:rowOff>5322</xdr:rowOff>
    </xdr:from>
    <xdr:to>
      <xdr:col>19</xdr:col>
      <xdr:colOff>33617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iesbrt/Automaten/commit/976dd230916b6a1d70047f801ec2d54e5b92b1f0" TargetMode="External"/><Relationship Id="rId19" Type="http://schemas.openxmlformats.org/officeDocument/2006/relationships/hyperlink" Target="https://github.com/Giesbrt/Automaten/commit/29ade0bdeaaabccf3f43e647536949f79626b842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topLeftCell="A188" zoomScale="82" zoomScaleNormal="85" workbookViewId="0">
      <selection activeCell="G196" sqref="G196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6" t="s">
        <v>26</v>
      </c>
      <c r="B1" s="17"/>
      <c r="C1" s="17"/>
      <c r="D1" s="17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173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174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175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184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185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183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187</v>
      </c>
      <c r="B95" s="7" t="s">
        <v>188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186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189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190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191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192</v>
      </c>
      <c r="B100" s="7" t="s">
        <v>193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B102" s="7"/>
      <c r="H102" s="8"/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B103" s="7"/>
      <c r="H103" s="8"/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B104" s="7"/>
      <c r="H104" s="8"/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B105" s="7"/>
      <c r="H105" s="8"/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B106" s="7"/>
      <c r="H106" s="8"/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B107" s="7"/>
      <c r="H107" s="8"/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B108" s="7"/>
      <c r="H108" s="8"/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B109" s="7"/>
      <c r="H109" s="8"/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B110" s="7"/>
      <c r="H110" s="8"/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B111" s="7"/>
      <c r="H111" s="8"/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B112" s="7"/>
      <c r="H112" s="8"/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2:13" x14ac:dyDescent="0.25">
      <c r="B113" s="7"/>
      <c r="H113" s="8"/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2:13" x14ac:dyDescent="0.25">
      <c r="B114" s="7"/>
      <c r="H114" s="8"/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 s="8">
        <v>0</v>
      </c>
    </row>
    <row r="115" spans="2:13" x14ac:dyDescent="0.25">
      <c r="B115" s="7"/>
      <c r="H115" s="8"/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 s="8">
        <v>0</v>
      </c>
    </row>
    <row r="116" spans="2:13" x14ac:dyDescent="0.25">
      <c r="B116" s="7"/>
      <c r="H116" s="8"/>
      <c r="I116">
        <f t="shared" ref="I116:L179" si="8">MAX(0, IF($G116=I$2, $D116*$E116, 0))</f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2:13" x14ac:dyDescent="0.25">
      <c r="B117" s="7"/>
      <c r="H117" s="8"/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 s="8">
        <v>0</v>
      </c>
    </row>
    <row r="118" spans="2:13" x14ac:dyDescent="0.25">
      <c r="B118" s="7"/>
      <c r="H118" s="8"/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 s="8">
        <v>0</v>
      </c>
    </row>
    <row r="119" spans="2:13" x14ac:dyDescent="0.25">
      <c r="B119" s="7"/>
      <c r="H119" s="8"/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 s="8">
        <v>0</v>
      </c>
    </row>
    <row r="120" spans="2:13" x14ac:dyDescent="0.25">
      <c r="B120" s="7"/>
      <c r="H120" s="8"/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2:13" x14ac:dyDescent="0.25">
      <c r="B121" s="7"/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2:13" x14ac:dyDescent="0.25">
      <c r="B122" s="7"/>
      <c r="H122" s="8"/>
      <c r="I122">
        <f t="shared" si="8"/>
        <v>0</v>
      </c>
      <c r="J122">
        <f t="shared" si="8"/>
        <v>0</v>
      </c>
      <c r="K122">
        <f t="shared" si="8"/>
        <v>0</v>
      </c>
      <c r="L122">
        <f t="shared" si="8"/>
        <v>0</v>
      </c>
      <c r="M122" s="8">
        <v>0</v>
      </c>
    </row>
    <row r="123" spans="2:13" x14ac:dyDescent="0.25">
      <c r="B123" s="7"/>
      <c r="H123" s="8"/>
      <c r="I123">
        <f t="shared" si="8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 s="8">
        <v>0</v>
      </c>
    </row>
    <row r="124" spans="2:13" x14ac:dyDescent="0.25">
      <c r="B124" s="7"/>
      <c r="H124" s="8"/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 s="8">
        <v>0</v>
      </c>
    </row>
    <row r="125" spans="2:13" x14ac:dyDescent="0.25">
      <c r="B125" s="7"/>
      <c r="H125" s="8"/>
      <c r="I125">
        <f t="shared" si="8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 s="8">
        <v>0</v>
      </c>
    </row>
    <row r="126" spans="2:13" x14ac:dyDescent="0.25">
      <c r="B126" s="7"/>
      <c r="H126" s="8"/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 s="8">
        <v>0</v>
      </c>
    </row>
    <row r="127" spans="2:13" x14ac:dyDescent="0.25">
      <c r="B127" s="7"/>
      <c r="H127" s="8"/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 s="8">
        <v>0</v>
      </c>
    </row>
    <row r="128" spans="2:13" x14ac:dyDescent="0.25">
      <c r="B128" s="7"/>
      <c r="H128" s="8"/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 s="8">
        <v>0</v>
      </c>
    </row>
    <row r="129" spans="2:13" x14ac:dyDescent="0.25">
      <c r="B129" s="7"/>
      <c r="H129" s="8"/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 s="8">
        <v>0</v>
      </c>
    </row>
    <row r="130" spans="2:13" x14ac:dyDescent="0.25">
      <c r="B130" s="7"/>
      <c r="H130" s="8"/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 s="8">
        <v>0</v>
      </c>
    </row>
    <row r="131" spans="2:13" x14ac:dyDescent="0.25">
      <c r="B131" s="7"/>
      <c r="H131" s="8"/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 s="8">
        <v>0</v>
      </c>
    </row>
    <row r="132" spans="2:13" x14ac:dyDescent="0.25">
      <c r="B132" s="7"/>
      <c r="H132" s="8"/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 s="8">
        <v>0</v>
      </c>
    </row>
    <row r="133" spans="2:13" x14ac:dyDescent="0.25">
      <c r="B133" s="7"/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2:13" x14ac:dyDescent="0.25">
      <c r="B134" s="7"/>
      <c r="H134" s="8"/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 s="8">
        <v>0</v>
      </c>
    </row>
    <row r="135" spans="2:13" x14ac:dyDescent="0.25">
      <c r="B135" s="7"/>
      <c r="H135" s="8"/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 s="8">
        <v>0</v>
      </c>
    </row>
    <row r="136" spans="2:13" x14ac:dyDescent="0.25">
      <c r="B136" s="7"/>
      <c r="H136" s="8"/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 s="8">
        <v>0</v>
      </c>
    </row>
    <row r="137" spans="2:13" x14ac:dyDescent="0.25">
      <c r="B137" s="7"/>
      <c r="H137" s="8"/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2:13" x14ac:dyDescent="0.25">
      <c r="B138" s="7"/>
      <c r="H138" s="8"/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 s="8">
        <v>0</v>
      </c>
    </row>
    <row r="139" spans="2:13" x14ac:dyDescent="0.25">
      <c r="B139" s="7"/>
      <c r="H139" s="8"/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 s="8">
        <v>0</v>
      </c>
    </row>
    <row r="140" spans="2:13" x14ac:dyDescent="0.25">
      <c r="B140" s="7"/>
      <c r="H140" s="8"/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 s="8">
        <v>0</v>
      </c>
    </row>
    <row r="141" spans="2:13" x14ac:dyDescent="0.25">
      <c r="B141" s="7"/>
      <c r="H141" s="8"/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 s="8">
        <v>0</v>
      </c>
    </row>
    <row r="142" spans="2:13" x14ac:dyDescent="0.25">
      <c r="B142" s="7"/>
      <c r="H142" s="8"/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 s="8">
        <v>0</v>
      </c>
    </row>
    <row r="143" spans="2:13" x14ac:dyDescent="0.25">
      <c r="B143" s="7"/>
      <c r="H143" s="8"/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2:13" x14ac:dyDescent="0.25">
      <c r="B144" s="7"/>
      <c r="H144" s="8"/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2:13" x14ac:dyDescent="0.25">
      <c r="B145" s="7"/>
      <c r="H145" s="8"/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 s="8">
        <v>0</v>
      </c>
    </row>
    <row r="146" spans="2:13" x14ac:dyDescent="0.25">
      <c r="B146" s="7"/>
      <c r="H146" s="8"/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 s="8">
        <v>0</v>
      </c>
    </row>
    <row r="147" spans="2:13" x14ac:dyDescent="0.25">
      <c r="B147" s="7"/>
      <c r="H147" s="8"/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2:13" x14ac:dyDescent="0.25">
      <c r="B148" s="7"/>
      <c r="H148" s="8"/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 s="8">
        <v>0</v>
      </c>
    </row>
    <row r="149" spans="2:13" x14ac:dyDescent="0.25">
      <c r="B149" s="7"/>
      <c r="H149" s="8"/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 s="8">
        <v>0</v>
      </c>
    </row>
    <row r="150" spans="2:13" x14ac:dyDescent="0.25">
      <c r="B150" s="7"/>
      <c r="H150" s="8"/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2:13" x14ac:dyDescent="0.25">
      <c r="B151" s="7"/>
      <c r="H151" s="8"/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2:13" x14ac:dyDescent="0.25">
      <c r="B152" s="7"/>
      <c r="H152" s="8"/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 s="8">
        <v>0</v>
      </c>
    </row>
    <row r="153" spans="2:13" x14ac:dyDescent="0.25">
      <c r="B153" s="7"/>
      <c r="H153" s="8"/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2:13" x14ac:dyDescent="0.25">
      <c r="B154" s="7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2:13" x14ac:dyDescent="0.25">
      <c r="B155" s="7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2:13" x14ac:dyDescent="0.25">
      <c r="B156" s="7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2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2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2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2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9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 s="8">
        <v>0</v>
      </c>
    </row>
    <row r="181" spans="2:13" x14ac:dyDescent="0.25">
      <c r="B181" s="7"/>
      <c r="H181" s="8"/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 s="8">
        <v>0</v>
      </c>
    </row>
    <row r="182" spans="2:13" x14ac:dyDescent="0.25">
      <c r="B182" s="7"/>
      <c r="H182" s="8"/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 s="8">
        <v>0</v>
      </c>
    </row>
    <row r="183" spans="2:13" x14ac:dyDescent="0.25">
      <c r="B183" s="7"/>
      <c r="H183" s="8"/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 s="8">
        <v>0</v>
      </c>
    </row>
    <row r="184" spans="2:13" x14ac:dyDescent="0.25">
      <c r="B184" s="7"/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 s="8">
        <v>0</v>
      </c>
    </row>
    <row r="185" spans="2:13" x14ac:dyDescent="0.25">
      <c r="B185" s="7"/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 s="8">
        <v>0</v>
      </c>
    </row>
    <row r="186" spans="2:13" x14ac:dyDescent="0.25">
      <c r="B186" s="7"/>
      <c r="H186" s="8"/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v>0</v>
      </c>
    </row>
    <row r="187" spans="2:13" x14ac:dyDescent="0.25">
      <c r="B187" s="7"/>
      <c r="H187" s="8"/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 s="8">
        <v>0</v>
      </c>
    </row>
    <row r="188" spans="2:13" x14ac:dyDescent="0.25">
      <c r="B188" s="7"/>
      <c r="H188" s="8"/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 s="8">
        <v>0</v>
      </c>
    </row>
    <row r="189" spans="2:13" x14ac:dyDescent="0.25">
      <c r="B189" s="7"/>
      <c r="H189" s="8"/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 s="8">
        <v>0</v>
      </c>
    </row>
    <row r="190" spans="2:13" x14ac:dyDescent="0.25">
      <c r="B190" s="7"/>
      <c r="H190" s="8"/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 s="8">
        <v>0</v>
      </c>
    </row>
    <row r="191" spans="2:13" x14ac:dyDescent="0.25">
      <c r="B191" s="7"/>
      <c r="H191" s="8"/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 s="8">
        <v>0</v>
      </c>
    </row>
    <row r="192" spans="2:13" x14ac:dyDescent="0.25">
      <c r="B192" s="7"/>
      <c r="H192" s="8"/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 s="8">
        <v>0</v>
      </c>
    </row>
    <row r="193" spans="1:13" x14ac:dyDescent="0.25">
      <c r="B193" s="7"/>
      <c r="H193" s="8"/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 s="8">
        <v>0</v>
      </c>
    </row>
    <row r="194" spans="1:13" x14ac:dyDescent="0.25">
      <c r="B194" s="7"/>
      <c r="H194" s="8"/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 s="8">
        <v>0</v>
      </c>
    </row>
    <row r="195" spans="1:13" x14ac:dyDescent="0.25">
      <c r="B195" s="7"/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 s="8">
        <v>0</v>
      </c>
    </row>
    <row r="196" spans="1:13" x14ac:dyDescent="0.25">
      <c r="B196" s="7"/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 s="8">
        <v>0</v>
      </c>
    </row>
    <row r="197" spans="1:13" x14ac:dyDescent="0.25">
      <c r="B197" s="7"/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 s="8">
        <v>0</v>
      </c>
    </row>
    <row r="198" spans="1:13" x14ac:dyDescent="0.25">
      <c r="B198" s="7"/>
      <c r="H198" s="8"/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 s="8">
        <v>0</v>
      </c>
    </row>
    <row r="199" spans="1:13" x14ac:dyDescent="0.25">
      <c r="B199" s="7"/>
      <c r="H199" s="8"/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 s="8">
        <v>0</v>
      </c>
    </row>
    <row r="200" spans="1:13" x14ac:dyDescent="0.25">
      <c r="B200" s="7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2801</v>
      </c>
      <c r="J201" s="10">
        <f>SUM(J$3:J$200)</f>
        <v>1644</v>
      </c>
      <c r="K201" s="10">
        <f>SUM(K$3:K$200)</f>
        <v>316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69</v>
      </c>
      <c r="J202" cm="1">
        <f t="array" ref="J202">SUM(_xlfn._xlws.FILTER(J$3:J$200, ($G$3:$G$200&lt;&gt;"") * (ROW(J$3:J$200) &gt;= LARGE(IF($G$3:$G$200&lt;&gt;"", ROW(J$3:J$200)), MIN($H$202, COUNTIF($G$3:$G$200, "&lt;&gt;"))))))</f>
        <v>288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0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799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407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316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0">J$2</f>
        <v>Giesbrt</v>
      </c>
      <c r="K204" t="str">
        <f t="shared" si="10"/>
        <v>Fa4953</v>
      </c>
      <c r="L204" t="str">
        <f t="shared" si="10"/>
        <v>TheCodeJak</v>
      </c>
      <c r="M204" t="str">
        <f t="shared" si="10"/>
        <v>XXXXXX</v>
      </c>
    </row>
    <row r="205" spans="1:13" x14ac:dyDescent="0.25">
      <c r="G205" t="s">
        <v>164</v>
      </c>
      <c r="I205">
        <f>COUNTIF($G$3:$G$200, I$2)</f>
        <v>44</v>
      </c>
      <c r="J205">
        <f>COUNTIF($G$3:$G$200, J$2)</f>
        <v>49</v>
      </c>
      <c r="K205">
        <f>COUNTIF($G$3:$G$200, K$2)</f>
        <v>3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1.4318181818181819</v>
      </c>
      <c r="J206">
        <f>IF(COUNTIF($G$3:$G$200, J$2) &gt; 0, AVERAGEIF($G$3:$G$200, J$2, $E$3:$E$200), 0)</f>
        <v>1.6041666666666667</v>
      </c>
      <c r="K206">
        <f>IF(COUNTIF($G$3:$G$200, K$2) &gt; 0, AVERAGEIF($G$3:$G$200, K$2, $E$3:$E$200), 0)</f>
        <v>1.6666666666666667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42.477272727272727</v>
      </c>
      <c r="J207">
        <f>IF(COUNTIF($G$3:$G$200, J$2) &gt; 0, AVERAGEIF($G$3:$G$200, J$2, $D$3:$D$200), 0)</f>
        <v>20.979166666666668</v>
      </c>
      <c r="K207">
        <f>IF(COUNTIF($G$3:$G$200, K$2) &gt; 0, AVERAGEIF($G$3:$G$200, K$2, $D$3:$D$200), 0)</f>
        <v>55.666666666666664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2676</v>
      </c>
      <c r="J208">
        <f>ROUND(J$205*J$206*J$207, 0)</f>
        <v>1649</v>
      </c>
      <c r="K208">
        <f>ROUND(K$205*K$206*K$207, 0)</f>
        <v>278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1">J$2</f>
        <v>Giesbrt</v>
      </c>
      <c r="K210" t="str">
        <f t="shared" si="11"/>
        <v>Fa4953</v>
      </c>
      <c r="L210" t="str">
        <f t="shared" si="11"/>
        <v>TheCodeJak</v>
      </c>
      <c r="M210" t="str">
        <f t="shared" si="11"/>
        <v>XXXXXX</v>
      </c>
    </row>
    <row r="211" spans="7:13" x14ac:dyDescent="0.25">
      <c r="G211" t="str" cm="1">
        <f t="array" ref="G211:G222">_xlfn._xlws.FILTER(_xlfn.UNIQUE(C3:C200), _xlfn.UNIQUE(C3:C200)&lt;&gt;0)</f>
        <v>everything</v>
      </c>
      <c r="I211">
        <f t="shared" ref="I211:L222" si="12">COUNTIFS($G$3:$G$200, I$210, $C$3:$C$200, $G211)</f>
        <v>12</v>
      </c>
      <c r="J211">
        <f t="shared" si="12"/>
        <v>16</v>
      </c>
      <c r="K211">
        <f t="shared" si="12"/>
        <v>3</v>
      </c>
      <c r="L211">
        <f t="shared" si="12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2"/>
        <v>17</v>
      </c>
      <c r="J212">
        <f t="shared" si="12"/>
        <v>15</v>
      </c>
      <c r="K212">
        <f t="shared" si="12"/>
        <v>0</v>
      </c>
      <c r="L212">
        <f t="shared" si="12"/>
        <v>2</v>
      </c>
      <c r="M212">
        <f t="shared" ref="M212:M222" si="13">COUNTIFS($G$3:$G$200, M$210, $C$3:$C$200, $G212)</f>
        <v>0</v>
      </c>
    </row>
    <row r="213" spans="7:13" x14ac:dyDescent="0.25">
      <c r="G213" t="str">
        <v>new cls</v>
      </c>
      <c r="I213">
        <f t="shared" si="12"/>
        <v>1</v>
      </c>
      <c r="J213">
        <f t="shared" si="12"/>
        <v>0</v>
      </c>
      <c r="K213">
        <f t="shared" si="12"/>
        <v>0</v>
      </c>
      <c r="L213">
        <f t="shared" si="12"/>
        <v>0</v>
      </c>
      <c r="M213">
        <f t="shared" si="13"/>
        <v>0</v>
      </c>
    </row>
    <row r="214" spans="7:13" x14ac:dyDescent="0.25">
      <c r="G214" t="str">
        <v>docs</v>
      </c>
      <c r="I214">
        <f t="shared" si="12"/>
        <v>1</v>
      </c>
      <c r="J214">
        <f t="shared" si="12"/>
        <v>5</v>
      </c>
      <c r="K214">
        <f t="shared" si="12"/>
        <v>0</v>
      </c>
      <c r="L214">
        <f t="shared" si="12"/>
        <v>0</v>
      </c>
      <c r="M214">
        <f t="shared" si="13"/>
        <v>0</v>
      </c>
    </row>
    <row r="215" spans="7:13" x14ac:dyDescent="0.25">
      <c r="G215" t="str">
        <v>change docs</v>
      </c>
      <c r="I215">
        <f t="shared" si="12"/>
        <v>0</v>
      </c>
      <c r="J215">
        <f t="shared" si="12"/>
        <v>3</v>
      </c>
      <c r="K215">
        <f t="shared" si="12"/>
        <v>0</v>
      </c>
      <c r="L215">
        <f t="shared" si="12"/>
        <v>0</v>
      </c>
      <c r="M215">
        <f t="shared" si="13"/>
        <v>0</v>
      </c>
    </row>
    <row r="216" spans="7:13" x14ac:dyDescent="0.25">
      <c r="G216" t="str">
        <v>remove</v>
      </c>
      <c r="I216">
        <f t="shared" si="12"/>
        <v>1</v>
      </c>
      <c r="J216">
        <f t="shared" si="12"/>
        <v>0</v>
      </c>
      <c r="K216">
        <f t="shared" si="12"/>
        <v>0</v>
      </c>
      <c r="L216">
        <f t="shared" si="12"/>
        <v>0</v>
      </c>
      <c r="M216">
        <f t="shared" si="13"/>
        <v>0</v>
      </c>
    </row>
    <row r="217" spans="7:13" x14ac:dyDescent="0.25">
      <c r="G217" t="str">
        <v>created</v>
      </c>
      <c r="I217">
        <f t="shared" si="12"/>
        <v>1</v>
      </c>
      <c r="J217">
        <f t="shared" si="12"/>
        <v>0</v>
      </c>
      <c r="K217">
        <f t="shared" si="12"/>
        <v>0</v>
      </c>
      <c r="L217">
        <f t="shared" si="12"/>
        <v>0</v>
      </c>
      <c r="M217">
        <f t="shared" si="13"/>
        <v>0</v>
      </c>
    </row>
    <row r="218" spans="7:13" x14ac:dyDescent="0.25">
      <c r="G218" t="str">
        <v>smaller updates</v>
      </c>
      <c r="I218">
        <f t="shared" si="12"/>
        <v>1</v>
      </c>
      <c r="J218">
        <f t="shared" si="12"/>
        <v>1</v>
      </c>
      <c r="K218">
        <f t="shared" si="12"/>
        <v>0</v>
      </c>
      <c r="L218">
        <f t="shared" si="12"/>
        <v>0</v>
      </c>
      <c r="M218">
        <f t="shared" si="13"/>
        <v>0</v>
      </c>
    </row>
    <row r="219" spans="7:13" x14ac:dyDescent="0.25">
      <c r="G219" t="str">
        <v>added</v>
      </c>
      <c r="I219">
        <f t="shared" si="12"/>
        <v>9</v>
      </c>
      <c r="J219">
        <f t="shared" si="12"/>
        <v>7</v>
      </c>
      <c r="K219">
        <f t="shared" si="12"/>
        <v>0</v>
      </c>
      <c r="L219">
        <f t="shared" si="12"/>
        <v>0</v>
      </c>
      <c r="M219">
        <f t="shared" si="13"/>
        <v>0</v>
      </c>
    </row>
    <row r="220" spans="7:13" x14ac:dyDescent="0.25">
      <c r="G220" t="str">
        <v>setter</v>
      </c>
      <c r="I220">
        <f t="shared" si="12"/>
        <v>0</v>
      </c>
      <c r="J220">
        <f t="shared" si="12"/>
        <v>1</v>
      </c>
      <c r="K220">
        <f t="shared" si="12"/>
        <v>0</v>
      </c>
      <c r="L220">
        <f t="shared" si="12"/>
        <v>0</v>
      </c>
      <c r="M220">
        <f t="shared" si="13"/>
        <v>0</v>
      </c>
    </row>
    <row r="221" spans="7:13" x14ac:dyDescent="0.25">
      <c r="G221" t="str">
        <v>moved</v>
      </c>
      <c r="I221">
        <f t="shared" si="12"/>
        <v>0</v>
      </c>
      <c r="J221">
        <f t="shared" si="12"/>
        <v>1</v>
      </c>
      <c r="K221">
        <f t="shared" si="12"/>
        <v>0</v>
      </c>
      <c r="L221">
        <f t="shared" si="12"/>
        <v>0</v>
      </c>
      <c r="M221">
        <f t="shared" si="13"/>
        <v>0</v>
      </c>
    </row>
    <row r="222" spans="7:13" x14ac:dyDescent="0.25">
      <c r="G222" t="str">
        <v>fixes</v>
      </c>
      <c r="I222">
        <f t="shared" si="12"/>
        <v>1</v>
      </c>
      <c r="J222">
        <f t="shared" si="12"/>
        <v>0</v>
      </c>
      <c r="K222">
        <f t="shared" si="12"/>
        <v>0</v>
      </c>
      <c r="L222">
        <f t="shared" si="12"/>
        <v>0</v>
      </c>
      <c r="M222">
        <f t="shared" si="13"/>
        <v>0</v>
      </c>
    </row>
    <row r="224" spans="7:13" x14ac:dyDescent="0.25">
      <c r="G224" t="s">
        <v>170</v>
      </c>
      <c r="I224" t="str">
        <f t="shared" ref="I224:M224" si="14">I$2</f>
        <v>adalfarus</v>
      </c>
      <c r="J224" t="str">
        <f t="shared" si="14"/>
        <v>Giesbrt</v>
      </c>
      <c r="K224" t="str">
        <f t="shared" si="14"/>
        <v>Fa4953</v>
      </c>
      <c r="L224" t="str">
        <f t="shared" si="14"/>
        <v>TheCodeJak</v>
      </c>
      <c r="M224" t="str">
        <f t="shared" si="14"/>
        <v>XXXXXX</v>
      </c>
    </row>
    <row r="225" spans="7:13" x14ac:dyDescent="0.25">
      <c r="G225" t="str" cm="1">
        <f t="array" ref="G225:G231">_xlfn._xlws.FILTER(_xlfn.UNIQUE(F3:F200), _xlfn.UNIQUE(F3:F200)&lt;&gt;0)</f>
        <v>none</v>
      </c>
      <c r="I225">
        <f t="shared" ref="I225:M231" si="15">COUNTIFS($G$3:$G$200, I$224, $F$3:$F$200, $G225)</f>
        <v>31</v>
      </c>
      <c r="J225">
        <f t="shared" si="15"/>
        <v>25</v>
      </c>
      <c r="K225">
        <f t="shared" si="15"/>
        <v>0</v>
      </c>
      <c r="L225">
        <f t="shared" si="15"/>
        <v>2</v>
      </c>
      <c r="M225">
        <f t="shared" si="15"/>
        <v>0</v>
      </c>
    </row>
    <row r="226" spans="7:13" x14ac:dyDescent="0.25">
      <c r="G226" t="str">
        <v>comments 5%</v>
      </c>
      <c r="I226">
        <f t="shared" si="15"/>
        <v>2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7:13" x14ac:dyDescent="0.25">
      <c r="G227" t="str">
        <v>inline 100%</v>
      </c>
      <c r="I227">
        <f t="shared" si="15"/>
        <v>6</v>
      </c>
      <c r="J227">
        <f t="shared" si="15"/>
        <v>23</v>
      </c>
      <c r="K227">
        <f t="shared" si="15"/>
        <v>3</v>
      </c>
      <c r="L227">
        <f t="shared" si="15"/>
        <v>0</v>
      </c>
      <c r="M227">
        <f t="shared" si="15"/>
        <v>0</v>
      </c>
    </row>
    <row r="228" spans="7:13" x14ac:dyDescent="0.25">
      <c r="G228" t="str">
        <v>inline 5%</v>
      </c>
      <c r="I228">
        <f t="shared" si="15"/>
        <v>3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7:13" x14ac:dyDescent="0.25">
      <c r="G229" t="str">
        <v>comments 100%</v>
      </c>
      <c r="I229">
        <f t="shared" si="15"/>
        <v>1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  <row r="230" spans="7:13" x14ac:dyDescent="0.25">
      <c r="G230" t="str">
        <v>inline 50%</v>
      </c>
      <c r="I230">
        <f t="shared" si="15"/>
        <v>0</v>
      </c>
      <c r="J230">
        <f t="shared" si="15"/>
        <v>1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7:13" x14ac:dyDescent="0.25">
      <c r="G231" t="str">
        <v>in md 100%</v>
      </c>
      <c r="I231">
        <f t="shared" si="15"/>
        <v>1</v>
      </c>
      <c r="J231">
        <f t="shared" si="15"/>
        <v>0</v>
      </c>
      <c r="K231">
        <f t="shared" si="15"/>
        <v>0</v>
      </c>
      <c r="L231">
        <f t="shared" si="15"/>
        <v>0</v>
      </c>
      <c r="M231">
        <f t="shared" si="15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</hyperlinks>
  <pageMargins left="0.7" right="0.7" top="0.75" bottom="0.75" header="0.3" footer="0.3"/>
  <pageSetup paperSize="9" orientation="portrait" horizontalDpi="0" verticalDpi="0" r:id="rId58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2025-01-06T19:51:19Z</dcterms:modified>
</cp:coreProperties>
</file>