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630" activeTab="2"/>
  </bookViews>
  <sheets>
    <sheet name="Planilha1" sheetId="1" r:id="rId1"/>
    <sheet name="Planilha2" sheetId="2" r:id="rId2"/>
    <sheet name="Planilha3" sheetId="4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G4" i="2"/>
  <c r="G5" i="2"/>
  <c r="G6" i="2"/>
  <c r="G7" i="2"/>
  <c r="G8" i="2"/>
  <c r="G9" i="2"/>
  <c r="G10" i="2"/>
  <c r="G11" i="2"/>
  <c r="G12" i="2"/>
  <c r="G3" i="2"/>
  <c r="E4" i="2"/>
  <c r="E5" i="2"/>
  <c r="E6" i="2"/>
  <c r="E7" i="2"/>
  <c r="E8" i="2"/>
  <c r="E9" i="2"/>
  <c r="E10" i="2"/>
  <c r="E11" i="2"/>
  <c r="E12" i="2"/>
  <c r="E3" i="2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7" i="1"/>
  <c r="E8" i="1"/>
  <c r="E2" i="1"/>
  <c r="E3" i="1"/>
  <c r="E4" i="1"/>
  <c r="E5" i="1"/>
  <c r="E6" i="1"/>
  <c r="D8" i="1"/>
  <c r="D7" i="1"/>
  <c r="D6" i="1"/>
  <c r="D5" i="1"/>
  <c r="D4" i="1"/>
  <c r="D3" i="1"/>
  <c r="D2" i="1"/>
  <c r="C2" i="1"/>
  <c r="C8" i="1"/>
  <c r="C7" i="1"/>
  <c r="C6" i="1"/>
  <c r="C4" i="1"/>
  <c r="C3" i="1"/>
  <c r="C5" i="1"/>
</calcChain>
</file>

<file path=xl/sharedStrings.xml><?xml version="1.0" encoding="utf-8"?>
<sst xmlns="http://schemas.openxmlformats.org/spreadsheetml/2006/main" count="70" uniqueCount="66">
  <si>
    <t>Peça</t>
  </si>
  <si>
    <t>Brinco</t>
  </si>
  <si>
    <t>Botões de punho</t>
  </si>
  <si>
    <t>Pulseira</t>
  </si>
  <si>
    <t>Anel</t>
  </si>
  <si>
    <t>Alfinete</t>
  </si>
  <si>
    <t>Medalha</t>
  </si>
  <si>
    <t>Peso</t>
  </si>
  <si>
    <t>Valor do Ouro</t>
  </si>
  <si>
    <t>Contraste</t>
  </si>
  <si>
    <t>Feitios</t>
  </si>
  <si>
    <t>Preço de Custo</t>
  </si>
  <si>
    <t>Iva</t>
  </si>
  <si>
    <t>Lucro</t>
  </si>
  <si>
    <t>Preço de vendas</t>
  </si>
  <si>
    <t>Cotação do Ouro</t>
  </si>
  <si>
    <t>Colar</t>
  </si>
  <si>
    <t>Vendedor</t>
  </si>
  <si>
    <t>José</t>
  </si>
  <si>
    <t>Antonio</t>
  </si>
  <si>
    <t xml:space="preserve">Carlos </t>
  </si>
  <si>
    <t>Roberto</t>
  </si>
  <si>
    <t>Ana</t>
  </si>
  <si>
    <t>Paula</t>
  </si>
  <si>
    <t>Jair</t>
  </si>
  <si>
    <t>Débora</t>
  </si>
  <si>
    <t>Consuelo</t>
  </si>
  <si>
    <t>Anita</t>
  </si>
  <si>
    <t>Julho</t>
  </si>
  <si>
    <t>Agosto</t>
  </si>
  <si>
    <t>Setembro</t>
  </si>
  <si>
    <t>Total</t>
  </si>
  <si>
    <t>Meta</t>
  </si>
  <si>
    <t>Controle de vendas</t>
  </si>
  <si>
    <t>Resultado</t>
  </si>
  <si>
    <t>Média</t>
  </si>
  <si>
    <t>Maior</t>
  </si>
  <si>
    <t>Menor</t>
  </si>
  <si>
    <t>Nome</t>
  </si>
  <si>
    <t xml:space="preserve">Amanda </t>
  </si>
  <si>
    <t xml:space="preserve">Taís </t>
  </si>
  <si>
    <t>Gilberto</t>
  </si>
  <si>
    <t xml:space="preserve">Keila </t>
  </si>
  <si>
    <t>Frederico</t>
  </si>
  <si>
    <t>Kleber</t>
  </si>
  <si>
    <t>Samanta</t>
  </si>
  <si>
    <t>Robson</t>
  </si>
  <si>
    <t>Renata</t>
  </si>
  <si>
    <t>Titulo</t>
  </si>
  <si>
    <t>Vencimento</t>
  </si>
  <si>
    <t>Valor do titulo</t>
  </si>
  <si>
    <t xml:space="preserve">Dias de atraso </t>
  </si>
  <si>
    <t>Multa</t>
  </si>
  <si>
    <t>Valor total</t>
  </si>
  <si>
    <t>DPR7415</t>
  </si>
  <si>
    <t>FGH4152</t>
  </si>
  <si>
    <t>IOP859</t>
  </si>
  <si>
    <t>LLL5214</t>
  </si>
  <si>
    <t>AAA8592</t>
  </si>
  <si>
    <t>BCC5268</t>
  </si>
  <si>
    <t>UAR969</t>
  </si>
  <si>
    <t>DFD221</t>
  </si>
  <si>
    <t>FGFG52</t>
  </si>
  <si>
    <t>DRF1525</t>
  </si>
  <si>
    <t xml:space="preserve">Data: </t>
  </si>
  <si>
    <t>Cobrança de títulos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</si>
</sst>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obe Hebrew"/>
      <family val="1"/>
    </font>
    <font>
      <sz val="11"/>
      <color theme="1"/>
      <name val="Gill Sans MT"/>
      <family val="2"/>
    </font>
    <font>
      <sz val="11"/>
      <color theme="1"/>
      <name val="Franklin Gothic Book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166" fontId="0" fillId="0" borderId="1" xfId="1" applyNumberFormat="1" applyFont="1" applyBorder="1"/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/>
    <xf numFmtId="44" fontId="0" fillId="0" borderId="2" xfId="1" applyFont="1" applyBorder="1"/>
    <xf numFmtId="44" fontId="0" fillId="0" borderId="2" xfId="0" applyNumberForma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/>
    <xf numFmtId="14" fontId="0" fillId="0" borderId="0" xfId="0" applyNumberFormat="1" applyAlignment="1"/>
  </cellXfs>
  <cellStyles count="2">
    <cellStyle name="Moeda" xfId="1" builtinId="4"/>
    <cellStyle name="Normal" xfId="0" builtinId="0"/>
  </cellStyles>
  <dxfs count="3">
    <dxf>
      <font>
        <color theme="4" tint="-0.499984740745262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rgb="FFFF7C80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4" sqref="D14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7" customWidth="1"/>
    <col min="4" max="4" width="11.85546875" customWidth="1"/>
    <col min="6" max="6" width="14.28515625" bestFit="1" customWidth="1"/>
    <col min="7" max="7" width="12.28515625" customWidth="1"/>
    <col min="8" max="8" width="10.28515625" customWidth="1"/>
    <col min="9" max="9" width="16.28515625" customWidth="1"/>
  </cols>
  <sheetData>
    <row r="1" spans="1:9" ht="17.25" x14ac:dyDescent="0.25">
      <c r="A1" s="5" t="s">
        <v>0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ht="15.75" x14ac:dyDescent="0.3">
      <c r="A2" s="4" t="s">
        <v>16</v>
      </c>
      <c r="B2" s="3">
        <v>8</v>
      </c>
      <c r="C2" s="2">
        <f>B2*C10</f>
        <v>72</v>
      </c>
      <c r="D2" s="2">
        <f>B2*C11</f>
        <v>0.64</v>
      </c>
      <c r="E2" s="2">
        <f>B2*C12</f>
        <v>8</v>
      </c>
      <c r="F2" s="2">
        <f>C2+E2+D2</f>
        <v>80.64</v>
      </c>
      <c r="G2" s="2">
        <f>F2*19%</f>
        <v>15.3216</v>
      </c>
      <c r="H2" s="2">
        <f>(D2+E2)*30%</f>
        <v>2.5920000000000001</v>
      </c>
      <c r="I2" s="2">
        <f>F2+G2+H2</f>
        <v>98.553600000000003</v>
      </c>
    </row>
    <row r="3" spans="1:9" ht="15.75" x14ac:dyDescent="0.3">
      <c r="A3" s="4" t="s">
        <v>1</v>
      </c>
      <c r="B3" s="3">
        <v>9</v>
      </c>
      <c r="C3" s="2">
        <f>B3*C10</f>
        <v>81</v>
      </c>
      <c r="D3" s="2">
        <f>B3*C11</f>
        <v>0.72</v>
      </c>
      <c r="E3" s="2">
        <f>B3*C12</f>
        <v>9</v>
      </c>
      <c r="F3" s="2">
        <f t="shared" ref="F3:F8" si="0">C3+E3+D3</f>
        <v>90.72</v>
      </c>
      <c r="G3" s="2">
        <f t="shared" ref="G3:G8" si="1">F3*19%</f>
        <v>17.236799999999999</v>
      </c>
      <c r="H3" s="2">
        <f>(D3+E3)*30%</f>
        <v>2.9159999999999999</v>
      </c>
      <c r="I3" s="2">
        <f t="shared" ref="I3:I8" si="2">F3+G3+H3</f>
        <v>110.8728</v>
      </c>
    </row>
    <row r="4" spans="1:9" ht="15.75" x14ac:dyDescent="0.3">
      <c r="A4" s="4" t="s">
        <v>2</v>
      </c>
      <c r="B4" s="3">
        <v>4</v>
      </c>
      <c r="C4" s="2">
        <f>B4*C10</f>
        <v>36</v>
      </c>
      <c r="D4" s="2">
        <f>B4*C11</f>
        <v>0.32</v>
      </c>
      <c r="E4" s="2">
        <f>B4*C12</f>
        <v>4</v>
      </c>
      <c r="F4" s="2">
        <f t="shared" si="0"/>
        <v>40.32</v>
      </c>
      <c r="G4" s="2">
        <f t="shared" si="1"/>
        <v>7.6608000000000001</v>
      </c>
      <c r="H4" s="2">
        <f t="shared" ref="H3:H8" si="3">(D4+E4)*30%</f>
        <v>1.296</v>
      </c>
      <c r="I4" s="2">
        <f t="shared" si="2"/>
        <v>49.276800000000001</v>
      </c>
    </row>
    <row r="5" spans="1:9" ht="15.75" x14ac:dyDescent="0.3">
      <c r="A5" s="4" t="s">
        <v>3</v>
      </c>
      <c r="B5" s="3">
        <v>45</v>
      </c>
      <c r="C5" s="2">
        <f>B5*C10</f>
        <v>405</v>
      </c>
      <c r="D5" s="2">
        <f>B5*C11</f>
        <v>3.6</v>
      </c>
      <c r="E5" s="2">
        <f>B5*C12</f>
        <v>45</v>
      </c>
      <c r="F5" s="2">
        <f t="shared" si="0"/>
        <v>453.6</v>
      </c>
      <c r="G5" s="2">
        <f t="shared" si="1"/>
        <v>86.184000000000012</v>
      </c>
      <c r="H5" s="2">
        <f t="shared" si="3"/>
        <v>14.58</v>
      </c>
      <c r="I5" s="2">
        <f t="shared" si="2"/>
        <v>554.36400000000003</v>
      </c>
    </row>
    <row r="6" spans="1:9" ht="15.75" x14ac:dyDescent="0.3">
      <c r="A6" s="4" t="s">
        <v>4</v>
      </c>
      <c r="B6" s="3">
        <v>29</v>
      </c>
      <c r="C6" s="2">
        <f>B6*C10</f>
        <v>261</v>
      </c>
      <c r="D6" s="2">
        <f>B6*C11</f>
        <v>2.3199999999999998</v>
      </c>
      <c r="E6" s="2">
        <f>B6*C12</f>
        <v>29</v>
      </c>
      <c r="F6" s="2">
        <f t="shared" si="0"/>
        <v>292.32</v>
      </c>
      <c r="G6" s="2">
        <f t="shared" si="1"/>
        <v>55.540799999999997</v>
      </c>
      <c r="H6" s="2">
        <f t="shared" si="3"/>
        <v>9.395999999999999</v>
      </c>
      <c r="I6" s="2">
        <f t="shared" si="2"/>
        <v>357.2568</v>
      </c>
    </row>
    <row r="7" spans="1:9" ht="15.75" x14ac:dyDescent="0.3">
      <c r="A7" s="4" t="s">
        <v>5</v>
      </c>
      <c r="B7" s="3">
        <v>7</v>
      </c>
      <c r="C7" s="2">
        <f>B7*C10</f>
        <v>63</v>
      </c>
      <c r="D7" s="2">
        <f>B7*C11</f>
        <v>0.56000000000000005</v>
      </c>
      <c r="E7" s="2">
        <f>B7*C12</f>
        <v>7</v>
      </c>
      <c r="F7" s="2">
        <f t="shared" si="0"/>
        <v>70.56</v>
      </c>
      <c r="G7" s="2">
        <f t="shared" si="1"/>
        <v>13.406400000000001</v>
      </c>
      <c r="H7" s="2">
        <f t="shared" si="3"/>
        <v>2.2680000000000002</v>
      </c>
      <c r="I7" s="2">
        <f t="shared" si="2"/>
        <v>86.234400000000008</v>
      </c>
    </row>
    <row r="8" spans="1:9" ht="15.75" x14ac:dyDescent="0.3">
      <c r="A8" s="4" t="s">
        <v>6</v>
      </c>
      <c r="B8" s="3">
        <v>15</v>
      </c>
      <c r="C8" s="2">
        <f>B8*C10</f>
        <v>135</v>
      </c>
      <c r="D8" s="2">
        <f>B8*C11</f>
        <v>1.2</v>
      </c>
      <c r="E8" s="2">
        <f>B8*C12</f>
        <v>15</v>
      </c>
      <c r="F8" s="2">
        <f t="shared" si="0"/>
        <v>151.19999999999999</v>
      </c>
      <c r="G8" s="2">
        <f t="shared" si="1"/>
        <v>28.727999999999998</v>
      </c>
      <c r="H8" s="2">
        <f t="shared" si="3"/>
        <v>4.8599999999999994</v>
      </c>
      <c r="I8" s="2">
        <f t="shared" si="2"/>
        <v>184.78800000000001</v>
      </c>
    </row>
    <row r="10" spans="1:9" ht="15.75" x14ac:dyDescent="0.3">
      <c r="B10" s="7" t="s">
        <v>15</v>
      </c>
      <c r="C10" s="6">
        <v>9</v>
      </c>
    </row>
    <row r="11" spans="1:9" ht="15.75" x14ac:dyDescent="0.3">
      <c r="B11" s="7" t="s">
        <v>9</v>
      </c>
      <c r="C11" s="6">
        <v>0.08</v>
      </c>
    </row>
    <row r="12" spans="1:9" ht="15.75" x14ac:dyDescent="0.3">
      <c r="B12" s="7" t="s">
        <v>10</v>
      </c>
      <c r="C12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2" sqref="G22"/>
    </sheetView>
  </sheetViews>
  <sheetFormatPr defaultRowHeight="15" x14ac:dyDescent="0.25"/>
  <cols>
    <col min="1" max="1" width="9.85546875" bestFit="1" customWidth="1"/>
    <col min="2" max="2" width="14.85546875" customWidth="1"/>
    <col min="3" max="3" width="15.140625" customWidth="1"/>
    <col min="4" max="4" width="15" customWidth="1"/>
    <col min="5" max="5" width="15.85546875" customWidth="1"/>
    <col min="6" max="6" width="15.28515625" customWidth="1"/>
    <col min="7" max="7" width="19.140625" customWidth="1"/>
  </cols>
  <sheetData>
    <row r="1" spans="1:7" ht="15.75" thickBot="1" x14ac:dyDescent="0.3">
      <c r="A1" s="8" t="s">
        <v>33</v>
      </c>
      <c r="B1" s="8"/>
      <c r="C1" s="8"/>
      <c r="D1" s="8"/>
      <c r="E1" s="8"/>
      <c r="F1" s="8"/>
      <c r="G1" s="8"/>
    </row>
    <row r="2" spans="1:7" ht="15.75" thickBot="1" x14ac:dyDescent="0.3">
      <c r="A2" s="12" t="s">
        <v>17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34</v>
      </c>
    </row>
    <row r="3" spans="1:7" ht="15.75" thickBot="1" x14ac:dyDescent="0.3">
      <c r="A3" s="13" t="s">
        <v>18</v>
      </c>
      <c r="B3" s="10">
        <v>1248</v>
      </c>
      <c r="C3" s="10">
        <v>12458</v>
      </c>
      <c r="D3" s="10">
        <v>2354</v>
      </c>
      <c r="E3" s="11">
        <f>B3+C3+D3</f>
        <v>16060</v>
      </c>
      <c r="F3" s="10">
        <v>45000</v>
      </c>
      <c r="G3" s="9" t="str">
        <f>IF(E3&gt;F3,"Superou",IF(E3&lt;F3,"Não atingiu a meta","Meta Atingida"))</f>
        <v>Não atingiu a meta</v>
      </c>
    </row>
    <row r="4" spans="1:7" ht="15.75" thickBot="1" x14ac:dyDescent="0.3">
      <c r="A4" s="13" t="s">
        <v>19</v>
      </c>
      <c r="B4" s="10">
        <v>22658</v>
      </c>
      <c r="C4" s="10">
        <v>23569</v>
      </c>
      <c r="D4" s="10">
        <v>7895</v>
      </c>
      <c r="E4" s="11">
        <f t="shared" ref="E4:E12" si="0">B4+C4+D4</f>
        <v>54122</v>
      </c>
      <c r="F4" s="10">
        <v>45000</v>
      </c>
      <c r="G4" s="9" t="str">
        <f t="shared" ref="G4:G12" si="1">IF(E4&gt;F4,"Superou",IF(E4&lt;F4,"Não atingiu a meta","Meta Atingida"))</f>
        <v>Superou</v>
      </c>
    </row>
    <row r="5" spans="1:7" ht="15.75" thickBot="1" x14ac:dyDescent="0.3">
      <c r="A5" s="13" t="s">
        <v>20</v>
      </c>
      <c r="B5" s="10">
        <v>2368</v>
      </c>
      <c r="C5" s="10">
        <v>23569</v>
      </c>
      <c r="D5" s="10">
        <v>1248</v>
      </c>
      <c r="E5" s="11">
        <f t="shared" si="0"/>
        <v>27185</v>
      </c>
      <c r="F5" s="10">
        <v>45000</v>
      </c>
      <c r="G5" s="9" t="str">
        <f t="shared" si="1"/>
        <v>Não atingiu a meta</v>
      </c>
    </row>
    <row r="6" spans="1:7" ht="15.75" thickBot="1" x14ac:dyDescent="0.3">
      <c r="A6" s="13" t="s">
        <v>21</v>
      </c>
      <c r="B6" s="10">
        <v>1457</v>
      </c>
      <c r="C6" s="10">
        <v>12548</v>
      </c>
      <c r="D6" s="10">
        <v>56982</v>
      </c>
      <c r="E6" s="11">
        <f t="shared" si="0"/>
        <v>70987</v>
      </c>
      <c r="F6" s="10">
        <v>45000</v>
      </c>
      <c r="G6" s="9" t="str">
        <f t="shared" si="1"/>
        <v>Superou</v>
      </c>
    </row>
    <row r="7" spans="1:7" ht="15.75" thickBot="1" x14ac:dyDescent="0.3">
      <c r="A7" s="13" t="s">
        <v>22</v>
      </c>
      <c r="B7" s="10">
        <v>2569</v>
      </c>
      <c r="C7" s="10">
        <v>12569</v>
      </c>
      <c r="D7" s="10">
        <v>12574</v>
      </c>
      <c r="E7" s="11">
        <f t="shared" si="0"/>
        <v>27712</v>
      </c>
      <c r="F7" s="10">
        <v>45000</v>
      </c>
      <c r="G7" s="9" t="str">
        <f t="shared" si="1"/>
        <v>Não atingiu a meta</v>
      </c>
    </row>
    <row r="8" spans="1:7" ht="15.75" thickBot="1" x14ac:dyDescent="0.3">
      <c r="A8" s="13" t="s">
        <v>23</v>
      </c>
      <c r="B8" s="10">
        <v>1125</v>
      </c>
      <c r="C8" s="10">
        <v>32587</v>
      </c>
      <c r="D8" s="10">
        <v>12548</v>
      </c>
      <c r="E8" s="11">
        <f t="shared" si="0"/>
        <v>46260</v>
      </c>
      <c r="F8" s="10">
        <v>45000</v>
      </c>
      <c r="G8" s="9" t="str">
        <f t="shared" si="1"/>
        <v>Superou</v>
      </c>
    </row>
    <row r="9" spans="1:7" ht="15.75" thickBot="1" x14ac:dyDescent="0.3">
      <c r="A9" s="13" t="s">
        <v>24</v>
      </c>
      <c r="B9" s="10">
        <v>23500</v>
      </c>
      <c r="C9" s="10">
        <v>2700</v>
      </c>
      <c r="D9" s="10">
        <v>18800</v>
      </c>
      <c r="E9" s="11">
        <f t="shared" si="0"/>
        <v>45000</v>
      </c>
      <c r="F9" s="10">
        <v>45000</v>
      </c>
      <c r="G9" s="9" t="str">
        <f t="shared" si="1"/>
        <v>Meta Atingida</v>
      </c>
    </row>
    <row r="10" spans="1:7" ht="15.75" thickBot="1" x14ac:dyDescent="0.3">
      <c r="A10" s="13" t="s">
        <v>25</v>
      </c>
      <c r="B10" s="10">
        <v>3698</v>
      </c>
      <c r="C10" s="10">
        <v>12563</v>
      </c>
      <c r="D10" s="10">
        <v>3597</v>
      </c>
      <c r="E10" s="11">
        <f t="shared" si="0"/>
        <v>19858</v>
      </c>
      <c r="F10" s="10">
        <v>45000</v>
      </c>
      <c r="G10" s="9" t="str">
        <f t="shared" si="1"/>
        <v>Não atingiu a meta</v>
      </c>
    </row>
    <row r="11" spans="1:7" ht="15.75" thickBot="1" x14ac:dyDescent="0.3">
      <c r="A11" s="13" t="s">
        <v>26</v>
      </c>
      <c r="B11" s="10">
        <v>56893</v>
      </c>
      <c r="C11" s="10">
        <v>53269</v>
      </c>
      <c r="D11" s="10">
        <v>12589</v>
      </c>
      <c r="E11" s="11">
        <f t="shared" si="0"/>
        <v>122751</v>
      </c>
      <c r="F11" s="10">
        <v>45000</v>
      </c>
      <c r="G11" s="9" t="str">
        <f t="shared" si="1"/>
        <v>Superou</v>
      </c>
    </row>
    <row r="12" spans="1:7" ht="15.75" thickBot="1" x14ac:dyDescent="0.3">
      <c r="A12" s="13" t="s">
        <v>27</v>
      </c>
      <c r="B12" s="10">
        <v>12547</v>
      </c>
      <c r="C12" s="10">
        <v>23563</v>
      </c>
      <c r="D12" s="10">
        <v>3657</v>
      </c>
      <c r="E12" s="11">
        <f t="shared" si="0"/>
        <v>39767</v>
      </c>
      <c r="F12" s="10">
        <v>45000</v>
      </c>
      <c r="G12" s="9" t="str">
        <f t="shared" si="1"/>
        <v>Não atingiu a meta</v>
      </c>
    </row>
    <row r="13" spans="1:7" ht="15.75" thickBot="1" x14ac:dyDescent="0.3">
      <c r="D13" s="9" t="s">
        <v>31</v>
      </c>
      <c r="E13" s="11">
        <f>E3+E4+E5+E6+E7+E8+E9+E10+E11+E12</f>
        <v>469702</v>
      </c>
    </row>
    <row r="14" spans="1:7" ht="15.75" thickBot="1" x14ac:dyDescent="0.3">
      <c r="D14" s="9" t="s">
        <v>35</v>
      </c>
      <c r="E14" s="11">
        <f>E13/10</f>
        <v>46970.2</v>
      </c>
    </row>
    <row r="15" spans="1:7" ht="15.75" thickBot="1" x14ac:dyDescent="0.3">
      <c r="D15" s="9" t="s">
        <v>36</v>
      </c>
      <c r="E15" s="11">
        <f>MAX(E3,E4,E5,E6,E7,E8,E9,E10,E11,E12)</f>
        <v>122751</v>
      </c>
    </row>
    <row r="16" spans="1:7" ht="15.75" thickBot="1" x14ac:dyDescent="0.3">
      <c r="D16" s="9" t="s">
        <v>37</v>
      </c>
      <c r="E16" s="11">
        <f>MIN(E3,E4,E5,E6,E7,E8,E9,E10,E11,E12)</f>
        <v>16060</v>
      </c>
    </row>
  </sheetData>
  <mergeCells count="1">
    <mergeCell ref="A1:G1"/>
  </mergeCells>
  <conditionalFormatting sqref="G3:G12">
    <cfRule type="cellIs" dxfId="2" priority="1" operator="equal">
      <formula>"Meta Atingida"</formula>
    </cfRule>
    <cfRule type="cellIs" dxfId="1" priority="2" operator="equal">
      <formula>"Não atingiu a meta"</formula>
    </cfRule>
    <cfRule type="cellIs" dxfId="0" priority="3" operator="equal">
      <formula>"Superou"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3" sqref="H13"/>
    </sheetView>
  </sheetViews>
  <sheetFormatPr defaultRowHeight="15" x14ac:dyDescent="0.25"/>
  <cols>
    <col min="1" max="1" width="9.42578125" bestFit="1" customWidth="1"/>
    <col min="3" max="3" width="13.42578125" customWidth="1"/>
    <col min="4" max="5" width="13.85546875" bestFit="1" customWidth="1"/>
    <col min="6" max="6" width="10.42578125" customWidth="1"/>
    <col min="7" max="7" width="10.7109375" bestFit="1" customWidth="1"/>
  </cols>
  <sheetData>
    <row r="1" spans="1:7" x14ac:dyDescent="0.25">
      <c r="A1" s="8" t="s">
        <v>65</v>
      </c>
      <c r="B1" s="8"/>
      <c r="C1" s="8"/>
      <c r="D1" s="8"/>
      <c r="E1" s="8"/>
      <c r="F1" s="16" t="s">
        <v>64</v>
      </c>
      <c r="G1" s="17">
        <v>43353</v>
      </c>
    </row>
    <row r="2" spans="1:7" x14ac:dyDescent="0.25">
      <c r="A2" t="s">
        <v>38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</row>
    <row r="3" spans="1:7" x14ac:dyDescent="0.25">
      <c r="A3" t="s">
        <v>39</v>
      </c>
      <c r="B3" t="s">
        <v>54</v>
      </c>
      <c r="D3" s="1">
        <v>8980</v>
      </c>
    </row>
    <row r="4" spans="1:7" x14ac:dyDescent="0.25">
      <c r="A4" t="s">
        <v>40</v>
      </c>
      <c r="B4" t="s">
        <v>55</v>
      </c>
      <c r="C4" s="14">
        <v>37405</v>
      </c>
      <c r="D4" s="1">
        <v>562</v>
      </c>
    </row>
    <row r="5" spans="1:7" x14ac:dyDescent="0.25">
      <c r="A5" t="s">
        <v>41</v>
      </c>
      <c r="B5" t="s">
        <v>56</v>
      </c>
      <c r="C5" s="14">
        <v>38090</v>
      </c>
      <c r="D5" s="1">
        <v>2100</v>
      </c>
    </row>
    <row r="6" spans="1:7" x14ac:dyDescent="0.25">
      <c r="A6" t="s">
        <v>42</v>
      </c>
      <c r="B6" t="s">
        <v>57</v>
      </c>
      <c r="D6" s="1">
        <v>5584</v>
      </c>
    </row>
    <row r="7" spans="1:7" x14ac:dyDescent="0.25">
      <c r="A7" t="s">
        <v>43</v>
      </c>
      <c r="B7" t="s">
        <v>58</v>
      </c>
      <c r="C7" s="15">
        <v>38139</v>
      </c>
      <c r="D7" s="1">
        <v>5263</v>
      </c>
    </row>
    <row r="8" spans="1:7" x14ac:dyDescent="0.25">
      <c r="A8" t="s">
        <v>44</v>
      </c>
      <c r="B8" t="s">
        <v>59</v>
      </c>
      <c r="C8" s="14">
        <v>37591</v>
      </c>
      <c r="D8" s="1">
        <v>4580</v>
      </c>
    </row>
    <row r="9" spans="1:7" x14ac:dyDescent="0.25">
      <c r="A9" t="s">
        <v>45</v>
      </c>
      <c r="B9" t="s">
        <v>60</v>
      </c>
      <c r="D9" s="1">
        <v>8256</v>
      </c>
    </row>
    <row r="10" spans="1:7" x14ac:dyDescent="0.25">
      <c r="A10" t="s">
        <v>21</v>
      </c>
      <c r="B10" t="s">
        <v>61</v>
      </c>
      <c r="C10" s="14">
        <v>37798</v>
      </c>
      <c r="D10" s="1">
        <v>1500</v>
      </c>
    </row>
    <row r="11" spans="1:7" x14ac:dyDescent="0.25">
      <c r="A11" t="s">
        <v>46</v>
      </c>
      <c r="B11" t="s">
        <v>62</v>
      </c>
      <c r="D11" s="1">
        <v>3325</v>
      </c>
    </row>
    <row r="12" spans="1:7" x14ac:dyDescent="0.25">
      <c r="A12" t="s">
        <v>47</v>
      </c>
      <c r="B12" t="s">
        <v>63</v>
      </c>
      <c r="C12" s="14">
        <v>38134</v>
      </c>
      <c r="D12" s="1">
        <v>2585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2018-09-10T16:12:51Z</dcterms:created>
  <dcterms:modified xsi:type="dcterms:W3CDTF">2018-09-10T17:38:22Z</dcterms:modified>
</cp:coreProperties>
</file>