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_sales_data" sheetId="1" r:id="rId4"/>
    <sheet state="visible" name="Car_Sales_Charts" sheetId="2" r:id="rId5"/>
  </sheets>
  <definedNames>
    <definedName hidden="1" localSheetId="0" name="_xlnm._FilterDatabase">sample_sales_data!$A$1:$S$51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<sst xmlns="http://schemas.openxmlformats.org/spreadsheetml/2006/main" count="683" uniqueCount="259">
  <si>
    <t>Sales_Rep_Full_Name</t>
  </si>
  <si>
    <t>order number</t>
  </si>
  <si>
    <t>quantity order</t>
  </si>
  <si>
    <t>price each</t>
  </si>
  <si>
    <t>revenue</t>
  </si>
  <si>
    <t>Order_Date</t>
  </si>
  <si>
    <t>Quarter_ID</t>
  </si>
  <si>
    <t>Month_ID</t>
  </si>
  <si>
    <t>Year_ID</t>
  </si>
  <si>
    <t>productline</t>
  </si>
  <si>
    <t>customer</t>
  </si>
  <si>
    <t>address</t>
  </si>
  <si>
    <t>city</t>
  </si>
  <si>
    <t>state</t>
  </si>
  <si>
    <t>postalcode</t>
  </si>
  <si>
    <t>country</t>
  </si>
  <si>
    <t>territory</t>
  </si>
  <si>
    <t>sales_rep_last_name</t>
  </si>
  <si>
    <t>sales_rep_first_name</t>
  </si>
  <si>
    <t>ORD1000</t>
  </si>
  <si>
    <t>Q1</t>
  </si>
  <si>
    <t>Ships</t>
  </si>
  <si>
    <t>Customer_1</t>
  </si>
  <si>
    <t>140 Example St.</t>
  </si>
  <si>
    <t>Cape Town</t>
  </si>
  <si>
    <t>SP</t>
  </si>
  <si>
    <t>Canada</t>
  </si>
  <si>
    <t>APAC</t>
  </si>
  <si>
    <t>Jones</t>
  </si>
  <si>
    <t>Michael</t>
  </si>
  <si>
    <t>ORD1001</t>
  </si>
  <si>
    <t>Motorcycles</t>
  </si>
  <si>
    <t>Customer_2</t>
  </si>
  <si>
    <t>303 Example St.</t>
  </si>
  <si>
    <t>SÃ£o Paulo</t>
  </si>
  <si>
    <t>BE</t>
  </si>
  <si>
    <t>UK</t>
  </si>
  <si>
    <t>NA</t>
  </si>
  <si>
    <t>Johnson</t>
  </si>
  <si>
    <t>Emily</t>
  </si>
  <si>
    <t>ORD1002</t>
  </si>
  <si>
    <t>Classic Cars</t>
  </si>
  <si>
    <t>Customer_3</t>
  </si>
  <si>
    <t>486 Example St.</t>
  </si>
  <si>
    <t>Toronto</t>
  </si>
  <si>
    <t>WC</t>
  </si>
  <si>
    <t>Russia</t>
  </si>
  <si>
    <t>Garcia</t>
  </si>
  <si>
    <t>Carlos</t>
  </si>
  <si>
    <t>ORD1012</t>
  </si>
  <si>
    <t>Trains</t>
  </si>
  <si>
    <t>Customer_13</t>
  </si>
  <si>
    <t>394 Example St.</t>
  </si>
  <si>
    <t>Mumbai</t>
  </si>
  <si>
    <t>MS</t>
  </si>
  <si>
    <t>Japan</t>
  </si>
  <si>
    <t>Miller</t>
  </si>
  <si>
    <t>David</t>
  </si>
  <si>
    <t>ORD1013</t>
  </si>
  <si>
    <t>Trucks and Buses</t>
  </si>
  <si>
    <t>Customer_14</t>
  </si>
  <si>
    <t>902 Example St.</t>
  </si>
  <si>
    <t>Moscow</t>
  </si>
  <si>
    <t>TK</t>
  </si>
  <si>
    <t>Smith</t>
  </si>
  <si>
    <t>John</t>
  </si>
  <si>
    <t>ORD1014</t>
  </si>
  <si>
    <t>Planes</t>
  </si>
  <si>
    <t>Customer_15</t>
  </si>
  <si>
    <t>582 Example St.</t>
  </si>
  <si>
    <t>ENG</t>
  </si>
  <si>
    <t>Germany</t>
  </si>
  <si>
    <t>ORD1024</t>
  </si>
  <si>
    <t>Customer_25</t>
  </si>
  <si>
    <t>889 Example St.</t>
  </si>
  <si>
    <t>EMEA</t>
  </si>
  <si>
    <t>ORD1025</t>
  </si>
  <si>
    <t>Customer_26</t>
  </si>
  <si>
    <t>482 Example St.</t>
  </si>
  <si>
    <t>New York</t>
  </si>
  <si>
    <t>Brazil</t>
  </si>
  <si>
    <t>Davis</t>
  </si>
  <si>
    <t>James</t>
  </si>
  <si>
    <t>ORD1026</t>
  </si>
  <si>
    <t>Customer_27</t>
  </si>
  <si>
    <t>994 Example St.</t>
  </si>
  <si>
    <t>MH</t>
  </si>
  <si>
    <t>ORD1036</t>
  </si>
  <si>
    <t>Vintage Cars</t>
  </si>
  <si>
    <t>Customer_37</t>
  </si>
  <si>
    <t>651 Example St.</t>
  </si>
  <si>
    <t>ORD1037</t>
  </si>
  <si>
    <t>Customer_38</t>
  </si>
  <si>
    <t>189 Example St.</t>
  </si>
  <si>
    <t>Berlin</t>
  </si>
  <si>
    <t>NY</t>
  </si>
  <si>
    <t>ORD1038</t>
  </si>
  <si>
    <t>Customer_39</t>
  </si>
  <si>
    <t>664 Example St.</t>
  </si>
  <si>
    <t>ON</t>
  </si>
  <si>
    <t>ORD1003</t>
  </si>
  <si>
    <t>Q2</t>
  </si>
  <si>
    <t>Customer_4</t>
  </si>
  <si>
    <t>998 Example St.</t>
  </si>
  <si>
    <t>ORD1004</t>
  </si>
  <si>
    <t>Customer_5</t>
  </si>
  <si>
    <t>340 Example St.</t>
  </si>
  <si>
    <t>NSW</t>
  </si>
  <si>
    <t>ORD1005</t>
  </si>
  <si>
    <t>Customer_6</t>
  </si>
  <si>
    <t>LATAM</t>
  </si>
  <si>
    <t>Williams</t>
  </si>
  <si>
    <t>William</t>
  </si>
  <si>
    <t>ORD1015</t>
  </si>
  <si>
    <t>Customer_16</t>
  </si>
  <si>
    <t>548 Example St.</t>
  </si>
  <si>
    <t>Australia</t>
  </si>
  <si>
    <t>ORD1016</t>
  </si>
  <si>
    <t>Customer_17</t>
  </si>
  <si>
    <t>252 Example St.</t>
  </si>
  <si>
    <t>ORD1017</t>
  </si>
  <si>
    <t>Customer_18</t>
  </si>
  <si>
    <t>492 Example St.</t>
  </si>
  <si>
    <t>Sydney</t>
  </si>
  <si>
    <t>ORD1027</t>
  </si>
  <si>
    <t>Customer_28</t>
  </si>
  <si>
    <t>914 Example St.</t>
  </si>
  <si>
    <t>London</t>
  </si>
  <si>
    <t>ORD1028</t>
  </si>
  <si>
    <t>Customer_29</t>
  </si>
  <si>
    <t>680 Example St.</t>
  </si>
  <si>
    <t>ORD1029</t>
  </si>
  <si>
    <t>Customer_30</t>
  </si>
  <si>
    <t>827 Example St.</t>
  </si>
  <si>
    <t>India</t>
  </si>
  <si>
    <t>ORD1039</t>
  </si>
  <si>
    <t>Customer_40</t>
  </si>
  <si>
    <t>514 Example St.</t>
  </si>
  <si>
    <t>ORD1040</t>
  </si>
  <si>
    <t>Customer_41</t>
  </si>
  <si>
    <t>965 Example St.</t>
  </si>
  <si>
    <t>South Africa</t>
  </si>
  <si>
    <t>ORD1041</t>
  </si>
  <si>
    <t>Customer_42</t>
  </si>
  <si>
    <t>175 Example St.</t>
  </si>
  <si>
    <t>ORD1049</t>
  </si>
  <si>
    <t>Customer_50</t>
  </si>
  <si>
    <t>672 Example St.</t>
  </si>
  <si>
    <t>ORD1006</t>
  </si>
  <si>
    <t>Q3</t>
  </si>
  <si>
    <t>Customer_7</t>
  </si>
  <si>
    <t>803 Example St.</t>
  </si>
  <si>
    <t>USA</t>
  </si>
  <si>
    <t>ORD1007</t>
  </si>
  <si>
    <t>Customer_8</t>
  </si>
  <si>
    <t>349 Example St.</t>
  </si>
  <si>
    <t>ORD1008</t>
  </si>
  <si>
    <t>Customer_9</t>
  </si>
  <si>
    <t>362 Example St.</t>
  </si>
  <si>
    <t>ORD1018</t>
  </si>
  <si>
    <t>Customer_19</t>
  </si>
  <si>
    <t>363 Example St.</t>
  </si>
  <si>
    <t>ORD1019</t>
  </si>
  <si>
    <t>Customer_20</t>
  </si>
  <si>
    <t>271 Example St.</t>
  </si>
  <si>
    <t>Tokyo</t>
  </si>
  <si>
    <t>ORD1020</t>
  </si>
  <si>
    <t>Customer_21</t>
  </si>
  <si>
    <t>580 Example St.</t>
  </si>
  <si>
    <t>ORD1030</t>
  </si>
  <si>
    <t>Customer_31</t>
  </si>
  <si>
    <t>505 Example St.</t>
  </si>
  <si>
    <t>ORD1031</t>
  </si>
  <si>
    <t>Customer_32</t>
  </si>
  <si>
    <t>423 Example St.</t>
  </si>
  <si>
    <t>ORD1032</t>
  </si>
  <si>
    <t>Customer_33</t>
  </si>
  <si>
    <t>144 Example St.</t>
  </si>
  <si>
    <t>ORD1042</t>
  </si>
  <si>
    <t>Customer_43</t>
  </si>
  <si>
    <t>142 Example St.</t>
  </si>
  <si>
    <t>Rodriguez</t>
  </si>
  <si>
    <t>Isabella</t>
  </si>
  <si>
    <t>ORD1043</t>
  </si>
  <si>
    <t>Customer_44</t>
  </si>
  <si>
    <t>478 Example St.</t>
  </si>
  <si>
    <t>ORD1044</t>
  </si>
  <si>
    <t>Customer_45</t>
  </si>
  <si>
    <t>682 Example St.</t>
  </si>
  <si>
    <t>ORD1048</t>
  </si>
  <si>
    <t>Customer_49</t>
  </si>
  <si>
    <t>791 Example St.</t>
  </si>
  <si>
    <t>ORD1009</t>
  </si>
  <si>
    <t>Q4</t>
  </si>
  <si>
    <t>Customer_10</t>
  </si>
  <si>
    <t>798 Example St.</t>
  </si>
  <si>
    <t>ORD1010</t>
  </si>
  <si>
    <t>Customer_11</t>
  </si>
  <si>
    <t>433 Example St.</t>
  </si>
  <si>
    <t>ORD1011</t>
  </si>
  <si>
    <t>Customer_12</t>
  </si>
  <si>
    <t>421 Example St.</t>
  </si>
  <si>
    <t>ORD1021</t>
  </si>
  <si>
    <t>Customer_22</t>
  </si>
  <si>
    <t>594 Example St.</t>
  </si>
  <si>
    <t>ORD1022</t>
  </si>
  <si>
    <t>Customer_23</t>
  </si>
  <si>
    <t>Brown</t>
  </si>
  <si>
    <t>Daniel</t>
  </si>
  <si>
    <t>ORD1023</t>
  </si>
  <si>
    <t>Customer_24</t>
  </si>
  <si>
    <t>ORD1033</t>
  </si>
  <si>
    <t>Customer_34</t>
  </si>
  <si>
    <t>782 Example St.</t>
  </si>
  <si>
    <t>ORD1034</t>
  </si>
  <si>
    <t>Customer_35</t>
  </si>
  <si>
    <t>509 Example St.</t>
  </si>
  <si>
    <t>ORD1035</t>
  </si>
  <si>
    <t>Customer_36</t>
  </si>
  <si>
    <t>620 Example St.</t>
  </si>
  <si>
    <t>ORD1045</t>
  </si>
  <si>
    <t>Customer_46</t>
  </si>
  <si>
    <t>234 Example St.</t>
  </si>
  <si>
    <t>ORD1046</t>
  </si>
  <si>
    <t>Customer_47</t>
  </si>
  <si>
    <t>963 Example St.</t>
  </si>
  <si>
    <t>ORD1047</t>
  </si>
  <si>
    <t>Customer_48</t>
  </si>
  <si>
    <t>141 Example St.</t>
  </si>
  <si>
    <t>Order Number</t>
  </si>
  <si>
    <t>Customer name</t>
  </si>
  <si>
    <t>Territory</t>
  </si>
  <si>
    <t>product_line</t>
  </si>
  <si>
    <t>sales</t>
  </si>
  <si>
    <t>Quarter</t>
  </si>
  <si>
    <t>Revenue</t>
  </si>
  <si>
    <t>SUM of quantity order</t>
  </si>
  <si>
    <t>SPARKLINE</t>
  </si>
  <si>
    <t>Revenue by Slaes_Rep</t>
  </si>
  <si>
    <t>Sales_Unite</t>
  </si>
  <si>
    <t>Sales_Rep</t>
  </si>
  <si>
    <t>October</t>
  </si>
  <si>
    <t>April</t>
  </si>
  <si>
    <t>July</t>
  </si>
  <si>
    <t>Februrary</t>
  </si>
  <si>
    <t>Carlos Garcia</t>
  </si>
  <si>
    <t>SUM of revenue</t>
  </si>
  <si>
    <t>COUNT of quantity order</t>
  </si>
  <si>
    <t>Grand Total</t>
  </si>
  <si>
    <t>AVERAGE SALES REVENUE</t>
  </si>
  <si>
    <t>Daniel Brown</t>
  </si>
  <si>
    <t>David Miller</t>
  </si>
  <si>
    <t>Emily Johnson</t>
  </si>
  <si>
    <t>Isabella Rodriguez</t>
  </si>
  <si>
    <t>James Davis</t>
  </si>
  <si>
    <t>John Smith</t>
  </si>
  <si>
    <t>Michael Jones</t>
  </si>
  <si>
    <t>William Williams</t>
  </si>
  <si>
    <t>CAR SALES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</si>
</sst>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yyyy-mm-dd"/>
  </numFmts>
  <fonts count="6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color theme="1"/>
      <name val="Arial"/>
      <scheme val="minor"/>
    </font>
    <font>
      <b/>
      <strike/>
      <sz val="13.0"/>
      <color rgb="FF990000"/>
      <name val="Arial"/>
      <scheme val="minor"/>
    </font>
    <font>
      <b/>
      <sz val="30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3" fontId="3" numFmtId="0" xfId="0" applyAlignment="1" applyFill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0" fontId="3" numFmtId="1" xfId="0" applyFont="1" applyNumberFormat="1"/>
    <xf borderId="0" fillId="4" fontId="4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Font="1"/>
    <xf borderId="0" fillId="6" fontId="3" numFmtId="0" xfId="0" applyAlignment="1" applyFill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3" numFmtId="164" xfId="0" applyFont="1" applyNumberFormat="1"/>
    <xf borderId="0" fillId="7" fontId="3" numFmtId="0" xfId="0" applyAlignment="1" applyFill="1" applyFont="1">
      <alignment readingOrder="0"/>
    </xf>
    <xf borderId="0" fillId="7" fontId="3" numFmtId="0" xfId="0" applyFont="1"/>
    <xf borderId="0" fillId="8" fontId="5" numFmtId="0" xfId="0" applyAlignment="1" applyFill="1" applyFont="1">
      <alignment horizontal="center" readingOrder="0"/>
    </xf>
    <xf borderId="0" fillId="9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4125"/>
                </a:solidFill>
                <a:latin typeface="+mn-lt"/>
              </a:defRPr>
            </a:pPr>
            <a:r>
              <a:rPr b="1">
                <a:solidFill>
                  <a:srgbClr val="CC4125"/>
                </a:solidFill>
                <a:latin typeface="+mn-lt"/>
              </a:rPr>
              <a:t>Saes by Productline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sample_sales_data!$I$53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sample_sales_data!$H$54:$H$59</c:f>
            </c:strRef>
          </c:cat>
          <c:val>
            <c:numRef>
              <c:f>sample_sales_data!$I$54:$I$59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4125"/>
                </a:solidFill>
                <a:latin typeface="+mn-lt"/>
              </a:defRPr>
            </a:pPr>
            <a:r>
              <a:rPr b="1">
                <a:solidFill>
                  <a:srgbClr val="CC4125"/>
                </a:solidFill>
                <a:latin typeface="+mn-lt"/>
              </a:rPr>
              <a:t>Sales_unit and Revenue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sample_sales_data!$L$71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sample_sales_data!$K$72:$K$83</c:f>
            </c:strRef>
          </c:cat>
          <c:val>
            <c:numRef>
              <c:f>sample_sales_data!$L$72:$L$83</c:f>
              <c:numCache/>
            </c:numRef>
          </c:val>
        </c:ser>
        <c:axId val="494789581"/>
        <c:axId val="210336929"/>
      </c:areaChart>
      <c:catAx>
        <c:axId val="494789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36929"/>
      </c:catAx>
      <c:valAx>
        <c:axId val="210336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789581"/>
      </c:valAx>
      <c:areaChart>
        <c:ser>
          <c:idx val="1"/>
          <c:order val="1"/>
          <c:tx>
            <c:strRef>
              <c:f>sample_sales_data!$M$71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sample_sales_data!$K$72:$K$83</c:f>
            </c:strRef>
          </c:cat>
          <c:val>
            <c:numRef>
              <c:f>sample_sales_data!$M$72:$M$83</c:f>
              <c:numCache/>
            </c:numRef>
          </c:val>
        </c:ser>
        <c:axId val="1362547885"/>
        <c:axId val="467089163"/>
      </c:areaChart>
      <c:catAx>
        <c:axId val="13625478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089163"/>
      </c:catAx>
      <c:valAx>
        <c:axId val="46708916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5478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4125"/>
                </a:solidFill>
                <a:latin typeface="+mn-lt"/>
              </a:defRPr>
            </a:pPr>
            <a:r>
              <a:rPr b="1">
                <a:solidFill>
                  <a:srgbClr val="CC4125"/>
                </a:solidFill>
                <a:latin typeface="+mn-lt"/>
              </a:rPr>
              <a:t>Revenue by Sale_rep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sample_sales_data!$B$72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sample_sales_data!$A$73</c:f>
            </c:strRef>
          </c:cat>
          <c:val>
            <c:numRef>
              <c:f>sample_sales_data!$B$73</c:f>
              <c:numCache/>
            </c:numRef>
          </c:val>
        </c:ser>
        <c:ser>
          <c:idx val="1"/>
          <c:order val="1"/>
          <c:tx>
            <c:strRef>
              <c:f>sample_sales_data!$C$72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sample_sales_data!$A$73</c:f>
            </c:strRef>
          </c:cat>
          <c:val>
            <c:numRef>
              <c:f>sample_sales_data!$C$73</c:f>
              <c:numCache/>
            </c:numRef>
          </c:val>
        </c:ser>
        <c:ser>
          <c:idx val="2"/>
          <c:order val="2"/>
          <c:tx>
            <c:strRef>
              <c:f>sample_sales_data!$D$72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sample_sales_data!$A$73</c:f>
            </c:strRef>
          </c:cat>
          <c:val>
            <c:numRef>
              <c:f>sample_sales_data!$D$73</c:f>
              <c:numCache/>
            </c:numRef>
          </c:val>
        </c:ser>
        <c:ser>
          <c:idx val="3"/>
          <c:order val="3"/>
          <c:tx>
            <c:strRef>
              <c:f>sample_sales_data!$E$72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sample_sales_data!$A$73</c:f>
            </c:strRef>
          </c:cat>
          <c:val>
            <c:numRef>
              <c:f>sample_sales_data!$E$73</c:f>
              <c:numCache/>
            </c:numRef>
          </c:val>
        </c:ser>
        <c:axId val="540187783"/>
        <c:axId val="1971668419"/>
      </c:barChart>
      <c:catAx>
        <c:axId val="540187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668419"/>
      </c:catAx>
      <c:valAx>
        <c:axId val="1971668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187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4125"/>
                </a:solidFill>
                <a:latin typeface="+mn-lt"/>
              </a:defRPr>
            </a:pPr>
            <a:r>
              <a:rPr b="1">
                <a:solidFill>
                  <a:srgbClr val="CC4125"/>
                </a:solidFill>
                <a:latin typeface="+mn-lt"/>
              </a:rPr>
              <a:t>SUM of revenue and AVERAGE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sample_sales_data!$E$88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sample_sales_data!$D$89:$D$97</c:f>
            </c:strRef>
          </c:cat>
          <c:val>
            <c:numRef>
              <c:f>sample_sales_data!$E$89:$E$97</c:f>
              <c:numCache/>
            </c:numRef>
          </c:val>
        </c:ser>
        <c:ser>
          <c:idx val="1"/>
          <c:order val="1"/>
          <c:tx>
            <c:strRef>
              <c:f>sample_sales_data!$F$88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sample_sales_data!$D$89:$D$97</c:f>
            </c:strRef>
          </c:cat>
          <c:val>
            <c:numRef>
              <c:f>sample_sales_data!$F$89:$F$97</c:f>
              <c:numCache/>
            </c:numRef>
          </c:val>
        </c:ser>
        <c:axId val="517083808"/>
        <c:axId val="1702374948"/>
      </c:barChart>
      <c:catAx>
        <c:axId val="5170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374948"/>
      </c:catAx>
      <c:valAx>
        <c:axId val="1702374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083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4125"/>
                </a:solidFill>
                <a:latin typeface="+mn-lt"/>
              </a:defRPr>
            </a:pPr>
            <a:r>
              <a:rPr b="1">
                <a:solidFill>
                  <a:srgbClr val="CC4125"/>
                </a:solidFill>
                <a:latin typeface="+mn-lt"/>
              </a:rPr>
              <a:t>REVENUE by MONTH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sample_sales_data!$B$88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sample_sales_data!$A$89:$A$141</c:f>
            </c:strRef>
          </c:cat>
          <c:val>
            <c:numRef>
              <c:f>sample_sales_data!$B$89:$B$141</c:f>
              <c:numCache/>
            </c:numRef>
          </c:val>
        </c:ser>
        <c:axId val="1245568714"/>
        <c:axId val="1715380569"/>
      </c:areaChart>
      <c:catAx>
        <c:axId val="1245568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380569"/>
      </c:catAx>
      <c:valAx>
        <c:axId val="1715380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568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4125"/>
                </a:solidFill>
                <a:latin typeface="+mn-lt"/>
              </a:defRPr>
            </a:pPr>
            <a:r>
              <a:rPr b="1">
                <a:solidFill>
                  <a:srgbClr val="CC4125"/>
                </a:solidFill>
                <a:latin typeface="+mn-lt"/>
              </a:rPr>
              <a:t>Sale_unit and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sample_sales_data!$L$71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sample_sales_data!$K$72:$K$83</c:f>
            </c:strRef>
          </c:cat>
          <c:val>
            <c:numRef>
              <c:f>sample_sales_data!$L$72:$L$83</c:f>
              <c:numCache/>
            </c:numRef>
          </c:val>
        </c:ser>
        <c:axId val="1030620323"/>
        <c:axId val="1906885020"/>
      </c:barChart>
      <c:catAx>
        <c:axId val="1030620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885020"/>
      </c:catAx>
      <c:valAx>
        <c:axId val="1906885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620323"/>
      </c:valAx>
      <c:lineChart>
        <c:varyColors val="0"/>
        <c:ser>
          <c:idx val="1"/>
          <c:order val="1"/>
          <c:tx>
            <c:strRef>
              <c:f>sample_sales_data!$M$71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sample_sales_data!$K$72:$K$83</c:f>
            </c:strRef>
          </c:cat>
          <c:val>
            <c:numRef>
              <c:f>sample_sales_data!$M$72:$M$83</c:f>
              <c:numCache/>
            </c:numRef>
          </c:val>
          <c:smooth val="0"/>
        </c:ser>
        <c:axId val="921870946"/>
        <c:axId val="999849028"/>
      </c:lineChart>
      <c:catAx>
        <c:axId val="92187094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849028"/>
      </c:catAx>
      <c:valAx>
        <c:axId val="99984902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8709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1</xdr:row>
      <xdr:rowOff>104775</xdr:rowOff>
    </xdr:from>
    <xdr:ext cx="4381500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752475</xdr:colOff>
      <xdr:row>17</xdr:row>
      <xdr:rowOff>38100</xdr:rowOff>
    </xdr:from>
    <xdr:ext cx="47815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37</xdr:row>
      <xdr:rowOff>76200</xdr:rowOff>
    </xdr:from>
    <xdr:ext cx="5572125" cy="4076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28575</xdr:colOff>
      <xdr:row>19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742950</xdr:colOff>
      <xdr:row>35</xdr:row>
      <xdr:rowOff>85725</xdr:rowOff>
    </xdr:from>
    <xdr:ext cx="4533900" cy="2838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828675</xdr:colOff>
      <xdr:row>20</xdr:row>
      <xdr:rowOff>152400</xdr:rowOff>
    </xdr:from>
    <xdr:ext cx="4629150" cy="28384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51" sheet="sample_sales_data"/>
  </cacheSource>
  <cacheFields>
    <cacheField name="Sales_Rep_Full_Name" numFmtId="0">
      <sharedItems>
        <s v="Michael Jones"/>
        <s v="Emily Johnson"/>
        <s v="Carlos Garcia"/>
        <s v="David Miller"/>
        <s v="John Smith"/>
        <s v="James Davis"/>
        <s v="William Williams"/>
        <s v="Isabella Rodriguez"/>
        <s v="Daniel Brown"/>
      </sharedItems>
    </cacheField>
    <cacheField name="order number" numFmtId="0">
      <sharedItems>
        <s v="ORD1000"/>
        <s v="ORD1001"/>
        <s v="ORD1002"/>
        <s v="ORD1012"/>
        <s v="ORD1013"/>
        <s v="ORD1014"/>
        <s v="ORD1024"/>
        <s v="ORD1025"/>
        <s v="ORD1026"/>
        <s v="ORD1036"/>
        <s v="ORD1037"/>
        <s v="ORD1038"/>
        <s v="ORD1003"/>
        <s v="ORD1004"/>
        <s v="ORD1005"/>
        <s v="ORD1015"/>
        <s v="ORD1016"/>
        <s v="ORD1017"/>
        <s v="ORD1027"/>
        <s v="ORD1028"/>
        <s v="ORD1029"/>
        <s v="ORD1039"/>
        <s v="ORD1040"/>
        <s v="ORD1041"/>
        <s v="ORD1049"/>
        <s v="ORD1006"/>
        <s v="ORD1007"/>
        <s v="ORD1008"/>
        <s v="ORD1018"/>
        <s v="ORD1019"/>
        <s v="ORD1020"/>
        <s v="ORD1030"/>
        <s v="ORD1031"/>
        <s v="ORD1032"/>
        <s v="ORD1042"/>
        <s v="ORD1043"/>
        <s v="ORD1044"/>
        <s v="ORD1048"/>
        <s v="ORD1009"/>
        <s v="ORD1010"/>
        <s v="ORD1011"/>
        <s v="ORD1021"/>
        <s v="ORD1022"/>
        <s v="ORD1023"/>
        <s v="ORD1033"/>
        <s v="ORD1034"/>
        <s v="ORD1035"/>
        <s v="ORD1045"/>
        <s v="ORD1046"/>
        <s v="ORD1047"/>
      </sharedItems>
    </cacheField>
    <cacheField name="quantity order" numFmtId="0">
      <sharedItems containsSemiMixedTypes="0" containsString="0" containsNumber="1" containsInteger="1">
        <n v="12.0"/>
        <n v="20.0"/>
        <n v="52.0"/>
        <n v="1.0"/>
        <n v="85.0"/>
        <n v="62.0"/>
        <n v="13.0"/>
        <n v="100.0"/>
        <n v="29.0"/>
        <n v="38.0"/>
        <n v="35.0"/>
        <n v="7.0"/>
        <n v="39.0"/>
        <n v="69.0"/>
        <n v="3.0"/>
        <n v="86.0"/>
        <n v="43.0"/>
        <n v="5.0"/>
        <n v="75.0"/>
        <n v="78.0"/>
        <n v="59.0"/>
        <n v="10.0"/>
        <n v="51.0"/>
        <n v="82.0"/>
        <n v="17.0"/>
        <n v="8.0"/>
        <n v="80.0"/>
        <n v="41.0"/>
        <n v="50.0"/>
        <n v="84.0"/>
        <n v="22.0"/>
        <n v="67.0"/>
        <n v="96.0"/>
        <n v="60.0"/>
        <n v="71.0"/>
        <n v="76.0"/>
        <n v="83.0"/>
        <n v="21.0"/>
        <n v="31.0"/>
        <n v="23.0"/>
        <n v="33.0"/>
        <n v="48.0"/>
      </sharedItems>
    </cacheField>
    <cacheField name="price each" numFmtId="0">
      <sharedItems containsSemiMixedTypes="0" containsString="0" containsNumber="1">
        <n v="256.24"/>
        <n v="418.74"/>
        <n v="177.99"/>
        <n v="450.44"/>
        <n v="141.28"/>
        <n v="261.57"/>
        <n v="201.19"/>
        <n v="112.38"/>
        <n v="274.99"/>
        <n v="79.13"/>
        <n v="158.41"/>
        <n v="351.9"/>
        <n v="96.41"/>
        <n v="342.37"/>
        <n v="389.16"/>
        <n v="290.77"/>
        <n v="170.24"/>
        <n v="33.6"/>
        <n v="195.48"/>
        <n v="287.42"/>
        <n v="459.29"/>
        <n v="454.56"/>
        <n v="168.19"/>
        <n v="197.01"/>
        <n v="284.04"/>
        <n v="269.6"/>
        <n v="66.69"/>
        <n v="499.77"/>
        <n v="89.43"/>
        <n v="386.28"/>
        <n v="240.62"/>
        <n v="167.14"/>
        <n v="473.59"/>
        <n v="120.35"/>
        <n v="496.61"/>
        <n v="340.34"/>
        <n v="379.42"/>
        <n v="298.71"/>
        <n v="360.63"/>
        <n v="499.43"/>
        <n v="360.75"/>
        <n v="290.76"/>
        <n v="320.02"/>
        <n v="430.71"/>
        <n v="286.95"/>
        <n v="437.47"/>
        <n v="313.61"/>
        <n v="321.02"/>
        <n v="459.24"/>
        <n v="348.42"/>
      </sharedItems>
    </cacheField>
    <cacheField name="revenue" numFmtId="164">
      <sharedItems containsSemiMixedTypes="0" containsString="0" containsNumber="1">
        <n v="3074.88"/>
        <n v="8374.8"/>
        <n v="9255.48"/>
        <n v="450.44"/>
        <n v="12008.8"/>
        <n v="16217.34"/>
        <n v="2615.47"/>
        <n v="11238.0"/>
        <n v="7974.71"/>
        <n v="3006.94"/>
        <n v="3168.2"/>
        <n v="12316.5"/>
        <n v="674.87"/>
        <n v="13352.43"/>
        <n v="26852.04"/>
        <n v="872.31"/>
        <n v="14640.64"/>
        <n v="1444.8"/>
        <n v="977.4"/>
        <n v="21556.5"/>
        <n v="35824.62"/>
        <n v="26819.04"/>
        <n v="1681.9"/>
        <n v="10047.51"/>
        <n v="23291.28"/>
        <n v="4583.2"/>
        <n v="533.52"/>
        <n v="39981.6"/>
        <n v="4560.93"/>
        <n v="15837.48"/>
        <n v="2406.2"/>
        <n v="8357.0"/>
        <n v="39781.56"/>
        <n v="3490.15"/>
        <n v="10925.42"/>
        <n v="22802.78"/>
        <n v="36424.32"/>
        <n v="17922.6"/>
        <n v="25604.73"/>
        <n v="37956.68"/>
        <n v="12626.25"/>
        <n v="24133.08"/>
        <n v="6720.42"/>
        <n v="29718.99"/>
        <n v="8895.45"/>
        <n v="10061.81"/>
        <n v="10349.13"/>
        <n v="15408.96"/>
        <n v="32606.04"/>
        <n v="13588.38"/>
      </sharedItems>
    </cacheField>
    <cacheField name="Order_Date" numFmtId="165">
      <sharedItems containsSemiMixedTypes="0" containsDate="1" containsString="0">
        <d v="2023-01-16T00:00:00Z"/>
        <d v="2023-02-11T00:00:00Z"/>
        <d v="2023-03-28T00:00:00Z"/>
        <d v="2024-01-08T00:00:00Z"/>
        <d v="2024-02-17T00:00:00Z"/>
        <d v="2024-03-27T00:00:00Z"/>
        <d v="2025-01-10T00:00:00Z"/>
        <d v="2025-02-19T00:00:00Z"/>
        <d v="2025-03-25T00:00:00Z"/>
        <d v="2023-01-18T00:00:00Z"/>
        <d v="2023-02-21T00:00:00Z"/>
        <d v="2023-03-29T00:00:00Z"/>
        <d v="2023-04-05T00:00:00Z"/>
        <d v="2023-05-14T00:00:00Z"/>
        <d v="2023-06-30T00:00:00Z"/>
        <d v="2024-04-06T00:00:00Z"/>
        <d v="2024-05-13T00:00:00Z"/>
        <d v="2024-06-19T00:00:00Z"/>
        <d v="2025-04-04T00:00:00Z"/>
        <d v="2025-05-11T00:00:00Z"/>
        <d v="2025-06-17T00:00:00Z"/>
        <d v="2023-04-11T00:00:00Z"/>
        <d v="2023-05-20T00:00:00Z"/>
        <d v="2023-06-05T00:00:00Z"/>
        <d v="2022-04-01T00:00:00Z"/>
        <d v="2023-07-09T00:00:00Z"/>
        <d v="2023-08-20T00:00:00Z"/>
        <d v="2023-09-01T00:00:00Z"/>
        <d v="2024-07-21T00:00:00Z"/>
        <d v="2024-08-30T00:00:00Z"/>
        <d v="2024-09-05T00:00:00Z"/>
        <d v="2025-07-20T00:00:00Z"/>
        <d v="2025-08-15T00:00:00Z"/>
        <d v="2025-09-06T00:00:00Z"/>
        <d v="2023-07-16T00:00:00Z"/>
        <d v="2023-08-09T00:00:00Z"/>
        <d v="2023-09-27T00:00:00Z"/>
        <d v="2025-07-24T00:00:00Z"/>
        <d v="2023-10-22T00:00:00Z"/>
        <d v="2023-11-03T00:00:00Z"/>
        <d v="2023-12-12T00:00:00Z"/>
        <d v="2024-10-14T00:00:00Z"/>
        <d v="2024-11-25T00:00:00Z"/>
        <d v="2024-12-31T00:00:00Z"/>
        <d v="2025-10-10T00:00:00Z"/>
        <d v="2025-11-14T00:00:00Z"/>
        <d v="2025-12-28T00:00:00Z"/>
        <d v="2023-10-19T00:00:00Z"/>
        <d v="2023-11-22T00:00:00Z"/>
        <d v="2023-12-08T00:00:00Z"/>
      </sharedItems>
    </cacheField>
    <cacheField name="Quarter_ID" numFmtId="0">
      <sharedItems>
        <s v="Q1"/>
        <s v="Q2"/>
        <s v="Q3"/>
        <s v="Q4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tring="0" containsBlank="1" containsNumber="1" containsInteger="1">
        <n v="2023.0"/>
        <n v="2024.0"/>
        <n v="2025.0"/>
        <m/>
      </sharedItems>
    </cacheField>
    <cacheField name="productline" numFmtId="0">
      <sharedItems>
        <s v="Ships"/>
        <s v="Motorcycles"/>
        <s v="Classic Cars"/>
        <s v="Trains"/>
        <s v="Trucks and Buses"/>
        <s v="Planes"/>
        <s v="Vintage Cars"/>
      </sharedItems>
    </cacheField>
    <cacheField name="customer" numFmtId="0">
      <sharedItems>
        <s v="Customer_1"/>
        <s v="Customer_2"/>
        <s v="Customer_3"/>
        <s v="Customer_13"/>
        <s v="Customer_14"/>
        <s v="Customer_15"/>
        <s v="Customer_25"/>
        <s v="Customer_26"/>
        <s v="Customer_27"/>
        <s v="Customer_37"/>
        <s v="Customer_38"/>
        <s v="Customer_39"/>
        <s v="Customer_4"/>
        <s v="Customer_5"/>
        <s v="Customer_6"/>
        <s v="Customer_16"/>
        <s v="Customer_17"/>
        <s v="Customer_18"/>
        <s v="Customer_28"/>
        <s v="Customer_29"/>
        <s v="Customer_30"/>
        <s v="Customer_40"/>
        <s v="Customer_41"/>
        <s v="Customer_42"/>
        <s v="Customer_50"/>
        <s v="Customer_7"/>
        <s v="Customer_8"/>
        <s v="Customer_9"/>
        <s v="Customer_19"/>
        <s v="Customer_20"/>
        <s v="Customer_21"/>
        <s v="Customer_31"/>
        <s v="Customer_32"/>
        <s v="Customer_33"/>
        <s v="Customer_43"/>
        <s v="Customer_44"/>
        <s v="Customer_45"/>
        <s v="Customer_49"/>
        <s v="Customer_10"/>
        <s v="Customer_11"/>
        <s v="Customer_12"/>
        <s v="Customer_22"/>
        <s v="Customer_23"/>
        <s v="Customer_24"/>
        <s v="Customer_34"/>
        <s v="Customer_35"/>
        <s v="Customer_36"/>
        <s v="Customer_46"/>
        <s v="Customer_47"/>
        <s v="Customer_48"/>
      </sharedItems>
    </cacheField>
    <cacheField name="address" numFmtId="0">
      <sharedItems>
        <s v="140 Example St."/>
        <s v="303 Example St."/>
        <s v="486 Example St."/>
        <s v="394 Example St."/>
        <s v="902 Example St."/>
        <s v="582 Example St."/>
        <s v="889 Example St."/>
        <s v="482 Example St."/>
        <s v="994 Example St."/>
        <s v="651 Example St."/>
        <s v="189 Example St."/>
        <s v="664 Example St."/>
        <s v="998 Example St."/>
        <s v="340 Example St."/>
        <s v="548 Example St."/>
        <s v="252 Example St."/>
        <s v="492 Example St."/>
        <s v="914 Example St."/>
        <s v="680 Example St."/>
        <s v="827 Example St."/>
        <s v="514 Example St."/>
        <s v="965 Example St."/>
        <s v="175 Example St."/>
        <s v="672 Example St."/>
        <s v="803 Example St."/>
        <s v="349 Example St."/>
        <s v="362 Example St."/>
        <s v="363 Example St."/>
        <s v="271 Example St."/>
        <s v="580 Example St."/>
        <s v="505 Example St."/>
        <s v="423 Example St."/>
        <s v="144 Example St."/>
        <s v="142 Example St."/>
        <s v="478 Example St."/>
        <s v="682 Example St."/>
        <s v="791 Example St."/>
        <s v="798 Example St."/>
        <s v="433 Example St."/>
        <s v="421 Example St."/>
        <s v="594 Example St."/>
        <s v="782 Example St."/>
        <s v="509 Example St."/>
        <s v="620 Example St."/>
        <s v="234 Example St."/>
        <s v="963 Example St."/>
        <s v="141 Example St."/>
      </sharedItems>
    </cacheField>
    <cacheField name="city" numFmtId="0">
      <sharedItems>
        <s v="Cape Town"/>
        <s v="SÃ£o Paulo"/>
        <s v="Toronto"/>
        <s v="Mumbai"/>
        <s v="Moscow"/>
        <s v="New York"/>
        <s v="Berlin"/>
        <s v="Sydney"/>
        <s v="London"/>
        <s v="Tokyo"/>
      </sharedItems>
    </cacheField>
    <cacheField name="state" numFmtId="0">
      <sharedItems>
        <s v="SP"/>
        <s v="BE"/>
        <s v="WC"/>
        <s v="MS"/>
        <s v="TK"/>
        <s v="ENG"/>
        <s v="MH"/>
        <s v="NY"/>
        <s v="ON"/>
        <s v="NSW"/>
      </sharedItems>
    </cacheField>
    <cacheField name="postalcode" numFmtId="0">
      <sharedItems containsSemiMixedTypes="0" containsString="0" containsNumber="1" containsInteger="1">
        <n v="88145.0"/>
        <n v="88527.0"/>
        <n v="73365.0"/>
        <n v="70807.0"/>
        <n v="56624.0"/>
        <n v="21995.0"/>
        <n v="41091.0"/>
        <n v="31172.0"/>
        <n v="89709.0"/>
        <n v="42790.0"/>
        <n v="27537.0"/>
        <n v="27790.0"/>
        <n v="41253.0"/>
        <n v="94721.0"/>
        <n v="59038.0"/>
        <n v="80328.0"/>
        <n v="54693.0"/>
        <n v="16457.0"/>
        <n v="52534.0"/>
        <n v="82694.0"/>
        <n v="51196.0"/>
        <n v="84189.0"/>
        <n v="56479.0"/>
        <n v="80689.0"/>
        <n v="73032.0"/>
        <n v="16983.0"/>
        <n v="28840.0"/>
        <n v="41801.0"/>
        <n v="14144.0"/>
        <n v="84918.0"/>
        <n v="70252.0"/>
        <n v="11853.0"/>
        <n v="60091.0"/>
        <n v="77841.0"/>
        <n v="85949.0"/>
        <n v="80217.0"/>
        <n v="66344.0"/>
        <n v="65495.0"/>
        <n v="16883.0"/>
        <n v="77583.0"/>
        <n v="22430.0"/>
        <n v="97005.0"/>
        <n v="92984.0"/>
        <n v="53491.0"/>
        <n v="32445.0"/>
        <n v="33952.0"/>
        <n v="87658.0"/>
        <n v="43915.0"/>
        <n v="13239.0"/>
        <n v="28278.0"/>
      </sharedItems>
    </cacheField>
    <cacheField name="country" numFmtId="0">
      <sharedItems>
        <s v="Canada"/>
        <s v="UK"/>
        <s v="Russia"/>
        <s v="Japan"/>
        <s v="Germany"/>
        <s v="Brazil"/>
        <s v="Australia"/>
        <s v="India"/>
        <s v="South Africa"/>
        <s v="USA"/>
      </sharedItems>
    </cacheField>
    <cacheField name="territory" numFmtId="0">
      <sharedItems>
        <s v="APAC"/>
        <s v="NA"/>
        <s v="EMEA"/>
        <s v="LATAM"/>
      </sharedItems>
    </cacheField>
    <cacheField name="sales_rep_last_name" numFmtId="0">
      <sharedItems>
        <s v="Jones"/>
        <s v="Johnson"/>
        <s v="Garcia"/>
        <s v="Miller"/>
        <s v="Smith"/>
        <s v="Davis"/>
        <s v="Williams"/>
        <s v="Rodriguez"/>
        <s v="Brown"/>
      </sharedItems>
    </cacheField>
    <cacheField name="sales_rep_first_name" numFmtId="0">
      <sharedItems>
        <s v="Michael"/>
        <s v="Emily"/>
        <s v="Carlos"/>
        <s v="David"/>
        <s v="John"/>
        <s v="James"/>
        <s v="William"/>
        <s v="Isabella"/>
        <s v="Danie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R51" sheet="sample_sales_data"/>
  </cacheSource>
  <cacheFields>
    <cacheField name="order number" numFmtId="0">
      <sharedItems>
        <s v="ORD1000"/>
        <s v="ORD1001"/>
        <s v="ORD1002"/>
        <s v="ORD1012"/>
        <s v="ORD1013"/>
        <s v="ORD1014"/>
        <s v="ORD1024"/>
        <s v="ORD1025"/>
        <s v="ORD1026"/>
        <s v="ORD1036"/>
        <s v="ORD1037"/>
        <s v="ORD1038"/>
        <s v="ORD1003"/>
        <s v="ORD1004"/>
        <s v="ORD1005"/>
        <s v="ORD1015"/>
        <s v="ORD1016"/>
        <s v="ORD1017"/>
        <s v="ORD1027"/>
        <s v="ORD1028"/>
        <s v="ORD1029"/>
        <s v="ORD1039"/>
        <s v="ORD1040"/>
        <s v="ORD1041"/>
        <s v="ORD1049"/>
        <s v="ORD1006"/>
        <s v="ORD1007"/>
        <s v="ORD1008"/>
        <s v="ORD1018"/>
        <s v="ORD1019"/>
        <s v="ORD1020"/>
        <s v="ORD1030"/>
        <s v="ORD1031"/>
        <s v="ORD1032"/>
        <s v="ORD1042"/>
        <s v="ORD1043"/>
        <s v="ORD1044"/>
        <s v="ORD1048"/>
        <s v="ORD1009"/>
        <s v="ORD1010"/>
        <s v="ORD1011"/>
        <s v="ORD1021"/>
        <s v="ORD1022"/>
        <s v="ORD1023"/>
        <s v="ORD1033"/>
        <s v="ORD1034"/>
        <s v="ORD1035"/>
        <s v="ORD1045"/>
        <s v="ORD1046"/>
        <s v="ORD1047"/>
      </sharedItems>
    </cacheField>
    <cacheField name="quantity order" numFmtId="0">
      <sharedItems containsSemiMixedTypes="0" containsString="0" containsNumber="1" containsInteger="1">
        <n v="12.0"/>
        <n v="20.0"/>
        <n v="52.0"/>
        <n v="1.0"/>
        <n v="85.0"/>
        <n v="62.0"/>
        <n v="13.0"/>
        <n v="100.0"/>
        <n v="29.0"/>
        <n v="38.0"/>
        <n v="35.0"/>
        <n v="7.0"/>
        <n v="39.0"/>
        <n v="69.0"/>
        <n v="3.0"/>
        <n v="86.0"/>
        <n v="43.0"/>
        <n v="5.0"/>
        <n v="75.0"/>
        <n v="78.0"/>
        <n v="59.0"/>
        <n v="10.0"/>
        <n v="51.0"/>
        <n v="82.0"/>
        <n v="17.0"/>
        <n v="8.0"/>
        <n v="80.0"/>
        <n v="41.0"/>
        <n v="50.0"/>
        <n v="84.0"/>
        <n v="22.0"/>
        <n v="67.0"/>
        <n v="96.0"/>
        <n v="60.0"/>
        <n v="71.0"/>
        <n v="76.0"/>
        <n v="83.0"/>
        <n v="21.0"/>
        <n v="31.0"/>
        <n v="23.0"/>
        <n v="33.0"/>
        <n v="48.0"/>
      </sharedItems>
    </cacheField>
    <cacheField name="price each" numFmtId="0">
      <sharedItems containsSemiMixedTypes="0" containsString="0" containsNumber="1">
        <n v="256.24"/>
        <n v="418.74"/>
        <n v="177.99"/>
        <n v="450.44"/>
        <n v="141.28"/>
        <n v="261.57"/>
        <n v="201.19"/>
        <n v="112.38"/>
        <n v="274.99"/>
        <n v="79.13"/>
        <n v="158.41"/>
        <n v="351.9"/>
        <n v="96.41"/>
        <n v="342.37"/>
        <n v="389.16"/>
        <n v="290.77"/>
        <n v="170.24"/>
        <n v="33.6"/>
        <n v="195.48"/>
        <n v="287.42"/>
        <n v="459.29"/>
        <n v="454.56"/>
        <n v="168.19"/>
        <n v="197.01"/>
        <n v="284.04"/>
        <n v="269.6"/>
        <n v="66.69"/>
        <n v="499.77"/>
        <n v="89.43"/>
        <n v="386.28"/>
        <n v="240.62"/>
        <n v="167.14"/>
        <n v="473.59"/>
        <n v="120.35"/>
        <n v="496.61"/>
        <n v="340.34"/>
        <n v="379.42"/>
        <n v="298.71"/>
        <n v="360.63"/>
        <n v="499.43"/>
        <n v="360.75"/>
        <n v="290.76"/>
        <n v="320.02"/>
        <n v="430.71"/>
        <n v="286.95"/>
        <n v="437.47"/>
        <n v="313.61"/>
        <n v="321.02"/>
        <n v="459.24"/>
        <n v="348.42"/>
      </sharedItems>
    </cacheField>
    <cacheField name="revenue" numFmtId="164">
      <sharedItems containsSemiMixedTypes="0" containsString="0" containsNumber="1">
        <n v="3074.88"/>
        <n v="8374.8"/>
        <n v="9255.48"/>
        <n v="450.44"/>
        <n v="12008.8"/>
        <n v="16217.34"/>
        <n v="2615.47"/>
        <n v="11238.0"/>
        <n v="7974.71"/>
        <n v="3006.94"/>
        <n v="3168.2"/>
        <n v="12316.5"/>
        <n v="674.87"/>
        <n v="13352.43"/>
        <n v="26852.04"/>
        <n v="872.31"/>
        <n v="14640.64"/>
        <n v="1444.8"/>
        <n v="977.4"/>
        <n v="21556.5"/>
        <n v="35824.62"/>
        <n v="26819.04"/>
        <n v="1681.9"/>
        <n v="10047.51"/>
        <n v="23291.28"/>
        <n v="4583.2"/>
        <n v="533.52"/>
        <n v="39981.6"/>
        <n v="4560.93"/>
        <n v="15837.48"/>
        <n v="2406.2"/>
        <n v="8357.0"/>
        <n v="39781.56"/>
        <n v="3490.15"/>
        <n v="10925.42"/>
        <n v="22802.78"/>
        <n v="36424.32"/>
        <n v="17922.6"/>
        <n v="25604.73"/>
        <n v="37956.68"/>
        <n v="12626.25"/>
        <n v="24133.08"/>
        <n v="6720.42"/>
        <n v="29718.99"/>
        <n v="8895.45"/>
        <n v="10061.81"/>
        <n v="10349.13"/>
        <n v="15408.96"/>
        <n v="32606.04"/>
        <n v="13588.38"/>
      </sharedItems>
    </cacheField>
    <cacheField name="Order_Date" numFmtId="165">
      <sharedItems containsSemiMixedTypes="0" containsDate="1" containsString="0">
        <d v="2023-01-16T00:00:00Z"/>
        <d v="2023-02-11T00:00:00Z"/>
        <d v="2023-03-28T00:00:00Z"/>
        <d v="2024-01-08T00:00:00Z"/>
        <d v="2024-02-17T00:00:00Z"/>
        <d v="2024-03-27T00:00:00Z"/>
        <d v="2025-01-10T00:00:00Z"/>
        <d v="2025-02-19T00:00:00Z"/>
        <d v="2025-03-25T00:00:00Z"/>
        <d v="2023-01-18T00:00:00Z"/>
        <d v="2023-02-21T00:00:00Z"/>
        <d v="2023-03-29T00:00:00Z"/>
        <d v="2023-04-05T00:00:00Z"/>
        <d v="2023-05-14T00:00:00Z"/>
        <d v="2023-06-30T00:00:00Z"/>
        <d v="2024-04-06T00:00:00Z"/>
        <d v="2024-05-13T00:00:00Z"/>
        <d v="2024-06-19T00:00:00Z"/>
        <d v="2025-04-04T00:00:00Z"/>
        <d v="2025-05-11T00:00:00Z"/>
        <d v="2025-06-17T00:00:00Z"/>
        <d v="2023-04-11T00:00:00Z"/>
        <d v="2023-05-20T00:00:00Z"/>
        <d v="2023-06-05T00:00:00Z"/>
        <d v="2022-04-01T00:00:00Z"/>
        <d v="2023-07-09T00:00:00Z"/>
        <d v="2023-08-20T00:00:00Z"/>
        <d v="2023-09-01T00:00:00Z"/>
        <d v="2024-07-21T00:00:00Z"/>
        <d v="2024-08-30T00:00:00Z"/>
        <d v="2024-09-05T00:00:00Z"/>
        <d v="2025-07-20T00:00:00Z"/>
        <d v="2025-08-15T00:00:00Z"/>
        <d v="2025-09-06T00:00:00Z"/>
        <d v="2023-07-16T00:00:00Z"/>
        <d v="2023-08-09T00:00:00Z"/>
        <d v="2023-09-27T00:00:00Z"/>
        <d v="2025-07-24T00:00:00Z"/>
        <d v="2023-10-22T00:00:00Z"/>
        <d v="2023-11-03T00:00:00Z"/>
        <d v="2023-12-12T00:00:00Z"/>
        <d v="2024-10-14T00:00:00Z"/>
        <d v="2024-11-25T00:00:00Z"/>
        <d v="2024-12-31T00:00:00Z"/>
        <d v="2025-10-10T00:00:00Z"/>
        <d v="2025-11-14T00:00:00Z"/>
        <d v="2025-12-28T00:00:00Z"/>
        <d v="2023-10-19T00:00:00Z"/>
        <d v="2023-11-22T00:00:00Z"/>
        <d v="2023-12-08T00:00:00Z"/>
      </sharedItems>
    </cacheField>
    <cacheField name="Quarter_ID" numFmtId="0">
      <sharedItems>
        <s v="Q1"/>
        <s v="Q2"/>
        <s v="Q3"/>
        <s v="Q4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tring="0" containsBlank="1" containsNumber="1" containsInteger="1">
        <n v="2023.0"/>
        <n v="2024.0"/>
        <n v="2025.0"/>
        <m/>
      </sharedItems>
    </cacheField>
    <cacheField name="productline" numFmtId="0">
      <sharedItems>
        <s v="Ships"/>
        <s v="Motorcycles"/>
        <s v="Classic Cars"/>
        <s v="Trains"/>
        <s v="Trucks and Buses"/>
        <s v="Planes"/>
        <s v="Vintage Cars"/>
      </sharedItems>
    </cacheField>
    <cacheField name="customer" numFmtId="0">
      <sharedItems>
        <s v="Customer_1"/>
        <s v="Customer_2"/>
        <s v="Customer_3"/>
        <s v="Customer_13"/>
        <s v="Customer_14"/>
        <s v="Customer_15"/>
        <s v="Customer_25"/>
        <s v="Customer_26"/>
        <s v="Customer_27"/>
        <s v="Customer_37"/>
        <s v="Customer_38"/>
        <s v="Customer_39"/>
        <s v="Customer_4"/>
        <s v="Customer_5"/>
        <s v="Customer_6"/>
        <s v="Customer_16"/>
        <s v="Customer_17"/>
        <s v="Customer_18"/>
        <s v="Customer_28"/>
        <s v="Customer_29"/>
        <s v="Customer_30"/>
        <s v="Customer_40"/>
        <s v="Customer_41"/>
        <s v="Customer_42"/>
        <s v="Customer_50"/>
        <s v="Customer_7"/>
        <s v="Customer_8"/>
        <s v="Customer_9"/>
        <s v="Customer_19"/>
        <s v="Customer_20"/>
        <s v="Customer_21"/>
        <s v="Customer_31"/>
        <s v="Customer_32"/>
        <s v="Customer_33"/>
        <s v="Customer_43"/>
        <s v="Customer_44"/>
        <s v="Customer_45"/>
        <s v="Customer_49"/>
        <s v="Customer_10"/>
        <s v="Customer_11"/>
        <s v="Customer_12"/>
        <s v="Customer_22"/>
        <s v="Customer_23"/>
        <s v="Customer_24"/>
        <s v="Customer_34"/>
        <s v="Customer_35"/>
        <s v="Customer_36"/>
        <s v="Customer_46"/>
        <s v="Customer_47"/>
        <s v="Customer_48"/>
      </sharedItems>
    </cacheField>
    <cacheField name="address" numFmtId="0">
      <sharedItems>
        <s v="140 Example St."/>
        <s v="303 Example St."/>
        <s v="486 Example St."/>
        <s v="394 Example St."/>
        <s v="902 Example St."/>
        <s v="582 Example St."/>
        <s v="889 Example St."/>
        <s v="482 Example St."/>
        <s v="994 Example St."/>
        <s v="651 Example St."/>
        <s v="189 Example St."/>
        <s v="664 Example St."/>
        <s v="998 Example St."/>
        <s v="340 Example St."/>
        <s v="548 Example St."/>
        <s v="252 Example St."/>
        <s v="492 Example St."/>
        <s v="914 Example St."/>
        <s v="680 Example St."/>
        <s v="827 Example St."/>
        <s v="514 Example St."/>
        <s v="965 Example St."/>
        <s v="175 Example St."/>
        <s v="672 Example St."/>
        <s v="803 Example St."/>
        <s v="349 Example St."/>
        <s v="362 Example St."/>
        <s v="363 Example St."/>
        <s v="271 Example St."/>
        <s v="580 Example St."/>
        <s v="505 Example St."/>
        <s v="423 Example St."/>
        <s v="144 Example St."/>
        <s v="142 Example St."/>
        <s v="478 Example St."/>
        <s v="682 Example St."/>
        <s v="791 Example St."/>
        <s v="798 Example St."/>
        <s v="433 Example St."/>
        <s v="421 Example St."/>
        <s v="594 Example St."/>
        <s v="782 Example St."/>
        <s v="509 Example St."/>
        <s v="620 Example St."/>
        <s v="234 Example St."/>
        <s v="963 Example St."/>
        <s v="141 Example St."/>
      </sharedItems>
    </cacheField>
    <cacheField name="city" numFmtId="0">
      <sharedItems>
        <s v="Cape Town"/>
        <s v="SÃ£o Paulo"/>
        <s v="Toronto"/>
        <s v="Mumbai"/>
        <s v="Moscow"/>
        <s v="New York"/>
        <s v="Berlin"/>
        <s v="Sydney"/>
        <s v="London"/>
        <s v="Tokyo"/>
      </sharedItems>
    </cacheField>
    <cacheField name="state" numFmtId="0">
      <sharedItems>
        <s v="SP"/>
        <s v="BE"/>
        <s v="WC"/>
        <s v="MS"/>
        <s v="TK"/>
        <s v="ENG"/>
        <s v="MH"/>
        <s v="NY"/>
        <s v="ON"/>
        <s v="NSW"/>
      </sharedItems>
    </cacheField>
    <cacheField name="postalcode" numFmtId="0">
      <sharedItems containsSemiMixedTypes="0" containsString="0" containsNumber="1" containsInteger="1">
        <n v="88145.0"/>
        <n v="88527.0"/>
        <n v="73365.0"/>
        <n v="70807.0"/>
        <n v="56624.0"/>
        <n v="21995.0"/>
        <n v="41091.0"/>
        <n v="31172.0"/>
        <n v="89709.0"/>
        <n v="42790.0"/>
        <n v="27537.0"/>
        <n v="27790.0"/>
        <n v="41253.0"/>
        <n v="94721.0"/>
        <n v="59038.0"/>
        <n v="80328.0"/>
        <n v="54693.0"/>
        <n v="16457.0"/>
        <n v="52534.0"/>
        <n v="82694.0"/>
        <n v="51196.0"/>
        <n v="84189.0"/>
        <n v="56479.0"/>
        <n v="80689.0"/>
        <n v="73032.0"/>
        <n v="16983.0"/>
        <n v="28840.0"/>
        <n v="41801.0"/>
        <n v="14144.0"/>
        <n v="84918.0"/>
        <n v="70252.0"/>
        <n v="11853.0"/>
        <n v="60091.0"/>
        <n v="77841.0"/>
        <n v="85949.0"/>
        <n v="80217.0"/>
        <n v="66344.0"/>
        <n v="65495.0"/>
        <n v="16883.0"/>
        <n v="77583.0"/>
        <n v="22430.0"/>
        <n v="97005.0"/>
        <n v="92984.0"/>
        <n v="53491.0"/>
        <n v="32445.0"/>
        <n v="33952.0"/>
        <n v="87658.0"/>
        <n v="43915.0"/>
        <n v="13239.0"/>
        <n v="28278.0"/>
      </sharedItems>
    </cacheField>
    <cacheField name="country" numFmtId="0">
      <sharedItems>
        <s v="Canada"/>
        <s v="UK"/>
        <s v="Russia"/>
        <s v="Japan"/>
        <s v="Germany"/>
        <s v="Brazil"/>
        <s v="Australia"/>
        <s v="India"/>
        <s v="South Africa"/>
        <s v="USA"/>
      </sharedItems>
    </cacheField>
    <cacheField name="territory" numFmtId="0">
      <sharedItems>
        <s v="APAC"/>
        <s v="NA"/>
        <s v="EMEA"/>
        <s v="LATAM"/>
      </sharedItems>
    </cacheField>
    <cacheField name="sales_rep_last_name" numFmtId="0">
      <sharedItems>
        <s v="Jones"/>
        <s v="Johnson"/>
        <s v="Garcia"/>
        <s v="Miller"/>
        <s v="Smith"/>
        <s v="Davis"/>
        <s v="Williams"/>
        <s v="Rodriguez"/>
        <s v="Brow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mple_sales_data" cacheId="0" dataCaption="" rowGrandTotals="0" colGrandTotals="0" compact="0" compactData="0">
  <location ref="A61:M69" firstHeaderRow="0" firstDataRow="1" firstDataCol="1"/>
  <pivotFields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 ord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rte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les_rep_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9"/>
  </rowFields>
  <colFields>
    <field x="7"/>
  </colFields>
  <dataFields>
    <dataField name="SUM of quantity order" fld="2" baseField="0"/>
  </dataFields>
</pivotTableDefinition>
</file>

<file path=xl/pivotTables/pivotTable2.xml><?xml version="1.0" encoding="utf-8"?>
<pivotTableDefinition xmlns="http://schemas.openxmlformats.org/spreadsheetml/2006/main" name="sample_sales_data 2" cacheId="0" dataCaption="" rowGrandTotals="0" compact="0" compactData="0">
  <location ref="G71:H78" firstHeaderRow="0" firstDataRow="1" firstDataCol="0"/>
  <pivotFields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 ord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rte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les_rep_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9"/>
  </rowFields>
  <dataFields>
    <dataField name="SUM of quantity order" fld="2" baseField="0"/>
  </dataFields>
</pivotTableDefinition>
</file>

<file path=xl/pivotTables/pivotTable3.xml><?xml version="1.0" encoding="utf-8"?>
<pivotTableDefinition xmlns="http://schemas.openxmlformats.org/spreadsheetml/2006/main" name="sample_sales_data 3" cacheId="1" dataCaption="" compact="0" compactData="0">
  <location ref="A75:B86" firstHeaderRow="0" firstDataRow="1" firstDataCol="0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rte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4"/>
  </rowFields>
  <dataFields>
    <dataField name="SUM of revenue" fld="3" baseField="0"/>
  </dataFields>
</pivotTableDefinition>
</file>

<file path=xl/pivotTables/pivotTable4.xml><?xml version="1.0" encoding="utf-8"?>
<pivotTableDefinition xmlns="http://schemas.openxmlformats.org/spreadsheetml/2006/main" name="sample_sales_data 4" cacheId="1" dataCaption="" compact="0" compactData="0">
  <location ref="D75:E86" firstHeaderRow="0" firstDataRow="1" firstDataCol="0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 ord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rte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4"/>
  </rowFields>
  <dataFields>
    <dataField name="COUNT of quantity order" fld="1" subtotal="countNums" baseField="0"/>
  </dataFields>
</pivotTableDefinition>
</file>

<file path=xl/pivotTables/pivotTable5.xml><?xml version="1.0" encoding="utf-8"?>
<pivotTableDefinition xmlns="http://schemas.openxmlformats.org/spreadsheetml/2006/main" name="sample_sales_data 5" cacheId="0" dataCaption="" rowGrandTotals="0" compact="0" compactData="0">
  <location ref="G80:I87" firstHeaderRow="0" firstDataRow="2" firstDataCol="0"/>
  <pivotFields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 ord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rte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les_rep_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9"/>
  </rowFields>
  <colFields>
    <field x="-2"/>
  </colFields>
  <dataFields>
    <dataField name="SUM of quantity order" fld="2" baseField="0"/>
    <dataField name="SUM of revenue" fld="4" baseField="0"/>
  </dataFields>
</pivotTableDefinition>
</file>

<file path=xl/pivotTables/pivotTable6.xml><?xml version="1.0" encoding="utf-8"?>
<pivotTableDefinition xmlns="http://schemas.openxmlformats.org/spreadsheetml/2006/main" name="sample_sales_data 6" cacheId="0" dataCaption="" rowGrandTotals="0" compact="0" compactData="0">
  <location ref="A88:B100" firstHeaderRow="0" firstDataRow="1" firstDataCol="0"/>
  <pivotFields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rte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les_rep_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7"/>
  </rowFields>
  <dataFields>
    <dataField name="SUM of revenue" fld="4" baseField="0"/>
  </dataFields>
</pivotTableDefinition>
</file>

<file path=xl/pivotTables/pivotTable7.xml><?xml version="1.0" encoding="utf-8"?>
<pivotTableDefinition xmlns="http://schemas.openxmlformats.org/spreadsheetml/2006/main" name="sample_sales_data 7" cacheId="0" dataCaption="" rowGrandTotals="0" compact="0" compactData="0">
  <location ref="D88:E97" firstHeaderRow="0" firstDataRow="1" firstDataCol="0"/>
  <pivotFields>
    <pivotField name="Sales_Rep_Full_Name" axis="axisRow" compact="0" outline="0" multipleItemSelectionAllowed="1" showAll="0" sortType="ascending">
      <items>
        <item x="2"/>
        <item x="8"/>
        <item x="3"/>
        <item x="1"/>
        <item x="7"/>
        <item x="5"/>
        <item x="4"/>
        <item x="0"/>
        <item x="6"/>
        <item t="default"/>
      </items>
    </pivotField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rte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x="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les_rep_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0"/>
  </rowFields>
  <dataFields>
    <dataField name="SUM of revenu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3" max="3" width="16.0"/>
    <col customWidth="1" min="4" max="4" width="14.25"/>
    <col customWidth="1" min="6" max="6" width="13.5"/>
    <col customWidth="1" min="10" max="10" width="15.13"/>
    <col customWidth="1" min="12" max="12" width="16.75"/>
    <col customWidth="1" min="18" max="18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3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tr">
        <f t="shared" ref="A2:A51" si="1">CONCATENATE(S2," ",R2)</f>
        <v>Michael Jones</v>
      </c>
      <c r="B2" s="5" t="s">
        <v>19</v>
      </c>
      <c r="C2" s="6">
        <v>12.0</v>
      </c>
      <c r="D2" s="6">
        <v>256.24</v>
      </c>
      <c r="E2" s="7">
        <v>3074.88</v>
      </c>
      <c r="F2" s="8">
        <v>44942.0</v>
      </c>
      <c r="G2" s="9" t="s">
        <v>20</v>
      </c>
      <c r="H2" s="6">
        <v>1.0</v>
      </c>
      <c r="I2" s="6">
        <v>2023.0</v>
      </c>
      <c r="J2" s="5" t="s">
        <v>21</v>
      </c>
      <c r="K2" s="10" t="s">
        <v>22</v>
      </c>
      <c r="L2" s="5" t="s">
        <v>23</v>
      </c>
      <c r="M2" s="5" t="s">
        <v>24</v>
      </c>
      <c r="N2" s="5" t="s">
        <v>25</v>
      </c>
      <c r="O2" s="6">
        <v>88145.0</v>
      </c>
      <c r="P2" s="5" t="s">
        <v>26</v>
      </c>
      <c r="Q2" s="5" t="s">
        <v>27</v>
      </c>
      <c r="R2" s="5" t="s">
        <v>28</v>
      </c>
      <c r="S2" s="11" t="s">
        <v>29</v>
      </c>
    </row>
    <row r="3">
      <c r="A3" s="5" t="str">
        <f t="shared" si="1"/>
        <v>Emily Johnson</v>
      </c>
      <c r="B3" s="5" t="s">
        <v>30</v>
      </c>
      <c r="C3" s="6">
        <v>20.0</v>
      </c>
      <c r="D3" s="6">
        <v>418.74</v>
      </c>
      <c r="E3" s="7">
        <v>8374.8</v>
      </c>
      <c r="F3" s="8">
        <v>44968.0</v>
      </c>
      <c r="G3" s="6" t="s">
        <v>20</v>
      </c>
      <c r="H3" s="6">
        <v>2.0</v>
      </c>
      <c r="I3" s="6">
        <v>2023.0</v>
      </c>
      <c r="J3" s="5" t="s">
        <v>31</v>
      </c>
      <c r="K3" s="5" t="s">
        <v>32</v>
      </c>
      <c r="L3" s="5" t="s">
        <v>33</v>
      </c>
      <c r="M3" s="5" t="s">
        <v>34</v>
      </c>
      <c r="N3" s="5" t="s">
        <v>35</v>
      </c>
      <c r="O3" s="6">
        <v>88527.0</v>
      </c>
      <c r="P3" s="5" t="s">
        <v>36</v>
      </c>
      <c r="Q3" s="5" t="s">
        <v>37</v>
      </c>
      <c r="R3" s="5" t="s">
        <v>38</v>
      </c>
      <c r="S3" s="11" t="s">
        <v>39</v>
      </c>
    </row>
    <row r="4">
      <c r="A4" s="5" t="str">
        <f t="shared" si="1"/>
        <v>Carlos Garcia</v>
      </c>
      <c r="B4" s="5" t="s">
        <v>40</v>
      </c>
      <c r="C4" s="6">
        <v>52.0</v>
      </c>
      <c r="D4" s="6">
        <v>177.99</v>
      </c>
      <c r="E4" s="7">
        <v>9255.48</v>
      </c>
      <c r="F4" s="8">
        <v>45013.0</v>
      </c>
      <c r="G4" s="6" t="s">
        <v>20</v>
      </c>
      <c r="H4" s="6">
        <v>3.0</v>
      </c>
      <c r="I4" s="6">
        <v>2023.0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6">
        <v>73365.0</v>
      </c>
      <c r="P4" s="5" t="s">
        <v>46</v>
      </c>
      <c r="Q4" s="5" t="s">
        <v>27</v>
      </c>
      <c r="R4" s="5" t="s">
        <v>47</v>
      </c>
      <c r="S4" s="11" t="s">
        <v>48</v>
      </c>
    </row>
    <row r="5">
      <c r="A5" s="5" t="str">
        <f t="shared" si="1"/>
        <v>David Miller</v>
      </c>
      <c r="B5" s="5" t="s">
        <v>49</v>
      </c>
      <c r="C5" s="6">
        <v>1.0</v>
      </c>
      <c r="D5" s="6">
        <v>450.44</v>
      </c>
      <c r="E5" s="7">
        <v>450.44</v>
      </c>
      <c r="F5" s="8">
        <v>45299.0</v>
      </c>
      <c r="G5" s="6" t="s">
        <v>20</v>
      </c>
      <c r="H5" s="6">
        <v>1.0</v>
      </c>
      <c r="I5" s="6">
        <v>2024.0</v>
      </c>
      <c r="J5" s="5" t="s">
        <v>50</v>
      </c>
      <c r="K5" s="5" t="s">
        <v>51</v>
      </c>
      <c r="L5" s="5" t="s">
        <v>52</v>
      </c>
      <c r="M5" s="5" t="s">
        <v>53</v>
      </c>
      <c r="N5" s="5" t="s">
        <v>54</v>
      </c>
      <c r="O5" s="6">
        <v>70807.0</v>
      </c>
      <c r="P5" s="5" t="s">
        <v>55</v>
      </c>
      <c r="Q5" s="5" t="s">
        <v>37</v>
      </c>
      <c r="R5" s="5" t="s">
        <v>56</v>
      </c>
      <c r="S5" s="11" t="s">
        <v>57</v>
      </c>
    </row>
    <row r="6">
      <c r="A6" s="5" t="str">
        <f t="shared" si="1"/>
        <v>John Smith</v>
      </c>
      <c r="B6" s="5" t="s">
        <v>58</v>
      </c>
      <c r="C6" s="6">
        <v>85.0</v>
      </c>
      <c r="D6" s="6">
        <v>141.28</v>
      </c>
      <c r="E6" s="7">
        <v>12008.8</v>
      </c>
      <c r="F6" s="8">
        <v>45339.0</v>
      </c>
      <c r="G6" s="6" t="s">
        <v>20</v>
      </c>
      <c r="H6" s="6">
        <v>2.0</v>
      </c>
      <c r="I6" s="6">
        <v>2024.0</v>
      </c>
      <c r="J6" s="5" t="s">
        <v>59</v>
      </c>
      <c r="K6" s="5" t="s">
        <v>60</v>
      </c>
      <c r="L6" s="5" t="s">
        <v>61</v>
      </c>
      <c r="M6" s="5" t="s">
        <v>62</v>
      </c>
      <c r="N6" s="5" t="s">
        <v>63</v>
      </c>
      <c r="O6" s="6">
        <v>56624.0</v>
      </c>
      <c r="P6" s="5" t="s">
        <v>26</v>
      </c>
      <c r="Q6" s="5" t="s">
        <v>27</v>
      </c>
      <c r="R6" s="5" t="s">
        <v>64</v>
      </c>
      <c r="S6" s="11" t="s">
        <v>65</v>
      </c>
    </row>
    <row r="7">
      <c r="A7" s="5" t="str">
        <f t="shared" si="1"/>
        <v>Carlos Garcia</v>
      </c>
      <c r="B7" s="5" t="s">
        <v>66</v>
      </c>
      <c r="C7" s="6">
        <v>62.0</v>
      </c>
      <c r="D7" s="6">
        <v>261.57</v>
      </c>
      <c r="E7" s="7">
        <v>16217.34</v>
      </c>
      <c r="F7" s="8">
        <v>45378.0</v>
      </c>
      <c r="G7" s="6" t="s">
        <v>20</v>
      </c>
      <c r="H7" s="6">
        <v>3.0</v>
      </c>
      <c r="I7" s="6">
        <v>2024.0</v>
      </c>
      <c r="J7" s="5" t="s">
        <v>67</v>
      </c>
      <c r="K7" s="5" t="s">
        <v>68</v>
      </c>
      <c r="L7" s="5" t="s">
        <v>69</v>
      </c>
      <c r="M7" s="5" t="s">
        <v>53</v>
      </c>
      <c r="N7" s="5" t="s">
        <v>70</v>
      </c>
      <c r="O7" s="6">
        <v>21995.0</v>
      </c>
      <c r="P7" s="5" t="s">
        <v>71</v>
      </c>
      <c r="Q7" s="5" t="s">
        <v>27</v>
      </c>
      <c r="R7" s="5" t="s">
        <v>47</v>
      </c>
      <c r="S7" s="11" t="s">
        <v>48</v>
      </c>
    </row>
    <row r="8">
      <c r="A8" s="5" t="str">
        <f t="shared" si="1"/>
        <v>John Smith</v>
      </c>
      <c r="B8" s="5" t="s">
        <v>72</v>
      </c>
      <c r="C8" s="6">
        <v>13.0</v>
      </c>
      <c r="D8" s="6">
        <v>201.19</v>
      </c>
      <c r="E8" s="7">
        <v>2615.47</v>
      </c>
      <c r="F8" s="8">
        <v>45667.0</v>
      </c>
      <c r="G8" s="6" t="s">
        <v>20</v>
      </c>
      <c r="H8" s="6">
        <v>1.0</v>
      </c>
      <c r="I8" s="6">
        <v>2025.0</v>
      </c>
      <c r="J8" s="5" t="s">
        <v>21</v>
      </c>
      <c r="K8" s="5" t="s">
        <v>73</v>
      </c>
      <c r="L8" s="5" t="s">
        <v>74</v>
      </c>
      <c r="M8" s="5" t="s">
        <v>44</v>
      </c>
      <c r="N8" s="5" t="s">
        <v>45</v>
      </c>
      <c r="O8" s="6">
        <v>41091.0</v>
      </c>
      <c r="P8" s="5" t="s">
        <v>55</v>
      </c>
      <c r="Q8" s="5" t="s">
        <v>75</v>
      </c>
      <c r="R8" s="5" t="s">
        <v>64</v>
      </c>
      <c r="S8" s="11" t="s">
        <v>65</v>
      </c>
    </row>
    <row r="9">
      <c r="A9" s="5" t="str">
        <f t="shared" si="1"/>
        <v>James Davis</v>
      </c>
      <c r="B9" s="5" t="s">
        <v>76</v>
      </c>
      <c r="C9" s="6">
        <v>100.0</v>
      </c>
      <c r="D9" s="6">
        <v>112.38</v>
      </c>
      <c r="E9" s="7">
        <v>11238.0</v>
      </c>
      <c r="F9" s="8">
        <v>45707.0</v>
      </c>
      <c r="G9" s="6" t="s">
        <v>20</v>
      </c>
      <c r="H9" s="6">
        <v>2.0</v>
      </c>
      <c r="I9" s="6">
        <v>2025.0</v>
      </c>
      <c r="J9" s="5" t="s">
        <v>21</v>
      </c>
      <c r="K9" s="5" t="s">
        <v>77</v>
      </c>
      <c r="L9" s="5" t="s">
        <v>78</v>
      </c>
      <c r="M9" s="5" t="s">
        <v>79</v>
      </c>
      <c r="N9" s="5" t="s">
        <v>35</v>
      </c>
      <c r="O9" s="6">
        <v>31172.0</v>
      </c>
      <c r="P9" s="5" t="s">
        <v>80</v>
      </c>
      <c r="Q9" s="5" t="s">
        <v>27</v>
      </c>
      <c r="R9" s="5" t="s">
        <v>81</v>
      </c>
      <c r="S9" s="11" t="s">
        <v>82</v>
      </c>
    </row>
    <row r="10">
      <c r="A10" s="5" t="str">
        <f t="shared" si="1"/>
        <v>Carlos Garcia</v>
      </c>
      <c r="B10" s="5" t="s">
        <v>83</v>
      </c>
      <c r="C10" s="6">
        <v>29.0</v>
      </c>
      <c r="D10" s="6">
        <v>274.99</v>
      </c>
      <c r="E10" s="7">
        <v>7974.71</v>
      </c>
      <c r="F10" s="8">
        <v>45741.0</v>
      </c>
      <c r="G10" s="6" t="s">
        <v>20</v>
      </c>
      <c r="H10" s="6">
        <v>3.0</v>
      </c>
      <c r="I10" s="6">
        <v>2025.0</v>
      </c>
      <c r="J10" s="5" t="s">
        <v>67</v>
      </c>
      <c r="K10" s="5" t="s">
        <v>84</v>
      </c>
      <c r="L10" s="5" t="s">
        <v>85</v>
      </c>
      <c r="M10" s="5" t="s">
        <v>34</v>
      </c>
      <c r="N10" s="5" t="s">
        <v>86</v>
      </c>
      <c r="O10" s="6">
        <v>89709.0</v>
      </c>
      <c r="P10" s="5" t="s">
        <v>80</v>
      </c>
      <c r="Q10" s="5" t="s">
        <v>27</v>
      </c>
      <c r="R10" s="5" t="s">
        <v>47</v>
      </c>
      <c r="S10" s="11" t="s">
        <v>48</v>
      </c>
    </row>
    <row r="11">
      <c r="A11" s="5" t="str">
        <f t="shared" si="1"/>
        <v>David Miller</v>
      </c>
      <c r="B11" s="5" t="s">
        <v>87</v>
      </c>
      <c r="C11" s="6">
        <v>38.0</v>
      </c>
      <c r="D11" s="6">
        <v>79.13</v>
      </c>
      <c r="E11" s="7">
        <v>3006.94</v>
      </c>
      <c r="F11" s="8">
        <v>44944.0</v>
      </c>
      <c r="G11" s="6" t="s">
        <v>20</v>
      </c>
      <c r="H11" s="6">
        <v>1.0</v>
      </c>
      <c r="I11" s="6">
        <v>2023.0</v>
      </c>
      <c r="J11" s="5" t="s">
        <v>88</v>
      </c>
      <c r="K11" s="5" t="s">
        <v>89</v>
      </c>
      <c r="L11" s="5" t="s">
        <v>90</v>
      </c>
      <c r="M11" s="5" t="s">
        <v>53</v>
      </c>
      <c r="N11" s="5" t="s">
        <v>70</v>
      </c>
      <c r="O11" s="6">
        <v>42790.0</v>
      </c>
      <c r="P11" s="5" t="s">
        <v>26</v>
      </c>
      <c r="Q11" s="5" t="s">
        <v>27</v>
      </c>
      <c r="R11" s="5" t="s">
        <v>56</v>
      </c>
      <c r="S11" s="11" t="s">
        <v>57</v>
      </c>
    </row>
    <row r="12">
      <c r="A12" s="5" t="str">
        <f t="shared" si="1"/>
        <v>Michael Jones</v>
      </c>
      <c r="B12" s="5" t="s">
        <v>91</v>
      </c>
      <c r="C12" s="6">
        <v>20.0</v>
      </c>
      <c r="D12" s="6">
        <v>158.41</v>
      </c>
      <c r="E12" s="7">
        <v>3168.2</v>
      </c>
      <c r="F12" s="8">
        <v>44978.0</v>
      </c>
      <c r="G12" s="6" t="s">
        <v>20</v>
      </c>
      <c r="H12" s="6">
        <v>2.0</v>
      </c>
      <c r="I12" s="6">
        <v>2023.0</v>
      </c>
      <c r="J12" s="5" t="s">
        <v>41</v>
      </c>
      <c r="K12" s="5" t="s">
        <v>92</v>
      </c>
      <c r="L12" s="5" t="s">
        <v>93</v>
      </c>
      <c r="M12" s="5" t="s">
        <v>94</v>
      </c>
      <c r="N12" s="5" t="s">
        <v>95</v>
      </c>
      <c r="O12" s="6">
        <v>27537.0</v>
      </c>
      <c r="P12" s="5" t="s">
        <v>46</v>
      </c>
      <c r="Q12" s="5" t="s">
        <v>75</v>
      </c>
      <c r="R12" s="5" t="s">
        <v>28</v>
      </c>
      <c r="S12" s="11" t="s">
        <v>29</v>
      </c>
    </row>
    <row r="13">
      <c r="A13" s="5" t="str">
        <f t="shared" si="1"/>
        <v>Emily Johnson</v>
      </c>
      <c r="B13" s="5" t="s">
        <v>96</v>
      </c>
      <c r="C13" s="6">
        <v>35.0</v>
      </c>
      <c r="D13" s="6">
        <v>351.9</v>
      </c>
      <c r="E13" s="7">
        <v>12316.5</v>
      </c>
      <c r="F13" s="8">
        <v>45014.0</v>
      </c>
      <c r="G13" s="6" t="s">
        <v>20</v>
      </c>
      <c r="H13" s="6">
        <v>3.0</v>
      </c>
      <c r="I13" s="6">
        <v>2023.0</v>
      </c>
      <c r="J13" s="5" t="s">
        <v>21</v>
      </c>
      <c r="K13" s="5" t="s">
        <v>97</v>
      </c>
      <c r="L13" s="5" t="s">
        <v>98</v>
      </c>
      <c r="M13" s="5" t="s">
        <v>53</v>
      </c>
      <c r="N13" s="5" t="s">
        <v>99</v>
      </c>
      <c r="O13" s="6">
        <v>27790.0</v>
      </c>
      <c r="P13" s="5" t="s">
        <v>80</v>
      </c>
      <c r="Q13" s="5" t="s">
        <v>27</v>
      </c>
      <c r="R13" s="5" t="s">
        <v>38</v>
      </c>
      <c r="S13" s="11" t="s">
        <v>39</v>
      </c>
    </row>
    <row r="14">
      <c r="A14" s="5" t="str">
        <f t="shared" si="1"/>
        <v>Carlos Garcia</v>
      </c>
      <c r="B14" s="5" t="s">
        <v>100</v>
      </c>
      <c r="C14" s="6">
        <v>7.0</v>
      </c>
      <c r="D14" s="6">
        <v>96.41</v>
      </c>
      <c r="E14" s="7">
        <v>674.87</v>
      </c>
      <c r="F14" s="8">
        <v>45021.0</v>
      </c>
      <c r="G14" s="6" t="s">
        <v>101</v>
      </c>
      <c r="H14" s="6">
        <v>4.0</v>
      </c>
      <c r="I14" s="6">
        <v>2023.0</v>
      </c>
      <c r="J14" s="5" t="s">
        <v>50</v>
      </c>
      <c r="K14" s="5" t="s">
        <v>102</v>
      </c>
      <c r="L14" s="5" t="s">
        <v>103</v>
      </c>
      <c r="M14" s="5" t="s">
        <v>53</v>
      </c>
      <c r="N14" s="5" t="s">
        <v>25</v>
      </c>
      <c r="O14" s="6">
        <v>41253.0</v>
      </c>
      <c r="P14" s="5" t="s">
        <v>36</v>
      </c>
      <c r="Q14" s="5" t="s">
        <v>37</v>
      </c>
      <c r="R14" s="5" t="s">
        <v>47</v>
      </c>
      <c r="S14" s="11" t="s">
        <v>48</v>
      </c>
    </row>
    <row r="15">
      <c r="A15" s="5" t="str">
        <f t="shared" si="1"/>
        <v>Michael Jones</v>
      </c>
      <c r="B15" s="5" t="s">
        <v>104</v>
      </c>
      <c r="C15" s="6">
        <v>39.0</v>
      </c>
      <c r="D15" s="6">
        <v>342.37</v>
      </c>
      <c r="E15" s="7">
        <v>13352.43</v>
      </c>
      <c r="F15" s="8">
        <v>45060.0</v>
      </c>
      <c r="G15" s="6" t="s">
        <v>101</v>
      </c>
      <c r="H15" s="6">
        <v>5.0</v>
      </c>
      <c r="I15" s="6">
        <v>2023.0</v>
      </c>
      <c r="J15" s="5" t="s">
        <v>41</v>
      </c>
      <c r="K15" s="5" t="s">
        <v>105</v>
      </c>
      <c r="L15" s="5" t="s">
        <v>106</v>
      </c>
      <c r="M15" s="5" t="s">
        <v>79</v>
      </c>
      <c r="N15" s="5" t="s">
        <v>107</v>
      </c>
      <c r="O15" s="6">
        <v>94721.0</v>
      </c>
      <c r="P15" s="5" t="s">
        <v>71</v>
      </c>
      <c r="Q15" s="5" t="s">
        <v>75</v>
      </c>
      <c r="R15" s="5" t="s">
        <v>28</v>
      </c>
      <c r="S15" s="11" t="s">
        <v>29</v>
      </c>
    </row>
    <row r="16">
      <c r="A16" s="5" t="str">
        <f t="shared" si="1"/>
        <v>William Williams</v>
      </c>
      <c r="B16" s="5" t="s">
        <v>108</v>
      </c>
      <c r="C16" s="6">
        <v>69.0</v>
      </c>
      <c r="D16" s="6">
        <v>389.16</v>
      </c>
      <c r="E16" s="7">
        <v>26852.04</v>
      </c>
      <c r="F16" s="8">
        <v>45107.0</v>
      </c>
      <c r="G16" s="6" t="s">
        <v>101</v>
      </c>
      <c r="H16" s="6">
        <v>6.0</v>
      </c>
      <c r="I16" s="6">
        <v>2023.0</v>
      </c>
      <c r="J16" s="5" t="s">
        <v>41</v>
      </c>
      <c r="K16" s="5" t="s">
        <v>109</v>
      </c>
      <c r="L16" s="5" t="s">
        <v>98</v>
      </c>
      <c r="M16" s="5" t="s">
        <v>34</v>
      </c>
      <c r="N16" s="5" t="s">
        <v>63</v>
      </c>
      <c r="O16" s="6">
        <v>59038.0</v>
      </c>
      <c r="P16" s="5" t="s">
        <v>36</v>
      </c>
      <c r="Q16" s="5" t="s">
        <v>110</v>
      </c>
      <c r="R16" s="5" t="s">
        <v>111</v>
      </c>
      <c r="S16" s="11" t="s">
        <v>112</v>
      </c>
    </row>
    <row r="17">
      <c r="A17" s="5" t="str">
        <f t="shared" si="1"/>
        <v>David Miller</v>
      </c>
      <c r="B17" s="5" t="s">
        <v>113</v>
      </c>
      <c r="C17" s="6">
        <v>3.0</v>
      </c>
      <c r="D17" s="6">
        <v>290.77</v>
      </c>
      <c r="E17" s="7">
        <v>872.31</v>
      </c>
      <c r="F17" s="8">
        <v>45388.0</v>
      </c>
      <c r="G17" s="6" t="s">
        <v>101</v>
      </c>
      <c r="H17" s="6">
        <v>4.0</v>
      </c>
      <c r="I17" s="6">
        <v>2024.0</v>
      </c>
      <c r="J17" s="5" t="s">
        <v>31</v>
      </c>
      <c r="K17" s="5" t="s">
        <v>114</v>
      </c>
      <c r="L17" s="5" t="s">
        <v>115</v>
      </c>
      <c r="M17" s="5" t="s">
        <v>94</v>
      </c>
      <c r="N17" s="5" t="s">
        <v>99</v>
      </c>
      <c r="O17" s="6">
        <v>80328.0</v>
      </c>
      <c r="P17" s="5" t="s">
        <v>116</v>
      </c>
      <c r="Q17" s="5" t="s">
        <v>75</v>
      </c>
      <c r="R17" s="5" t="s">
        <v>56</v>
      </c>
      <c r="S17" s="11" t="s">
        <v>57</v>
      </c>
    </row>
    <row r="18">
      <c r="A18" s="5" t="str">
        <f t="shared" si="1"/>
        <v>Emily Johnson</v>
      </c>
      <c r="B18" s="5" t="s">
        <v>117</v>
      </c>
      <c r="C18" s="6">
        <v>86.0</v>
      </c>
      <c r="D18" s="6">
        <v>170.24</v>
      </c>
      <c r="E18" s="7">
        <v>14640.64</v>
      </c>
      <c r="F18" s="8">
        <v>45425.0</v>
      </c>
      <c r="G18" s="6" t="s">
        <v>101</v>
      </c>
      <c r="H18" s="6">
        <v>5.0</v>
      </c>
      <c r="I18" s="6">
        <v>2024.0</v>
      </c>
      <c r="J18" s="5" t="s">
        <v>21</v>
      </c>
      <c r="K18" s="5" t="s">
        <v>118</v>
      </c>
      <c r="L18" s="5" t="s">
        <v>119</v>
      </c>
      <c r="M18" s="5" t="s">
        <v>44</v>
      </c>
      <c r="N18" s="5" t="s">
        <v>107</v>
      </c>
      <c r="O18" s="6">
        <v>54693.0</v>
      </c>
      <c r="P18" s="5" t="s">
        <v>36</v>
      </c>
      <c r="Q18" s="5" t="s">
        <v>75</v>
      </c>
      <c r="R18" s="5" t="s">
        <v>38</v>
      </c>
      <c r="S18" s="11" t="s">
        <v>39</v>
      </c>
    </row>
    <row r="19">
      <c r="A19" s="5" t="str">
        <f t="shared" si="1"/>
        <v>Carlos Garcia</v>
      </c>
      <c r="B19" s="5" t="s">
        <v>120</v>
      </c>
      <c r="C19" s="6">
        <v>43.0</v>
      </c>
      <c r="D19" s="6">
        <v>33.6</v>
      </c>
      <c r="E19" s="7">
        <v>1444.8</v>
      </c>
      <c r="F19" s="8">
        <v>45462.0</v>
      </c>
      <c r="G19" s="6" t="s">
        <v>101</v>
      </c>
      <c r="H19" s="6">
        <v>6.0</v>
      </c>
      <c r="I19" s="6">
        <v>2024.0</v>
      </c>
      <c r="J19" s="5" t="s">
        <v>88</v>
      </c>
      <c r="K19" s="5" t="s">
        <v>121</v>
      </c>
      <c r="L19" s="5" t="s">
        <v>122</v>
      </c>
      <c r="M19" s="5" t="s">
        <v>123</v>
      </c>
      <c r="N19" s="5" t="s">
        <v>45</v>
      </c>
      <c r="O19" s="6">
        <v>16457.0</v>
      </c>
      <c r="P19" s="5" t="s">
        <v>36</v>
      </c>
      <c r="Q19" s="5" t="s">
        <v>37</v>
      </c>
      <c r="R19" s="5" t="s">
        <v>47</v>
      </c>
      <c r="S19" s="11" t="s">
        <v>48</v>
      </c>
    </row>
    <row r="20">
      <c r="A20" s="5" t="str">
        <f t="shared" si="1"/>
        <v>David Miller</v>
      </c>
      <c r="B20" s="5" t="s">
        <v>124</v>
      </c>
      <c r="C20" s="6">
        <v>5.0</v>
      </c>
      <c r="D20" s="6">
        <v>195.48</v>
      </c>
      <c r="E20" s="7">
        <v>977.4</v>
      </c>
      <c r="F20" s="8">
        <v>45751.0</v>
      </c>
      <c r="G20" s="6" t="s">
        <v>101</v>
      </c>
      <c r="H20" s="6">
        <v>4.0</v>
      </c>
      <c r="I20" s="6">
        <v>2025.0</v>
      </c>
      <c r="J20" s="5" t="s">
        <v>67</v>
      </c>
      <c r="K20" s="5" t="s">
        <v>125</v>
      </c>
      <c r="L20" s="5" t="s">
        <v>126</v>
      </c>
      <c r="M20" s="5" t="s">
        <v>127</v>
      </c>
      <c r="N20" s="5" t="s">
        <v>99</v>
      </c>
      <c r="O20" s="6">
        <v>52534.0</v>
      </c>
      <c r="P20" s="5" t="s">
        <v>46</v>
      </c>
      <c r="Q20" s="5" t="s">
        <v>27</v>
      </c>
      <c r="R20" s="5" t="s">
        <v>56</v>
      </c>
      <c r="S20" s="11" t="s">
        <v>57</v>
      </c>
    </row>
    <row r="21">
      <c r="A21" s="5" t="str">
        <f t="shared" si="1"/>
        <v>James Davis</v>
      </c>
      <c r="B21" s="5" t="s">
        <v>128</v>
      </c>
      <c r="C21" s="6">
        <v>75.0</v>
      </c>
      <c r="D21" s="6">
        <v>287.42</v>
      </c>
      <c r="E21" s="7">
        <v>21556.5</v>
      </c>
      <c r="F21" s="8">
        <v>45788.0</v>
      </c>
      <c r="G21" s="6" t="s">
        <v>101</v>
      </c>
      <c r="H21" s="6">
        <v>5.0</v>
      </c>
      <c r="I21" s="6">
        <v>2025.0</v>
      </c>
      <c r="J21" s="5" t="s">
        <v>31</v>
      </c>
      <c r="K21" s="5" t="s">
        <v>129</v>
      </c>
      <c r="L21" s="5" t="s">
        <v>130</v>
      </c>
      <c r="M21" s="5" t="s">
        <v>34</v>
      </c>
      <c r="N21" s="5" t="s">
        <v>45</v>
      </c>
      <c r="O21" s="6">
        <v>82694.0</v>
      </c>
      <c r="P21" s="5" t="s">
        <v>71</v>
      </c>
      <c r="Q21" s="5" t="s">
        <v>110</v>
      </c>
      <c r="R21" s="5" t="s">
        <v>81</v>
      </c>
      <c r="S21" s="11" t="s">
        <v>82</v>
      </c>
    </row>
    <row r="22">
      <c r="A22" s="5" t="str">
        <f t="shared" si="1"/>
        <v>William Williams</v>
      </c>
      <c r="B22" s="5" t="s">
        <v>131</v>
      </c>
      <c r="C22" s="6">
        <v>78.0</v>
      </c>
      <c r="D22" s="6">
        <v>459.29</v>
      </c>
      <c r="E22" s="7">
        <v>35824.62</v>
      </c>
      <c r="F22" s="8">
        <v>45825.0</v>
      </c>
      <c r="G22" s="6" t="s">
        <v>101</v>
      </c>
      <c r="H22" s="6">
        <v>6.0</v>
      </c>
      <c r="I22" s="6">
        <v>2025.0</v>
      </c>
      <c r="J22" s="5" t="s">
        <v>50</v>
      </c>
      <c r="K22" s="5" t="s">
        <v>132</v>
      </c>
      <c r="L22" s="5" t="s">
        <v>133</v>
      </c>
      <c r="M22" s="5" t="s">
        <v>24</v>
      </c>
      <c r="N22" s="5" t="s">
        <v>35</v>
      </c>
      <c r="O22" s="6">
        <v>51196.0</v>
      </c>
      <c r="P22" s="5" t="s">
        <v>134</v>
      </c>
      <c r="Q22" s="5" t="s">
        <v>27</v>
      </c>
      <c r="R22" s="5" t="s">
        <v>111</v>
      </c>
      <c r="S22" s="11" t="s">
        <v>112</v>
      </c>
    </row>
    <row r="23">
      <c r="A23" s="5" t="str">
        <f t="shared" si="1"/>
        <v>William Williams</v>
      </c>
      <c r="B23" s="5" t="s">
        <v>135</v>
      </c>
      <c r="C23" s="6">
        <v>59.0</v>
      </c>
      <c r="D23" s="6">
        <v>454.56</v>
      </c>
      <c r="E23" s="7">
        <v>26819.04</v>
      </c>
      <c r="F23" s="8">
        <v>45027.0</v>
      </c>
      <c r="G23" s="6" t="s">
        <v>101</v>
      </c>
      <c r="H23" s="6">
        <v>4.0</v>
      </c>
      <c r="I23" s="6">
        <v>2023.0</v>
      </c>
      <c r="J23" s="5" t="s">
        <v>41</v>
      </c>
      <c r="K23" s="5" t="s">
        <v>136</v>
      </c>
      <c r="L23" s="5" t="s">
        <v>137</v>
      </c>
      <c r="M23" s="5" t="s">
        <v>127</v>
      </c>
      <c r="N23" s="5" t="s">
        <v>35</v>
      </c>
      <c r="O23" s="6">
        <v>84189.0</v>
      </c>
      <c r="P23" s="5" t="s">
        <v>134</v>
      </c>
      <c r="Q23" s="5" t="s">
        <v>110</v>
      </c>
      <c r="R23" s="5" t="s">
        <v>111</v>
      </c>
      <c r="S23" s="11" t="s">
        <v>112</v>
      </c>
    </row>
    <row r="24">
      <c r="A24" s="5" t="str">
        <f t="shared" si="1"/>
        <v>Michael Jones</v>
      </c>
      <c r="B24" s="5" t="s">
        <v>138</v>
      </c>
      <c r="C24" s="6">
        <v>10.0</v>
      </c>
      <c r="D24" s="6">
        <v>168.19</v>
      </c>
      <c r="E24" s="7">
        <v>1681.9</v>
      </c>
      <c r="F24" s="8">
        <v>45066.0</v>
      </c>
      <c r="G24" s="6" t="s">
        <v>101</v>
      </c>
      <c r="H24" s="6">
        <v>5.0</v>
      </c>
      <c r="I24" s="6">
        <v>2023.0</v>
      </c>
      <c r="J24" s="5" t="s">
        <v>59</v>
      </c>
      <c r="K24" s="5" t="s">
        <v>139</v>
      </c>
      <c r="L24" s="5" t="s">
        <v>140</v>
      </c>
      <c r="M24" s="5" t="s">
        <v>53</v>
      </c>
      <c r="N24" s="5" t="s">
        <v>95</v>
      </c>
      <c r="O24" s="6">
        <v>56479.0</v>
      </c>
      <c r="P24" s="5" t="s">
        <v>141</v>
      </c>
      <c r="Q24" s="5" t="s">
        <v>37</v>
      </c>
      <c r="R24" s="5" t="s">
        <v>28</v>
      </c>
      <c r="S24" s="11" t="s">
        <v>29</v>
      </c>
    </row>
    <row r="25">
      <c r="A25" s="5" t="str">
        <f t="shared" si="1"/>
        <v>John Smith</v>
      </c>
      <c r="B25" s="5" t="s">
        <v>142</v>
      </c>
      <c r="C25" s="6">
        <v>51.0</v>
      </c>
      <c r="D25" s="6">
        <v>197.01</v>
      </c>
      <c r="E25" s="7">
        <v>10047.51</v>
      </c>
      <c r="F25" s="8">
        <v>45082.0</v>
      </c>
      <c r="G25" s="6" t="s">
        <v>101</v>
      </c>
      <c r="H25" s="6">
        <v>6.0</v>
      </c>
      <c r="I25" s="6">
        <v>2023.0</v>
      </c>
      <c r="J25" s="5" t="s">
        <v>41</v>
      </c>
      <c r="K25" s="5" t="s">
        <v>143</v>
      </c>
      <c r="L25" s="5" t="s">
        <v>144</v>
      </c>
      <c r="M25" s="5" t="s">
        <v>62</v>
      </c>
      <c r="N25" s="5" t="s">
        <v>86</v>
      </c>
      <c r="O25" s="6">
        <v>80689.0</v>
      </c>
      <c r="P25" s="5" t="s">
        <v>116</v>
      </c>
      <c r="Q25" s="5" t="s">
        <v>37</v>
      </c>
      <c r="R25" s="5" t="s">
        <v>64</v>
      </c>
      <c r="S25" s="11" t="s">
        <v>65</v>
      </c>
    </row>
    <row r="26">
      <c r="A26" s="5" t="str">
        <f t="shared" si="1"/>
        <v>James Davis</v>
      </c>
      <c r="B26" s="5" t="s">
        <v>145</v>
      </c>
      <c r="C26" s="6">
        <v>82.0</v>
      </c>
      <c r="D26" s="6">
        <v>284.04</v>
      </c>
      <c r="E26" s="7">
        <v>23291.28</v>
      </c>
      <c r="F26" s="12">
        <v>44652.0</v>
      </c>
      <c r="G26" s="9" t="s">
        <v>101</v>
      </c>
      <c r="H26" s="9">
        <v>4.0</v>
      </c>
      <c r="I26" s="6"/>
      <c r="J26" s="5" t="s">
        <v>31</v>
      </c>
      <c r="K26" s="5" t="s">
        <v>146</v>
      </c>
      <c r="L26" s="5" t="s">
        <v>147</v>
      </c>
      <c r="M26" s="5" t="s">
        <v>53</v>
      </c>
      <c r="N26" s="5" t="s">
        <v>54</v>
      </c>
      <c r="O26" s="6">
        <v>73032.0</v>
      </c>
      <c r="P26" s="5" t="s">
        <v>55</v>
      </c>
      <c r="Q26" s="5" t="s">
        <v>75</v>
      </c>
      <c r="R26" s="5" t="s">
        <v>81</v>
      </c>
      <c r="S26" s="11" t="s">
        <v>82</v>
      </c>
    </row>
    <row r="27">
      <c r="A27" s="5" t="str">
        <f t="shared" si="1"/>
        <v>Michael Jones</v>
      </c>
      <c r="B27" s="5" t="s">
        <v>148</v>
      </c>
      <c r="C27" s="6">
        <v>17.0</v>
      </c>
      <c r="D27" s="6">
        <v>269.6</v>
      </c>
      <c r="E27" s="7">
        <v>4583.2</v>
      </c>
      <c r="F27" s="8">
        <v>45116.0</v>
      </c>
      <c r="G27" s="6" t="s">
        <v>149</v>
      </c>
      <c r="H27" s="6">
        <v>7.0</v>
      </c>
      <c r="I27" s="6">
        <v>2023.0</v>
      </c>
      <c r="J27" s="5" t="s">
        <v>67</v>
      </c>
      <c r="K27" s="5" t="s">
        <v>150</v>
      </c>
      <c r="L27" s="5" t="s">
        <v>151</v>
      </c>
      <c r="M27" s="5" t="s">
        <v>34</v>
      </c>
      <c r="N27" s="5" t="s">
        <v>70</v>
      </c>
      <c r="O27" s="6">
        <v>16983.0</v>
      </c>
      <c r="P27" s="5" t="s">
        <v>152</v>
      </c>
      <c r="Q27" s="5" t="s">
        <v>27</v>
      </c>
      <c r="R27" s="5" t="s">
        <v>28</v>
      </c>
      <c r="S27" s="11" t="s">
        <v>29</v>
      </c>
    </row>
    <row r="28">
      <c r="A28" s="5" t="str">
        <f t="shared" si="1"/>
        <v>Emily Johnson</v>
      </c>
      <c r="B28" s="5" t="s">
        <v>153</v>
      </c>
      <c r="C28" s="6">
        <v>8.0</v>
      </c>
      <c r="D28" s="6">
        <v>66.69</v>
      </c>
      <c r="E28" s="7">
        <v>533.52</v>
      </c>
      <c r="F28" s="8">
        <v>45158.0</v>
      </c>
      <c r="G28" s="6" t="s">
        <v>149</v>
      </c>
      <c r="H28" s="6">
        <v>8.0</v>
      </c>
      <c r="I28" s="6">
        <v>2023.0</v>
      </c>
      <c r="J28" s="5" t="s">
        <v>88</v>
      </c>
      <c r="K28" s="5" t="s">
        <v>154</v>
      </c>
      <c r="L28" s="5" t="s">
        <v>155</v>
      </c>
      <c r="M28" s="5" t="s">
        <v>127</v>
      </c>
      <c r="N28" s="5" t="s">
        <v>70</v>
      </c>
      <c r="O28" s="6">
        <v>28840.0</v>
      </c>
      <c r="P28" s="5" t="s">
        <v>152</v>
      </c>
      <c r="Q28" s="5" t="s">
        <v>110</v>
      </c>
      <c r="R28" s="5" t="s">
        <v>38</v>
      </c>
      <c r="S28" s="11" t="s">
        <v>39</v>
      </c>
    </row>
    <row r="29">
      <c r="A29" s="5" t="str">
        <f t="shared" si="1"/>
        <v>Emily Johnson</v>
      </c>
      <c r="B29" s="5" t="s">
        <v>156</v>
      </c>
      <c r="C29" s="6">
        <v>80.0</v>
      </c>
      <c r="D29" s="6">
        <v>499.77</v>
      </c>
      <c r="E29" s="7">
        <v>39981.6</v>
      </c>
      <c r="F29" s="8">
        <v>45170.0</v>
      </c>
      <c r="G29" s="6" t="s">
        <v>149</v>
      </c>
      <c r="H29" s="6">
        <v>9.0</v>
      </c>
      <c r="I29" s="6">
        <v>2023.0</v>
      </c>
      <c r="J29" s="5" t="s">
        <v>21</v>
      </c>
      <c r="K29" s="5" t="s">
        <v>157</v>
      </c>
      <c r="L29" s="5" t="s">
        <v>158</v>
      </c>
      <c r="M29" s="5" t="s">
        <v>62</v>
      </c>
      <c r="N29" s="5" t="s">
        <v>107</v>
      </c>
      <c r="O29" s="6">
        <v>41801.0</v>
      </c>
      <c r="P29" s="5" t="s">
        <v>71</v>
      </c>
      <c r="Q29" s="5" t="s">
        <v>27</v>
      </c>
      <c r="R29" s="5" t="s">
        <v>38</v>
      </c>
      <c r="S29" s="11" t="s">
        <v>39</v>
      </c>
    </row>
    <row r="30">
      <c r="A30" s="5" t="str">
        <f t="shared" si="1"/>
        <v>Carlos Garcia</v>
      </c>
      <c r="B30" s="5" t="s">
        <v>159</v>
      </c>
      <c r="C30" s="6">
        <v>51.0</v>
      </c>
      <c r="D30" s="6">
        <v>89.43</v>
      </c>
      <c r="E30" s="7">
        <v>4560.93</v>
      </c>
      <c r="F30" s="8">
        <v>45494.0</v>
      </c>
      <c r="G30" s="6" t="s">
        <v>149</v>
      </c>
      <c r="H30" s="6">
        <v>7.0</v>
      </c>
      <c r="I30" s="6">
        <v>2024.0</v>
      </c>
      <c r="J30" s="10" t="s">
        <v>59</v>
      </c>
      <c r="K30" s="5" t="s">
        <v>160</v>
      </c>
      <c r="L30" s="5" t="s">
        <v>161</v>
      </c>
      <c r="M30" s="5" t="s">
        <v>123</v>
      </c>
      <c r="N30" s="5" t="s">
        <v>70</v>
      </c>
      <c r="O30" s="6">
        <v>14144.0</v>
      </c>
      <c r="P30" s="5" t="s">
        <v>141</v>
      </c>
      <c r="Q30" s="5" t="s">
        <v>75</v>
      </c>
      <c r="R30" s="5" t="s">
        <v>47</v>
      </c>
      <c r="S30" s="11" t="s">
        <v>48</v>
      </c>
    </row>
    <row r="31">
      <c r="A31" s="5" t="str">
        <f t="shared" si="1"/>
        <v>James Davis</v>
      </c>
      <c r="B31" s="5" t="s">
        <v>162</v>
      </c>
      <c r="C31" s="6">
        <v>41.0</v>
      </c>
      <c r="D31" s="6">
        <v>386.28</v>
      </c>
      <c r="E31" s="7">
        <v>15837.48</v>
      </c>
      <c r="F31" s="8">
        <v>45534.0</v>
      </c>
      <c r="G31" s="6" t="s">
        <v>149</v>
      </c>
      <c r="H31" s="6">
        <v>8.0</v>
      </c>
      <c r="I31" s="6">
        <v>2024.0</v>
      </c>
      <c r="J31" s="5" t="s">
        <v>67</v>
      </c>
      <c r="K31" s="5" t="s">
        <v>163</v>
      </c>
      <c r="L31" s="5" t="s">
        <v>164</v>
      </c>
      <c r="M31" s="5" t="s">
        <v>165</v>
      </c>
      <c r="N31" s="5" t="s">
        <v>70</v>
      </c>
      <c r="O31" s="6">
        <v>84918.0</v>
      </c>
      <c r="P31" s="5" t="s">
        <v>36</v>
      </c>
      <c r="Q31" s="5" t="s">
        <v>75</v>
      </c>
      <c r="R31" s="5" t="s">
        <v>81</v>
      </c>
      <c r="S31" s="11" t="s">
        <v>82</v>
      </c>
    </row>
    <row r="32">
      <c r="A32" s="5" t="str">
        <f t="shared" si="1"/>
        <v>Emily Johnson</v>
      </c>
      <c r="B32" s="5" t="s">
        <v>166</v>
      </c>
      <c r="C32" s="6">
        <v>10.0</v>
      </c>
      <c r="D32" s="6">
        <v>240.62</v>
      </c>
      <c r="E32" s="7">
        <v>2406.2</v>
      </c>
      <c r="F32" s="8">
        <v>45540.0</v>
      </c>
      <c r="G32" s="6" t="s">
        <v>149</v>
      </c>
      <c r="H32" s="6">
        <v>9.0</v>
      </c>
      <c r="I32" s="6">
        <v>2024.0</v>
      </c>
      <c r="J32" s="5" t="s">
        <v>21</v>
      </c>
      <c r="K32" s="5" t="s">
        <v>167</v>
      </c>
      <c r="L32" s="5" t="s">
        <v>168</v>
      </c>
      <c r="M32" s="5" t="s">
        <v>94</v>
      </c>
      <c r="N32" s="5" t="s">
        <v>45</v>
      </c>
      <c r="O32" s="6">
        <v>70252.0</v>
      </c>
      <c r="P32" s="5" t="s">
        <v>116</v>
      </c>
      <c r="Q32" s="5" t="s">
        <v>27</v>
      </c>
      <c r="R32" s="5" t="s">
        <v>38</v>
      </c>
      <c r="S32" s="11" t="s">
        <v>39</v>
      </c>
    </row>
    <row r="33">
      <c r="A33" s="5" t="str">
        <f t="shared" si="1"/>
        <v>Emily Johnson</v>
      </c>
      <c r="B33" s="5" t="s">
        <v>169</v>
      </c>
      <c r="C33" s="6">
        <v>50.0</v>
      </c>
      <c r="D33" s="6">
        <v>167.14</v>
      </c>
      <c r="E33" s="7">
        <v>8357.0</v>
      </c>
      <c r="F33" s="8">
        <v>45858.0</v>
      </c>
      <c r="G33" s="6" t="s">
        <v>149</v>
      </c>
      <c r="H33" s="6">
        <v>7.0</v>
      </c>
      <c r="I33" s="6">
        <v>2025.0</v>
      </c>
      <c r="J33" s="5" t="s">
        <v>41</v>
      </c>
      <c r="K33" s="5" t="s">
        <v>170</v>
      </c>
      <c r="L33" s="5" t="s">
        <v>171</v>
      </c>
      <c r="M33" s="5" t="s">
        <v>53</v>
      </c>
      <c r="N33" s="5" t="s">
        <v>54</v>
      </c>
      <c r="O33" s="6">
        <v>11853.0</v>
      </c>
      <c r="P33" s="5" t="s">
        <v>141</v>
      </c>
      <c r="Q33" s="5" t="s">
        <v>27</v>
      </c>
      <c r="R33" s="5" t="s">
        <v>38</v>
      </c>
      <c r="S33" s="11" t="s">
        <v>39</v>
      </c>
    </row>
    <row r="34">
      <c r="A34" s="5" t="str">
        <f t="shared" si="1"/>
        <v>David Miller</v>
      </c>
      <c r="B34" s="5" t="s">
        <v>172</v>
      </c>
      <c r="C34" s="6">
        <v>84.0</v>
      </c>
      <c r="D34" s="6">
        <v>473.59</v>
      </c>
      <c r="E34" s="7">
        <v>39781.56</v>
      </c>
      <c r="F34" s="8">
        <v>45884.0</v>
      </c>
      <c r="G34" s="6" t="s">
        <v>149</v>
      </c>
      <c r="H34" s="6">
        <v>8.0</v>
      </c>
      <c r="I34" s="6">
        <v>2025.0</v>
      </c>
      <c r="J34" s="5" t="s">
        <v>31</v>
      </c>
      <c r="K34" s="5" t="s">
        <v>173</v>
      </c>
      <c r="L34" s="5" t="s">
        <v>174</v>
      </c>
      <c r="M34" s="5" t="s">
        <v>79</v>
      </c>
      <c r="N34" s="5" t="s">
        <v>99</v>
      </c>
      <c r="O34" s="6">
        <v>60091.0</v>
      </c>
      <c r="P34" s="5" t="s">
        <v>134</v>
      </c>
      <c r="Q34" s="5" t="s">
        <v>37</v>
      </c>
      <c r="R34" s="5" t="s">
        <v>56</v>
      </c>
      <c r="S34" s="11" t="s">
        <v>57</v>
      </c>
    </row>
    <row r="35">
      <c r="A35" s="5" t="str">
        <f t="shared" si="1"/>
        <v>John Smith</v>
      </c>
      <c r="B35" s="5" t="s">
        <v>175</v>
      </c>
      <c r="C35" s="6">
        <v>29.0</v>
      </c>
      <c r="D35" s="6">
        <v>120.35</v>
      </c>
      <c r="E35" s="7">
        <v>3490.15</v>
      </c>
      <c r="F35" s="8">
        <v>45906.0</v>
      </c>
      <c r="G35" s="6" t="s">
        <v>149</v>
      </c>
      <c r="H35" s="6">
        <v>9.0</v>
      </c>
      <c r="I35" s="6">
        <v>2025.0</v>
      </c>
      <c r="J35" s="5" t="s">
        <v>88</v>
      </c>
      <c r="K35" s="5" t="s">
        <v>176</v>
      </c>
      <c r="L35" s="5" t="s">
        <v>177</v>
      </c>
      <c r="M35" s="5" t="s">
        <v>34</v>
      </c>
      <c r="N35" s="5" t="s">
        <v>25</v>
      </c>
      <c r="O35" s="6">
        <v>77841.0</v>
      </c>
      <c r="P35" s="5" t="s">
        <v>152</v>
      </c>
      <c r="Q35" s="5" t="s">
        <v>75</v>
      </c>
      <c r="R35" s="5" t="s">
        <v>64</v>
      </c>
      <c r="S35" s="11" t="s">
        <v>65</v>
      </c>
    </row>
    <row r="36">
      <c r="A36" s="5" t="str">
        <f t="shared" si="1"/>
        <v>Isabella Rodriguez</v>
      </c>
      <c r="B36" s="5" t="s">
        <v>178</v>
      </c>
      <c r="C36" s="6">
        <v>22.0</v>
      </c>
      <c r="D36" s="6">
        <v>496.61</v>
      </c>
      <c r="E36" s="7">
        <v>10925.42</v>
      </c>
      <c r="F36" s="8">
        <v>45123.0</v>
      </c>
      <c r="G36" s="6" t="s">
        <v>149</v>
      </c>
      <c r="H36" s="6">
        <v>7.0</v>
      </c>
      <c r="I36" s="6">
        <v>2023.0</v>
      </c>
      <c r="J36" s="5" t="s">
        <v>88</v>
      </c>
      <c r="K36" s="5" t="s">
        <v>179</v>
      </c>
      <c r="L36" s="5" t="s">
        <v>180</v>
      </c>
      <c r="M36" s="5" t="s">
        <v>53</v>
      </c>
      <c r="N36" s="5" t="s">
        <v>95</v>
      </c>
      <c r="O36" s="6">
        <v>85949.0</v>
      </c>
      <c r="P36" s="5" t="s">
        <v>71</v>
      </c>
      <c r="Q36" s="5" t="s">
        <v>37</v>
      </c>
      <c r="R36" s="5" t="s">
        <v>181</v>
      </c>
      <c r="S36" s="11" t="s">
        <v>182</v>
      </c>
    </row>
    <row r="37">
      <c r="A37" s="5" t="str">
        <f t="shared" si="1"/>
        <v>Emily Johnson</v>
      </c>
      <c r="B37" s="5" t="s">
        <v>183</v>
      </c>
      <c r="C37" s="6">
        <v>67.0</v>
      </c>
      <c r="D37" s="6">
        <v>340.34</v>
      </c>
      <c r="E37" s="7">
        <v>22802.78</v>
      </c>
      <c r="F37" s="8">
        <v>45147.0</v>
      </c>
      <c r="G37" s="6" t="s">
        <v>149</v>
      </c>
      <c r="H37" s="6">
        <v>8.0</v>
      </c>
      <c r="I37" s="6">
        <v>2023.0</v>
      </c>
      <c r="J37" s="5" t="s">
        <v>59</v>
      </c>
      <c r="K37" s="5" t="s">
        <v>184</v>
      </c>
      <c r="L37" s="5" t="s">
        <v>185</v>
      </c>
      <c r="M37" s="5" t="s">
        <v>34</v>
      </c>
      <c r="N37" s="5" t="s">
        <v>95</v>
      </c>
      <c r="O37" s="6">
        <v>80217.0</v>
      </c>
      <c r="P37" s="5" t="s">
        <v>152</v>
      </c>
      <c r="Q37" s="5" t="s">
        <v>110</v>
      </c>
      <c r="R37" s="5" t="s">
        <v>38</v>
      </c>
      <c r="S37" s="11" t="s">
        <v>39</v>
      </c>
    </row>
    <row r="38">
      <c r="A38" s="5" t="str">
        <f t="shared" si="1"/>
        <v>James Davis</v>
      </c>
      <c r="B38" s="5" t="s">
        <v>186</v>
      </c>
      <c r="C38" s="6">
        <v>96.0</v>
      </c>
      <c r="D38" s="6">
        <v>379.42</v>
      </c>
      <c r="E38" s="7">
        <v>36424.32</v>
      </c>
      <c r="F38" s="8">
        <v>45196.0</v>
      </c>
      <c r="G38" s="6" t="s">
        <v>149</v>
      </c>
      <c r="H38" s="6">
        <v>9.0</v>
      </c>
      <c r="I38" s="6">
        <v>2023.0</v>
      </c>
      <c r="J38" s="5" t="s">
        <v>41</v>
      </c>
      <c r="K38" s="5" t="s">
        <v>187</v>
      </c>
      <c r="L38" s="5" t="s">
        <v>188</v>
      </c>
      <c r="M38" s="5" t="s">
        <v>24</v>
      </c>
      <c r="N38" s="5" t="s">
        <v>95</v>
      </c>
      <c r="O38" s="6">
        <v>66344.0</v>
      </c>
      <c r="P38" s="5" t="s">
        <v>116</v>
      </c>
      <c r="Q38" s="5" t="s">
        <v>37</v>
      </c>
      <c r="R38" s="5" t="s">
        <v>81</v>
      </c>
      <c r="S38" s="11" t="s">
        <v>82</v>
      </c>
    </row>
    <row r="39">
      <c r="A39" s="5" t="str">
        <f t="shared" si="1"/>
        <v>Emily Johnson</v>
      </c>
      <c r="B39" s="5" t="s">
        <v>189</v>
      </c>
      <c r="C39" s="6">
        <v>60.0</v>
      </c>
      <c r="D39" s="6">
        <v>298.71</v>
      </c>
      <c r="E39" s="7">
        <v>17922.6</v>
      </c>
      <c r="F39" s="12">
        <v>45862.0</v>
      </c>
      <c r="G39" s="9" t="s">
        <v>149</v>
      </c>
      <c r="H39" s="9">
        <v>7.0</v>
      </c>
      <c r="I39" s="6"/>
      <c r="J39" s="5" t="s">
        <v>21</v>
      </c>
      <c r="K39" s="5" t="s">
        <v>190</v>
      </c>
      <c r="L39" s="5" t="s">
        <v>191</v>
      </c>
      <c r="M39" s="5" t="s">
        <v>165</v>
      </c>
      <c r="N39" s="5" t="s">
        <v>70</v>
      </c>
      <c r="O39" s="6">
        <v>65495.0</v>
      </c>
      <c r="P39" s="5" t="s">
        <v>36</v>
      </c>
      <c r="Q39" s="5" t="s">
        <v>27</v>
      </c>
      <c r="R39" s="5" t="s">
        <v>38</v>
      </c>
      <c r="S39" s="11" t="s">
        <v>39</v>
      </c>
    </row>
    <row r="40">
      <c r="A40" s="5" t="str">
        <f t="shared" si="1"/>
        <v>Carlos Garcia</v>
      </c>
      <c r="B40" s="5" t="s">
        <v>192</v>
      </c>
      <c r="C40" s="6">
        <v>71.0</v>
      </c>
      <c r="D40" s="6">
        <v>360.63</v>
      </c>
      <c r="E40" s="7">
        <v>25604.73</v>
      </c>
      <c r="F40" s="8">
        <v>45221.0</v>
      </c>
      <c r="G40" s="6" t="s">
        <v>193</v>
      </c>
      <c r="H40" s="6">
        <v>10.0</v>
      </c>
      <c r="I40" s="6">
        <v>2023.0</v>
      </c>
      <c r="J40" s="5" t="s">
        <v>21</v>
      </c>
      <c r="K40" s="5" t="s">
        <v>194</v>
      </c>
      <c r="L40" s="5" t="s">
        <v>195</v>
      </c>
      <c r="M40" s="5" t="s">
        <v>53</v>
      </c>
      <c r="N40" s="5" t="s">
        <v>86</v>
      </c>
      <c r="O40" s="6">
        <v>16883.0</v>
      </c>
      <c r="P40" s="5" t="s">
        <v>152</v>
      </c>
      <c r="Q40" s="5" t="s">
        <v>110</v>
      </c>
      <c r="R40" s="5" t="s">
        <v>47</v>
      </c>
      <c r="S40" s="11" t="s">
        <v>48</v>
      </c>
    </row>
    <row r="41">
      <c r="A41" s="5" t="str">
        <f t="shared" si="1"/>
        <v>Isabella Rodriguez</v>
      </c>
      <c r="B41" s="5" t="s">
        <v>196</v>
      </c>
      <c r="C41" s="6">
        <v>76.0</v>
      </c>
      <c r="D41" s="6">
        <v>499.43</v>
      </c>
      <c r="E41" s="7">
        <v>37956.68</v>
      </c>
      <c r="F41" s="8">
        <v>45233.0</v>
      </c>
      <c r="G41" s="6" t="s">
        <v>193</v>
      </c>
      <c r="H41" s="6">
        <v>11.0</v>
      </c>
      <c r="I41" s="6">
        <v>2023.0</v>
      </c>
      <c r="J41" s="5" t="s">
        <v>21</v>
      </c>
      <c r="K41" s="5" t="s">
        <v>197</v>
      </c>
      <c r="L41" s="5" t="s">
        <v>198</v>
      </c>
      <c r="M41" s="5" t="s">
        <v>62</v>
      </c>
      <c r="N41" s="5" t="s">
        <v>63</v>
      </c>
      <c r="O41" s="6">
        <v>77583.0</v>
      </c>
      <c r="P41" s="5" t="s">
        <v>55</v>
      </c>
      <c r="Q41" s="5" t="s">
        <v>75</v>
      </c>
      <c r="R41" s="5" t="s">
        <v>181</v>
      </c>
      <c r="S41" s="11" t="s">
        <v>182</v>
      </c>
    </row>
    <row r="42">
      <c r="A42" s="5" t="str">
        <f t="shared" si="1"/>
        <v>John Smith</v>
      </c>
      <c r="B42" s="5" t="s">
        <v>199</v>
      </c>
      <c r="C42" s="6">
        <v>35.0</v>
      </c>
      <c r="D42" s="6">
        <v>360.75</v>
      </c>
      <c r="E42" s="7">
        <v>12626.25</v>
      </c>
      <c r="F42" s="8">
        <v>45272.0</v>
      </c>
      <c r="G42" s="6" t="s">
        <v>193</v>
      </c>
      <c r="H42" s="6">
        <v>12.0</v>
      </c>
      <c r="I42" s="6">
        <v>2023.0</v>
      </c>
      <c r="J42" s="5" t="s">
        <v>50</v>
      </c>
      <c r="K42" s="5" t="s">
        <v>200</v>
      </c>
      <c r="L42" s="5" t="s">
        <v>201</v>
      </c>
      <c r="M42" s="5" t="s">
        <v>127</v>
      </c>
      <c r="N42" s="5" t="s">
        <v>25</v>
      </c>
      <c r="O42" s="6">
        <v>22430.0</v>
      </c>
      <c r="P42" s="5" t="s">
        <v>152</v>
      </c>
      <c r="Q42" s="5" t="s">
        <v>27</v>
      </c>
      <c r="R42" s="5" t="s">
        <v>64</v>
      </c>
      <c r="S42" s="11" t="s">
        <v>65</v>
      </c>
    </row>
    <row r="43">
      <c r="A43" s="5" t="str">
        <f t="shared" si="1"/>
        <v>James Davis</v>
      </c>
      <c r="B43" s="5" t="s">
        <v>202</v>
      </c>
      <c r="C43" s="6">
        <v>83.0</v>
      </c>
      <c r="D43" s="6">
        <v>290.76</v>
      </c>
      <c r="E43" s="7">
        <v>24133.08</v>
      </c>
      <c r="F43" s="8">
        <v>45579.0</v>
      </c>
      <c r="G43" s="6" t="s">
        <v>193</v>
      </c>
      <c r="H43" s="6">
        <v>10.0</v>
      </c>
      <c r="I43" s="6">
        <v>2024.0</v>
      </c>
      <c r="J43" s="5" t="s">
        <v>88</v>
      </c>
      <c r="K43" s="5" t="s">
        <v>203</v>
      </c>
      <c r="L43" s="5" t="s">
        <v>204</v>
      </c>
      <c r="M43" s="5" t="s">
        <v>165</v>
      </c>
      <c r="N43" s="5" t="s">
        <v>95</v>
      </c>
      <c r="O43" s="6">
        <v>97005.0</v>
      </c>
      <c r="P43" s="5" t="s">
        <v>116</v>
      </c>
      <c r="Q43" s="5" t="s">
        <v>27</v>
      </c>
      <c r="R43" s="5" t="s">
        <v>81</v>
      </c>
      <c r="S43" s="11" t="s">
        <v>82</v>
      </c>
    </row>
    <row r="44">
      <c r="A44" s="5" t="str">
        <f t="shared" si="1"/>
        <v>Daniel Brown</v>
      </c>
      <c r="B44" s="5" t="s">
        <v>205</v>
      </c>
      <c r="C44" s="6">
        <v>21.0</v>
      </c>
      <c r="D44" s="6">
        <v>320.02</v>
      </c>
      <c r="E44" s="7">
        <v>6720.42</v>
      </c>
      <c r="F44" s="8">
        <v>45621.0</v>
      </c>
      <c r="G44" s="6" t="s">
        <v>193</v>
      </c>
      <c r="H44" s="6">
        <v>11.0</v>
      </c>
      <c r="I44" s="6">
        <v>2024.0</v>
      </c>
      <c r="J44" s="5" t="s">
        <v>88</v>
      </c>
      <c r="K44" s="5" t="s">
        <v>206</v>
      </c>
      <c r="L44" s="5" t="s">
        <v>158</v>
      </c>
      <c r="M44" s="5" t="s">
        <v>44</v>
      </c>
      <c r="N44" s="5" t="s">
        <v>95</v>
      </c>
      <c r="O44" s="6">
        <v>92984.0</v>
      </c>
      <c r="P44" s="5" t="s">
        <v>36</v>
      </c>
      <c r="Q44" s="5" t="s">
        <v>37</v>
      </c>
      <c r="R44" s="5" t="s">
        <v>207</v>
      </c>
      <c r="S44" s="11" t="s">
        <v>208</v>
      </c>
    </row>
    <row r="45">
      <c r="A45" s="5" t="str">
        <f t="shared" si="1"/>
        <v>William Williams</v>
      </c>
      <c r="B45" s="5" t="s">
        <v>209</v>
      </c>
      <c r="C45" s="6">
        <v>69.0</v>
      </c>
      <c r="D45" s="6">
        <v>430.71</v>
      </c>
      <c r="E45" s="7">
        <v>29718.99</v>
      </c>
      <c r="F45" s="8">
        <v>45657.0</v>
      </c>
      <c r="G45" s="6" t="s">
        <v>193</v>
      </c>
      <c r="H45" s="6">
        <v>12.0</v>
      </c>
      <c r="I45" s="6">
        <v>2024.0</v>
      </c>
      <c r="J45" s="5" t="s">
        <v>88</v>
      </c>
      <c r="K45" s="5" t="s">
        <v>210</v>
      </c>
      <c r="L45" s="5" t="s">
        <v>161</v>
      </c>
      <c r="M45" s="5" t="s">
        <v>62</v>
      </c>
      <c r="N45" s="5" t="s">
        <v>99</v>
      </c>
      <c r="O45" s="6">
        <v>53491.0</v>
      </c>
      <c r="P45" s="5" t="s">
        <v>116</v>
      </c>
      <c r="Q45" s="5" t="s">
        <v>110</v>
      </c>
      <c r="R45" s="5" t="s">
        <v>111</v>
      </c>
      <c r="S45" s="11" t="s">
        <v>112</v>
      </c>
    </row>
    <row r="46">
      <c r="A46" s="5" t="str">
        <f t="shared" si="1"/>
        <v>William Williams</v>
      </c>
      <c r="B46" s="5" t="s">
        <v>211</v>
      </c>
      <c r="C46" s="6">
        <v>31.0</v>
      </c>
      <c r="D46" s="6">
        <v>286.95</v>
      </c>
      <c r="E46" s="7">
        <v>8895.45</v>
      </c>
      <c r="F46" s="8">
        <v>45940.0</v>
      </c>
      <c r="G46" s="6" t="s">
        <v>193</v>
      </c>
      <c r="H46" s="6">
        <v>10.0</v>
      </c>
      <c r="I46" s="6">
        <v>2025.0</v>
      </c>
      <c r="J46" s="5" t="s">
        <v>50</v>
      </c>
      <c r="K46" s="5" t="s">
        <v>212</v>
      </c>
      <c r="L46" s="5" t="s">
        <v>213</v>
      </c>
      <c r="M46" s="5" t="s">
        <v>44</v>
      </c>
      <c r="N46" s="5" t="s">
        <v>95</v>
      </c>
      <c r="O46" s="6">
        <v>32445.0</v>
      </c>
      <c r="P46" s="5" t="s">
        <v>55</v>
      </c>
      <c r="Q46" s="5" t="s">
        <v>37</v>
      </c>
      <c r="R46" s="5" t="s">
        <v>111</v>
      </c>
      <c r="S46" s="11" t="s">
        <v>112</v>
      </c>
    </row>
    <row r="47">
      <c r="A47" s="5" t="str">
        <f t="shared" si="1"/>
        <v>James Davis</v>
      </c>
      <c r="B47" s="5" t="s">
        <v>214</v>
      </c>
      <c r="C47" s="6">
        <v>23.0</v>
      </c>
      <c r="D47" s="6">
        <v>437.47</v>
      </c>
      <c r="E47" s="7">
        <v>10061.81</v>
      </c>
      <c r="F47" s="8">
        <v>45975.0</v>
      </c>
      <c r="G47" s="6" t="s">
        <v>193</v>
      </c>
      <c r="H47" s="6">
        <v>11.0</v>
      </c>
      <c r="I47" s="6">
        <v>2025.0</v>
      </c>
      <c r="J47" s="5" t="s">
        <v>41</v>
      </c>
      <c r="K47" s="5" t="s">
        <v>215</v>
      </c>
      <c r="L47" s="5" t="s">
        <v>216</v>
      </c>
      <c r="M47" s="5" t="s">
        <v>44</v>
      </c>
      <c r="N47" s="5" t="s">
        <v>54</v>
      </c>
      <c r="O47" s="6">
        <v>33952.0</v>
      </c>
      <c r="P47" s="5" t="s">
        <v>46</v>
      </c>
      <c r="Q47" s="5" t="s">
        <v>27</v>
      </c>
      <c r="R47" s="5" t="s">
        <v>81</v>
      </c>
      <c r="S47" s="11" t="s">
        <v>82</v>
      </c>
    </row>
    <row r="48">
      <c r="A48" s="5" t="str">
        <f t="shared" si="1"/>
        <v>James Davis</v>
      </c>
      <c r="B48" s="5" t="s">
        <v>217</v>
      </c>
      <c r="C48" s="6">
        <v>33.0</v>
      </c>
      <c r="D48" s="6">
        <v>313.61</v>
      </c>
      <c r="E48" s="7">
        <v>10349.13</v>
      </c>
      <c r="F48" s="8">
        <v>46019.0</v>
      </c>
      <c r="G48" s="6" t="s">
        <v>193</v>
      </c>
      <c r="H48" s="6">
        <v>12.0</v>
      </c>
      <c r="I48" s="6">
        <v>2025.0</v>
      </c>
      <c r="J48" s="5" t="s">
        <v>88</v>
      </c>
      <c r="K48" s="5" t="s">
        <v>218</v>
      </c>
      <c r="L48" s="5" t="s">
        <v>219</v>
      </c>
      <c r="M48" s="5" t="s">
        <v>44</v>
      </c>
      <c r="N48" s="5" t="s">
        <v>35</v>
      </c>
      <c r="O48" s="6">
        <v>87658.0</v>
      </c>
      <c r="P48" s="5" t="s">
        <v>134</v>
      </c>
      <c r="Q48" s="5" t="s">
        <v>27</v>
      </c>
      <c r="R48" s="5" t="s">
        <v>81</v>
      </c>
      <c r="S48" s="11" t="s">
        <v>82</v>
      </c>
    </row>
    <row r="49">
      <c r="A49" s="5" t="str">
        <f t="shared" si="1"/>
        <v>William Williams</v>
      </c>
      <c r="B49" s="5" t="s">
        <v>220</v>
      </c>
      <c r="C49" s="6">
        <v>48.0</v>
      </c>
      <c r="D49" s="6">
        <v>321.02</v>
      </c>
      <c r="E49" s="7">
        <v>15408.96</v>
      </c>
      <c r="F49" s="8">
        <v>45218.0</v>
      </c>
      <c r="G49" s="6" t="s">
        <v>193</v>
      </c>
      <c r="H49" s="6">
        <v>10.0</v>
      </c>
      <c r="I49" s="6">
        <v>2023.0</v>
      </c>
      <c r="J49" s="5" t="s">
        <v>67</v>
      </c>
      <c r="K49" s="5" t="s">
        <v>221</v>
      </c>
      <c r="L49" s="5" t="s">
        <v>222</v>
      </c>
      <c r="M49" s="5" t="s">
        <v>165</v>
      </c>
      <c r="N49" s="5" t="s">
        <v>63</v>
      </c>
      <c r="O49" s="6">
        <v>43915.0</v>
      </c>
      <c r="P49" s="5" t="s">
        <v>71</v>
      </c>
      <c r="Q49" s="5" t="s">
        <v>75</v>
      </c>
      <c r="R49" s="5" t="s">
        <v>111</v>
      </c>
      <c r="S49" s="11" t="s">
        <v>112</v>
      </c>
    </row>
    <row r="50">
      <c r="A50" s="5" t="str">
        <f t="shared" si="1"/>
        <v>Carlos Garcia</v>
      </c>
      <c r="B50" s="5" t="s">
        <v>223</v>
      </c>
      <c r="C50" s="6">
        <v>71.0</v>
      </c>
      <c r="D50" s="6">
        <v>459.24</v>
      </c>
      <c r="E50" s="7">
        <v>32606.04</v>
      </c>
      <c r="F50" s="8">
        <v>45252.0</v>
      </c>
      <c r="G50" s="6" t="s">
        <v>193</v>
      </c>
      <c r="H50" s="6">
        <v>11.0</v>
      </c>
      <c r="I50" s="6">
        <v>2023.0</v>
      </c>
      <c r="J50" s="5" t="s">
        <v>50</v>
      </c>
      <c r="K50" s="5" t="s">
        <v>224</v>
      </c>
      <c r="L50" s="5" t="s">
        <v>225</v>
      </c>
      <c r="M50" s="5" t="s">
        <v>62</v>
      </c>
      <c r="N50" s="5" t="s">
        <v>54</v>
      </c>
      <c r="O50" s="6">
        <v>13239.0</v>
      </c>
      <c r="P50" s="5" t="s">
        <v>80</v>
      </c>
      <c r="Q50" s="5" t="s">
        <v>110</v>
      </c>
      <c r="R50" s="5" t="s">
        <v>47</v>
      </c>
      <c r="S50" s="11" t="s">
        <v>48</v>
      </c>
    </row>
    <row r="51">
      <c r="A51" s="5" t="str">
        <f t="shared" si="1"/>
        <v>Michael Jones</v>
      </c>
      <c r="B51" s="5" t="s">
        <v>226</v>
      </c>
      <c r="C51" s="6">
        <v>39.0</v>
      </c>
      <c r="D51" s="6">
        <v>348.42</v>
      </c>
      <c r="E51" s="7">
        <v>13588.38</v>
      </c>
      <c r="F51" s="8">
        <v>45268.0</v>
      </c>
      <c r="G51" s="6" t="s">
        <v>193</v>
      </c>
      <c r="H51" s="6">
        <v>12.0</v>
      </c>
      <c r="I51" s="6">
        <v>2023.0</v>
      </c>
      <c r="J51" s="5" t="s">
        <v>31</v>
      </c>
      <c r="K51" s="5" t="s">
        <v>227</v>
      </c>
      <c r="L51" s="5" t="s">
        <v>228</v>
      </c>
      <c r="M51" s="5" t="s">
        <v>53</v>
      </c>
      <c r="N51" s="5" t="s">
        <v>54</v>
      </c>
      <c r="O51" s="6">
        <v>28278.0</v>
      </c>
      <c r="P51" s="5" t="s">
        <v>36</v>
      </c>
      <c r="Q51" s="5" t="s">
        <v>27</v>
      </c>
      <c r="R51" s="5" t="s">
        <v>28</v>
      </c>
      <c r="S51" s="11" t="s">
        <v>29</v>
      </c>
    </row>
    <row r="53">
      <c r="A53" s="13" t="s">
        <v>229</v>
      </c>
      <c r="B53" s="13" t="s">
        <v>230</v>
      </c>
      <c r="C53" s="13" t="s">
        <v>231</v>
      </c>
      <c r="E53" s="13" t="s">
        <v>232</v>
      </c>
      <c r="F53" s="13" t="s">
        <v>233</v>
      </c>
      <c r="G53" s="14"/>
      <c r="H53" s="13" t="s">
        <v>232</v>
      </c>
      <c r="I53" s="13" t="s">
        <v>233</v>
      </c>
      <c r="K53" s="13" t="s">
        <v>234</v>
      </c>
      <c r="L53" s="13" t="s">
        <v>235</v>
      </c>
    </row>
    <row r="54">
      <c r="A54" s="11" t="s">
        <v>199</v>
      </c>
      <c r="B54" s="15" t="str">
        <f t="shared" ref="B54:B59" si="2">VLOOKUP(A54,B2:R51,6,0  )</f>
        <v>Q4</v>
      </c>
      <c r="C54" s="15" t="str">
        <f t="shared" ref="C54:C59" si="3">VLOOKUP(A54,B2:R51,12,0)</f>
        <v>London</v>
      </c>
      <c r="E54" s="11" t="s">
        <v>21</v>
      </c>
      <c r="F54" s="11">
        <f>SUMIF(#REF!,E54,sample_sales_data!B23:B42)</f>
        <v>0</v>
      </c>
      <c r="H54" s="11" t="s">
        <v>21</v>
      </c>
      <c r="I54" s="11">
        <f>SUMIF(sample_sales_data!J2:J51,H54,sample_sales_data!C32:C51)</f>
        <v>384</v>
      </c>
      <c r="K54" s="11" t="s">
        <v>20</v>
      </c>
      <c r="L54" s="16">
        <f t="shared" ref="L54:L57" si="4">SUMIF($G$2:$G$51,K54,E2:E51)</f>
        <v>89701.56</v>
      </c>
    </row>
    <row r="55">
      <c r="A55" s="11" t="s">
        <v>211</v>
      </c>
      <c r="B55" s="15" t="str">
        <f t="shared" si="2"/>
        <v>Q4</v>
      </c>
      <c r="C55" s="15" t="str">
        <f t="shared" si="3"/>
        <v>Toronto</v>
      </c>
      <c r="E55" s="11" t="s">
        <v>41</v>
      </c>
      <c r="F55" s="11">
        <f>SUMIF(#REF!,E55,sample_sales_data!B24:B43)</f>
        <v>0</v>
      </c>
      <c r="H55" s="11" t="s">
        <v>41</v>
      </c>
      <c r="I55" s="11">
        <f>SUMIF(sample_sales_data!J3:J52,H55,sample_sales_data!C33:C52)</f>
        <v>239</v>
      </c>
      <c r="K55" s="11" t="s">
        <v>101</v>
      </c>
      <c r="L55" s="16">
        <f t="shared" si="4"/>
        <v>181943.67</v>
      </c>
    </row>
    <row r="56">
      <c r="A56" s="11" t="s">
        <v>220</v>
      </c>
      <c r="B56" s="15" t="str">
        <f t="shared" si="2"/>
        <v>Q4</v>
      </c>
      <c r="C56" s="15" t="str">
        <f t="shared" si="3"/>
        <v>Tokyo</v>
      </c>
      <c r="E56" s="11" t="s">
        <v>50</v>
      </c>
      <c r="F56" s="11">
        <f>SUMIF(#REF!,E56,sample_sales_data!B25:B43)</f>
        <v>0</v>
      </c>
      <c r="H56" s="11" t="s">
        <v>50</v>
      </c>
      <c r="I56" s="11">
        <f>SUMIF(sample_sales_data!J4:J52,H56,sample_sales_data!C34:C52)</f>
        <v>50</v>
      </c>
      <c r="K56" s="11" t="s">
        <v>149</v>
      </c>
      <c r="L56" s="16">
        <f t="shared" si="4"/>
        <v>266051.45</v>
      </c>
    </row>
    <row r="57">
      <c r="A57" s="11" t="s">
        <v>76</v>
      </c>
      <c r="B57" s="15" t="str">
        <f t="shared" si="2"/>
        <v>Q1</v>
      </c>
      <c r="C57" s="15" t="str">
        <f t="shared" si="3"/>
        <v>New York</v>
      </c>
      <c r="E57" s="11" t="s">
        <v>31</v>
      </c>
      <c r="F57" s="11">
        <f>SUMIF(#REF!,E57,sample_sales_data!B26:B43)</f>
        <v>0</v>
      </c>
      <c r="H57" s="11" t="s">
        <v>31</v>
      </c>
      <c r="I57" s="11">
        <f>SUMIF(sample_sales_data!J5:J52,H57,sample_sales_data!C35:C52)</f>
        <v>147</v>
      </c>
      <c r="K57" s="11" t="s">
        <v>193</v>
      </c>
      <c r="L57" s="16">
        <f t="shared" si="4"/>
        <v>151482.26</v>
      </c>
    </row>
    <row r="58">
      <c r="A58" s="11" t="s">
        <v>196</v>
      </c>
      <c r="B58" s="15" t="str">
        <f t="shared" si="2"/>
        <v>Q4</v>
      </c>
      <c r="C58" s="15" t="str">
        <f t="shared" si="3"/>
        <v>Moscow</v>
      </c>
      <c r="E58" s="11" t="s">
        <v>88</v>
      </c>
      <c r="F58" s="11">
        <f>SUMIF(#REF!,E58,sample_sales_data!B27:B43)</f>
        <v>0</v>
      </c>
      <c r="H58" s="11" t="s">
        <v>88</v>
      </c>
      <c r="I58" s="11">
        <f>SUMIF(sample_sales_data!J6:J52,H58,sample_sales_data!C36:C52)</f>
        <v>2263.67</v>
      </c>
    </row>
    <row r="59">
      <c r="A59" s="11" t="s">
        <v>145</v>
      </c>
      <c r="B59" s="15" t="str">
        <f t="shared" si="2"/>
        <v>Q2</v>
      </c>
      <c r="C59" s="15" t="str">
        <f t="shared" si="3"/>
        <v>Mumbai</v>
      </c>
      <c r="E59" s="11" t="s">
        <v>59</v>
      </c>
      <c r="F59" s="11">
        <f>SUMIF(#REF!,E59,sample_sales_data!B28:B43)</f>
        <v>0</v>
      </c>
      <c r="H59" s="11" t="s">
        <v>59</v>
      </c>
      <c r="I59" s="11">
        <f>SUMIF(sample_sales_data!J7:J52,H59,sample_sales_data!C37:C52)</f>
        <v>0</v>
      </c>
    </row>
    <row r="61"/>
    <row r="62">
      <c r="N62" s="17" t="s">
        <v>237</v>
      </c>
      <c r="O62" s="17" t="s">
        <v>237</v>
      </c>
    </row>
    <row r="63">
      <c r="N63" s="15"/>
      <c r="O63" s="15"/>
    </row>
    <row r="64">
      <c r="N64" s="15"/>
      <c r="O64" s="15"/>
    </row>
    <row r="65">
      <c r="N65" s="15"/>
      <c r="O65" s="15"/>
    </row>
    <row r="66">
      <c r="N66" s="15"/>
      <c r="O66" s="15"/>
    </row>
    <row r="67">
      <c r="N67" s="15"/>
      <c r="O67" s="15"/>
    </row>
    <row r="68">
      <c r="N68" s="15"/>
      <c r="O68" s="15"/>
    </row>
    <row r="69">
      <c r="N69" s="15"/>
      <c r="O69" s="15"/>
    </row>
    <row r="71">
      <c r="A71" s="18" t="s">
        <v>238</v>
      </c>
      <c r="B71" s="19"/>
      <c r="C71" s="19"/>
      <c r="D71" s="19"/>
      <c r="E71" s="19"/>
      <c r="I71" s="17" t="s">
        <v>237</v>
      </c>
      <c r="K71" s="13" t="s">
        <v>7</v>
      </c>
      <c r="L71" s="13" t="s">
        <v>239</v>
      </c>
      <c r="M71" s="13" t="s">
        <v>235</v>
      </c>
    </row>
    <row r="72">
      <c r="A72" s="20" t="s">
        <v>240</v>
      </c>
      <c r="B72" s="20" t="s">
        <v>241</v>
      </c>
      <c r="C72" s="11" t="s">
        <v>242</v>
      </c>
      <c r="D72" s="11" t="s">
        <v>243</v>
      </c>
      <c r="E72" s="11" t="s">
        <v>244</v>
      </c>
      <c r="I72" s="15" t="str">
        <f>IFERROR(__xludf.DUMMYFUNCTION("SPARKLINE(H72,{""charttype"",""bar"";""max"",543})"),"")</f>
        <v/>
      </c>
      <c r="K72" s="6">
        <v>1.0</v>
      </c>
      <c r="L72" s="6">
        <v>62.0</v>
      </c>
      <c r="M72" s="21">
        <v>31114.23</v>
      </c>
    </row>
    <row r="73">
      <c r="A73" s="11" t="s">
        <v>245</v>
      </c>
      <c r="B73" s="22">
        <f>SUMIF(A40:S51,A73,E40:E51)</f>
        <v>58210.77</v>
      </c>
      <c r="C73" s="22">
        <f>SUMIF(A14:S26,A73,E14:E26)</f>
        <v>2119.67</v>
      </c>
      <c r="D73" s="22">
        <f>SUMIF(A27:S39,A73,E27:E39)</f>
        <v>4560.93</v>
      </c>
      <c r="E73" s="22">
        <f>SUMIF(A2:S13,A73,E2:E13)</f>
        <v>33447.53</v>
      </c>
      <c r="I73" s="15" t="str">
        <f>IFERROR(__xludf.DUMMYFUNCTION("SPARKLINE(H73,{""charttype"",""bar"";""max"",543})"),"")</f>
        <v/>
      </c>
      <c r="K73" s="6">
        <v>2.0</v>
      </c>
      <c r="L73" s="6">
        <v>29.0</v>
      </c>
      <c r="M73" s="21">
        <v>19363.22</v>
      </c>
    </row>
    <row r="74">
      <c r="I74" s="15" t="str">
        <f>IFERROR(__xludf.DUMMYFUNCTION("SPARKLINE(H74,{""charttype"",""bar"";""max"",543})"),"")</f>
        <v/>
      </c>
      <c r="K74" s="6">
        <v>3.0</v>
      </c>
      <c r="L74" s="6">
        <v>35.0</v>
      </c>
      <c r="M74" s="21">
        <v>21714.06</v>
      </c>
    </row>
    <row r="75">
      <c r="I75" s="15" t="str">
        <f>IFERROR(__xludf.DUMMYFUNCTION("SPARKLINE(H75,{""charttype"",""bar"";""max"",543})"),"")</f>
        <v/>
      </c>
      <c r="K75" s="6">
        <v>4.0</v>
      </c>
      <c r="L75" s="6">
        <v>76.0</v>
      </c>
      <c r="M75" s="7">
        <v>39228.3</v>
      </c>
    </row>
    <row r="76">
      <c r="I76" s="15" t="str">
        <f>IFERROR(__xludf.DUMMYFUNCTION("SPARKLINE(H76,{""charttype"",""bar"";""max"",543})"),"")</f>
        <v/>
      </c>
      <c r="K76" s="6">
        <v>5.0</v>
      </c>
      <c r="L76" s="6">
        <v>28.0</v>
      </c>
      <c r="M76" s="21">
        <v>18298.32</v>
      </c>
    </row>
    <row r="77">
      <c r="I77" s="15" t="str">
        <f>IFERROR(__xludf.DUMMYFUNCTION("SPARKLINE(H77,{""charttype"",""bar"";""max"",543})"),"")</f>
        <v/>
      </c>
      <c r="K77" s="6">
        <v>6.0</v>
      </c>
      <c r="L77" s="6">
        <v>66.0</v>
      </c>
      <c r="M77" s="21">
        <v>32267.37</v>
      </c>
    </row>
    <row r="78">
      <c r="I78" s="15" t="str">
        <f>IFERROR(__xludf.DUMMYFUNCTION("SPARKLINE(H78,{""charttype"",""bar"";""max"",543})"),"")</f>
        <v/>
      </c>
      <c r="K78" s="6">
        <v>7.0</v>
      </c>
      <c r="L78" s="6">
        <v>71.0</v>
      </c>
      <c r="M78" s="21">
        <v>31990.24</v>
      </c>
    </row>
    <row r="79">
      <c r="K79" s="6">
        <v>8.0</v>
      </c>
      <c r="L79" s="6">
        <v>17.0</v>
      </c>
      <c r="M79" s="21">
        <v>8630.59</v>
      </c>
    </row>
    <row r="80">
      <c r="K80" s="6">
        <v>9.0</v>
      </c>
      <c r="L80" s="6">
        <v>38.0</v>
      </c>
      <c r="M80" s="21">
        <v>15803.0</v>
      </c>
    </row>
    <row r="81">
      <c r="K81" s="6">
        <v>10.0</v>
      </c>
      <c r="L81" s="6">
        <v>10.0</v>
      </c>
      <c r="M81" s="21">
        <v>4154.86</v>
      </c>
    </row>
    <row r="82">
      <c r="K82" s="6">
        <v>11.0</v>
      </c>
      <c r="L82" s="6">
        <v>73.0</v>
      </c>
      <c r="M82" s="21">
        <v>35148.27</v>
      </c>
    </row>
    <row r="83">
      <c r="K83" s="6">
        <v>12.0</v>
      </c>
      <c r="L83" s="6">
        <v>38.0</v>
      </c>
      <c r="M83" s="21">
        <v>18763.33</v>
      </c>
    </row>
    <row r="84"/>
    <row r="85"/>
    <row r="86"/>
    <row r="87"/>
    <row r="88">
      <c r="F88" s="23" t="s">
        <v>249</v>
      </c>
      <c r="G88" s="24"/>
    </row>
    <row r="89">
      <c r="F89" s="22">
        <f>AVERAGE(E89:E97)</f>
        <v>78112.62</v>
      </c>
    </row>
    <row r="90">
      <c r="F90" s="22">
        <f t="shared" ref="F90:F97" si="5">AVERAGE(E90:E107)</f>
        <v>75584.335</v>
      </c>
    </row>
    <row r="91">
      <c r="F91" s="22">
        <f t="shared" si="5"/>
        <v>85422.03714</v>
      </c>
    </row>
    <row r="92">
      <c r="F92" s="22">
        <f t="shared" si="5"/>
        <v>92144.26833</v>
      </c>
    </row>
    <row r="93">
      <c r="F93" s="22">
        <f t="shared" si="5"/>
        <v>85105.994</v>
      </c>
    </row>
    <row r="94">
      <c r="F94" s="22">
        <f t="shared" si="5"/>
        <v>94161.9675</v>
      </c>
    </row>
    <row r="95">
      <c r="F95" s="22">
        <f t="shared" si="5"/>
        <v>74585.42333</v>
      </c>
    </row>
    <row r="96">
      <c r="F96" s="22">
        <f t="shared" si="5"/>
        <v>91484.045</v>
      </c>
    </row>
    <row r="97">
      <c r="F97" s="22">
        <f t="shared" si="5"/>
        <v>143519.1</v>
      </c>
    </row>
    <row r="98"/>
    <row r="99"/>
    <row r="100"/>
  </sheetData>
  <autoFilter ref="$A$1:$S$51"/>
  <dataValidations>
    <dataValidation type="list" allowBlank="1" sqref="A73">
      <formula1>sample_sales_data!$A$2:$A$51</formula1>
    </dataValidation>
  </dataValidations>
  <drawing r:id="rId8"/>
  <extLst>
    <ext uri="{05C60535-1F16-4fd2-B633-F4F36F0B64E0}">
      <x14:sparklineGroups>
        <x14:sparklineGroup lineWeight="3.0">
          <x14:colorSeries rgb="FF008000"/>
          <x14:sparklines>
            <x14:sparkline>
              <xm:f>sample_sales_data!B63:M63</xm:f>
              <xm:sqref>N63</xm:sqref>
            </x14:sparkline>
          </x14:sparklines>
        </x14:sparklineGroup>
        <x14:sparklineGroup type="column" displayEmptyCellsAs="gap" high="1" low="1">
          <x14:colorSeries rgb="FF0000FF"/>
          <x14:colorHigh rgb="FF008000"/>
          <x14:colorLow rgb="FFFF0000"/>
          <x14:sparklines>
            <x14:sparkline>
              <xm:f>sample_sales_data!C63:N63</xm:f>
              <xm:sqref>O63</xm:sqref>
            </x14:sparkline>
          </x14:sparklines>
        </x14:sparklineGroup>
        <x14:sparklineGroup lineWeight="3.0">
          <x14:colorSeries rgb="FF008000"/>
          <x14:sparklines>
            <x14:sparkline>
              <xm:f>sample_sales_data!B64:M64</xm:f>
              <xm:sqref>N64</xm:sqref>
            </x14:sparkline>
          </x14:sparklines>
        </x14:sparklineGroup>
        <x14:sparklineGroup type="column" displayEmptyCellsAs="gap" high="1" low="1">
          <x14:colorSeries rgb="FF0000FF"/>
          <x14:colorHigh rgb="FF008000"/>
          <x14:colorLow rgb="FFFF0000"/>
          <x14:sparklines>
            <x14:sparkline>
              <xm:f>sample_sales_data!C64:N64</xm:f>
              <xm:sqref>O64</xm:sqref>
            </x14:sparkline>
          </x14:sparklines>
        </x14:sparklineGroup>
        <x14:sparklineGroup lineWeight="3.0">
          <x14:colorSeries rgb="FF008000"/>
          <x14:sparklines>
            <x14:sparkline>
              <xm:f>sample_sales_data!B65:M65</xm:f>
              <xm:sqref>N65</xm:sqref>
            </x14:sparkline>
          </x14:sparklines>
        </x14:sparklineGroup>
        <x14:sparklineGroup type="column" displayEmptyCellsAs="gap" high="1" low="1">
          <x14:colorSeries rgb="FF0000FF"/>
          <x14:colorHigh rgb="FF008000"/>
          <x14:colorLow rgb="FFFF0000"/>
          <x14:sparklines>
            <x14:sparkline>
              <xm:f>sample_sales_data!C65:N65</xm:f>
              <xm:sqref>O65</xm:sqref>
            </x14:sparkline>
          </x14:sparklines>
        </x14:sparklineGroup>
        <x14:sparklineGroup lineWeight="3.0">
          <x14:colorSeries rgb="FF008000"/>
          <x14:sparklines>
            <x14:sparkline>
              <xm:f>sample_sales_data!B66:M66</xm:f>
              <xm:sqref>N66</xm:sqref>
            </x14:sparkline>
          </x14:sparklines>
        </x14:sparklineGroup>
        <x14:sparklineGroup type="column" displayEmptyCellsAs="gap" high="1" low="1">
          <x14:colorSeries rgb="FF0000FF"/>
          <x14:colorHigh rgb="FF008000"/>
          <x14:colorLow rgb="FFFF0000"/>
          <x14:sparklines>
            <x14:sparkline>
              <xm:f>sample_sales_data!C66:N66</xm:f>
              <xm:sqref>O66</xm:sqref>
            </x14:sparkline>
          </x14:sparklines>
        </x14:sparklineGroup>
        <x14:sparklineGroup lineWeight="3.0">
          <x14:colorSeries rgb="FF008000"/>
          <x14:sparklines>
            <x14:sparkline>
              <xm:f>sample_sales_data!B67:M67</xm:f>
              <xm:sqref>N67</xm:sqref>
            </x14:sparkline>
          </x14:sparklines>
        </x14:sparklineGroup>
        <x14:sparklineGroup type="column" displayEmptyCellsAs="gap" high="1" low="1">
          <x14:colorSeries rgb="FF0000FF"/>
          <x14:colorHigh rgb="FF008000"/>
          <x14:colorLow rgb="FFFF0000"/>
          <x14:sparklines>
            <x14:sparkline>
              <xm:f>sample_sales_data!C67:N67</xm:f>
              <xm:sqref>O67</xm:sqref>
            </x14:sparkline>
          </x14:sparklines>
        </x14:sparklineGroup>
        <x14:sparklineGroup lineWeight="3.0">
          <x14:colorSeries rgb="FF008000"/>
          <x14:sparklines>
            <x14:sparkline>
              <xm:f>sample_sales_data!B68:M68</xm:f>
              <xm:sqref>N68</xm:sqref>
            </x14:sparkline>
          </x14:sparklines>
        </x14:sparklineGroup>
        <x14:sparklineGroup type="column" displayEmptyCellsAs="gap" high="1" low="1">
          <x14:colorSeries rgb="FF0000FF"/>
          <x14:colorHigh rgb="FF008000"/>
          <x14:colorLow rgb="FFFF0000"/>
          <x14:sparklines>
            <x14:sparkline>
              <xm:f>sample_sales_data!C68:N68</xm:f>
              <xm:sqref>O68</xm:sqref>
            </x14:sparkline>
          </x14:sparklines>
        </x14:sparklineGroup>
        <x14:sparklineGroup lineWeight="3.0">
          <x14:colorSeries rgb="FF008000"/>
          <x14:sparklines>
            <x14:sparkline>
              <xm:f>sample_sales_data!B69:M69</xm:f>
              <xm:sqref>N69</xm:sqref>
            </x14:sparkline>
          </x14:sparklines>
        </x14:sparklineGroup>
        <x14:sparklineGroup type="column" displayEmptyCellsAs="gap" high="1" low="1">
          <x14:colorSeries rgb="FF0000FF"/>
          <x14:colorHigh rgb="FF008000"/>
          <x14:colorLow rgb="FFFF0000"/>
          <x14:sparklines>
            <x14:sparkline>
              <xm:f>sample_sales_data!C69:N69</xm:f>
              <xm:sqref>O69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38"/>
  </cols>
  <sheetData>
    <row r="1">
      <c r="E1" s="25" t="s">
        <v>258</v>
      </c>
      <c r="I1" s="26"/>
      <c r="J1" s="26"/>
    </row>
  </sheetData>
  <mergeCells count="1">
    <mergeCell ref="E1:H1"/>
  </mergeCells>
  <drawing r:id="rId1"/>
</worksheet>
</file>