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o\Downloads\"/>
    </mc:Choice>
  </mc:AlternateContent>
  <xr:revisionPtr revIDLastSave="0" documentId="8_{05A37667-713B-4CF3-8691-53DA8FF1E2B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Задание" sheetId="2" r:id="rId1"/>
    <sheet name="Лист2" sheetId="4" r:id="rId2"/>
    <sheet name="Когорта (3)" sheetId="1" r:id="rId3"/>
  </sheets>
  <definedNames>
    <definedName name="_xlcn.WorksheetConnection_Когорта3F14BL72" hidden="1">'Когорта (3)'!$F$14:$BL$72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Когорта (3)!$F$14:$BL$7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D15" i="1" s="1"/>
  <c r="E14" i="1" l="1"/>
  <c r="C15" i="1"/>
  <c r="D16" i="1" s="1"/>
  <c r="E15" i="1" l="1"/>
  <c r="C16" i="1"/>
  <c r="D17" i="1" s="1"/>
  <c r="C17" i="1" l="1"/>
  <c r="C18" i="1" s="1"/>
  <c r="D18" i="1" l="1"/>
  <c r="D19" i="1"/>
  <c r="C19" i="1"/>
  <c r="D20" i="1" l="1"/>
  <c r="C20" i="1"/>
  <c r="E20" i="1" l="1"/>
  <c r="D21" i="1"/>
  <c r="C21" i="1"/>
  <c r="E21" i="1" l="1"/>
  <c r="D22" i="1"/>
  <c r="C22" i="1"/>
  <c r="E22" i="1" l="1"/>
  <c r="D23" i="1"/>
  <c r="C23" i="1"/>
  <c r="E23" i="1" l="1"/>
  <c r="D24" i="1"/>
  <c r="C24" i="1"/>
  <c r="E24" i="1" l="1"/>
  <c r="D25" i="1"/>
  <c r="C25" i="1"/>
  <c r="E25" i="1" l="1"/>
  <c r="C26" i="1"/>
  <c r="D26" i="1"/>
  <c r="E26" i="1" l="1"/>
  <c r="D27" i="1"/>
  <c r="C27" i="1"/>
  <c r="E27" i="1" l="1"/>
  <c r="D28" i="1"/>
  <c r="C28" i="1"/>
  <c r="E28" i="1" l="1"/>
  <c r="D29" i="1"/>
  <c r="C29" i="1"/>
  <c r="E29" i="1" l="1"/>
  <c r="D30" i="1"/>
  <c r="C30" i="1"/>
  <c r="E30" i="1" l="1"/>
  <c r="D31" i="1"/>
  <c r="C31" i="1"/>
  <c r="E31" i="1" l="1"/>
  <c r="D32" i="1"/>
  <c r="C32" i="1"/>
  <c r="E32" i="1" l="1"/>
  <c r="D33" i="1"/>
  <c r="C33" i="1"/>
  <c r="E33" i="1" l="1"/>
  <c r="D34" i="1"/>
  <c r="C34" i="1"/>
  <c r="E34" i="1" l="1"/>
  <c r="D35" i="1"/>
  <c r="C35" i="1"/>
  <c r="E35" i="1" l="1"/>
  <c r="D36" i="1"/>
  <c r="C36" i="1"/>
  <c r="E36" i="1" l="1"/>
  <c r="D37" i="1"/>
  <c r="C37" i="1"/>
  <c r="E37" i="1" l="1"/>
  <c r="D38" i="1"/>
  <c r="C38" i="1"/>
  <c r="E38" i="1" l="1"/>
  <c r="D39" i="1"/>
  <c r="C39" i="1"/>
  <c r="E39" i="1" l="1"/>
  <c r="D40" i="1"/>
  <c r="C40" i="1"/>
  <c r="E40" i="1" l="1"/>
  <c r="D41" i="1"/>
  <c r="C41" i="1"/>
  <c r="E41" i="1" l="1"/>
  <c r="D42" i="1"/>
  <c r="C42" i="1"/>
  <c r="E42" i="1" l="1"/>
  <c r="D43" i="1"/>
  <c r="C43" i="1"/>
  <c r="E43" i="1" l="1"/>
  <c r="D44" i="1"/>
  <c r="C44" i="1"/>
  <c r="E44" i="1" l="1"/>
  <c r="D45" i="1"/>
  <c r="C45" i="1"/>
  <c r="E45" i="1" l="1"/>
  <c r="D46" i="1"/>
  <c r="C46" i="1"/>
  <c r="E46" i="1" l="1"/>
  <c r="D47" i="1"/>
  <c r="C47" i="1"/>
  <c r="E47" i="1" l="1"/>
  <c r="D48" i="1"/>
  <c r="C48" i="1"/>
  <c r="E48" i="1" l="1"/>
  <c r="D49" i="1"/>
  <c r="C49" i="1"/>
  <c r="E49" i="1" l="1"/>
  <c r="D50" i="1"/>
  <c r="C50" i="1"/>
  <c r="E50" i="1" l="1"/>
  <c r="D51" i="1"/>
  <c r="C51" i="1"/>
  <c r="E51" i="1" l="1"/>
  <c r="D52" i="1"/>
  <c r="C52" i="1"/>
  <c r="E52" i="1" l="1"/>
  <c r="D53" i="1"/>
  <c r="C53" i="1"/>
  <c r="E53" i="1" l="1"/>
  <c r="D54" i="1"/>
  <c r="C54" i="1"/>
  <c r="E54" i="1" l="1"/>
  <c r="D55" i="1"/>
  <c r="C55" i="1"/>
  <c r="E55" i="1" l="1"/>
  <c r="D56" i="1"/>
  <c r="C56" i="1"/>
  <c r="E56" i="1" l="1"/>
  <c r="D57" i="1"/>
  <c r="C57" i="1"/>
  <c r="E57" i="1" l="1"/>
  <c r="D58" i="1"/>
  <c r="C58" i="1"/>
  <c r="E58" i="1" l="1"/>
  <c r="D59" i="1"/>
  <c r="C59" i="1"/>
  <c r="E59" i="1" l="1"/>
  <c r="D60" i="1"/>
  <c r="C60" i="1"/>
  <c r="E60" i="1" l="1"/>
  <c r="D61" i="1"/>
  <c r="C61" i="1"/>
  <c r="E61" i="1" l="1"/>
  <c r="D62" i="1"/>
  <c r="C62" i="1"/>
  <c r="E62" i="1" l="1"/>
  <c r="D63" i="1"/>
  <c r="C63" i="1"/>
  <c r="E63" i="1" l="1"/>
  <c r="D64" i="1"/>
  <c r="C64" i="1"/>
  <c r="E64" i="1" l="1"/>
  <c r="D65" i="1"/>
  <c r="C65" i="1"/>
  <c r="E65" i="1" l="1"/>
  <c r="D66" i="1"/>
  <c r="C66" i="1"/>
  <c r="E66" i="1" l="1"/>
  <c r="D67" i="1"/>
  <c r="C67" i="1"/>
  <c r="E67" i="1" l="1"/>
  <c r="D68" i="1"/>
  <c r="C68" i="1"/>
  <c r="E68" i="1" l="1"/>
  <c r="D69" i="1"/>
  <c r="C69" i="1"/>
  <c r="E69" i="1" l="1"/>
  <c r="D70" i="1"/>
  <c r="C70" i="1"/>
  <c r="E70" i="1" l="1"/>
  <c r="D71" i="1"/>
  <c r="C71" i="1"/>
  <c r="E71" i="1" l="1"/>
  <c r="D72" i="1"/>
  <c r="C72" i="1"/>
  <c r="E7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Когорта (3)!$F$14:$BL$72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Когорта3F14BL72"/>
        </x15:connection>
      </ext>
    </extLst>
  </connection>
</connections>
</file>

<file path=xl/sharedStrings.xml><?xml version="1.0" encoding="utf-8"?>
<sst xmlns="http://schemas.openxmlformats.org/spreadsheetml/2006/main" count="74" uniqueCount="74">
  <si>
    <t>месяц оплаты</t>
  </si>
  <si>
    <t>когорта</t>
  </si>
  <si>
    <t>ежемесячный прирост триалов</t>
  </si>
  <si>
    <t>конверсия в первую оплату</t>
  </si>
  <si>
    <t>Последующие месяца</t>
  </si>
  <si>
    <t>Дата оплаты первый месяц</t>
  </si>
  <si>
    <t>количество привлеченных триалов</t>
  </si>
  <si>
    <t>конверсия из триала в оплату</t>
  </si>
  <si>
    <t>Проведите когорты анализ клиентской базы</t>
  </si>
  <si>
    <t>1. Конверсия в первую оплату (столбец D)</t>
  </si>
  <si>
    <t>2. Дата первой оплаты (столбец B)</t>
  </si>
  <si>
    <t>Вам нужно просчитать значение когорт по месяцам (в % соотношении) и сделать график клиентской базы с обозначением названия когорт (пример на рисунке). </t>
  </si>
  <si>
    <t>На следующем листе дано:</t>
  </si>
  <si>
    <t>Названия строк</t>
  </si>
  <si>
    <t>(пусто)</t>
  </si>
  <si>
    <t>Общий итог</t>
  </si>
  <si>
    <t>Сумма по столбцу 58%</t>
  </si>
  <si>
    <t>Сумма по столбцу 63%</t>
  </si>
  <si>
    <t>Сумма по столбцу 68%</t>
  </si>
  <si>
    <t>Сумма по столбцу 73%</t>
  </si>
  <si>
    <t>Сумма по столбцу 78%</t>
  </si>
  <si>
    <t>Сумма по столбцу 83%</t>
  </si>
  <si>
    <t>Сумма по столбцу 88%</t>
  </si>
  <si>
    <t>Сумма по столбцу 93%</t>
  </si>
  <si>
    <t>Сумма по столбцу 98%</t>
  </si>
  <si>
    <t>Сумма по столбцу 103%</t>
  </si>
  <si>
    <t>Сумма по столбцу 108%</t>
  </si>
  <si>
    <t>Сумма по столбцу 113%</t>
  </si>
  <si>
    <t>Сумма по столбцу 118%</t>
  </si>
  <si>
    <t>Сумма по столбцу 123%</t>
  </si>
  <si>
    <t>Сумма по столбцу 128%</t>
  </si>
  <si>
    <t>Сумма по столбцу 133%</t>
  </si>
  <si>
    <t>Сумма по столбцу 138%</t>
  </si>
  <si>
    <t>Сумма по столбцу 143%</t>
  </si>
  <si>
    <t>Сумма по столбцу 148%</t>
  </si>
  <si>
    <t>Сумма по столбцу 153%</t>
  </si>
  <si>
    <t>Сумма по столбцу 158%</t>
  </si>
  <si>
    <t>Сумма по столбцу 163%</t>
  </si>
  <si>
    <t>Сумма по столбцу 164%</t>
  </si>
  <si>
    <t>Сумма по столбцу 165%</t>
  </si>
  <si>
    <t>Сумма по столбцу 166%</t>
  </si>
  <si>
    <t>Сумма по столбцу 167%</t>
  </si>
  <si>
    <t>Сумма по столбцу 168%</t>
  </si>
  <si>
    <t>Сумма по столбцу 169%</t>
  </si>
  <si>
    <t>Сумма по столбцу 170%</t>
  </si>
  <si>
    <t>Сумма по столбцу 171%</t>
  </si>
  <si>
    <t>Сумма по столбцу 172%</t>
  </si>
  <si>
    <t>Сумма по столбцу 173%</t>
  </si>
  <si>
    <t>Сумма по столбцу 174%</t>
  </si>
  <si>
    <t>Сумма по столбцу 175%</t>
  </si>
  <si>
    <t>Сумма по столбцу 173%2</t>
  </si>
  <si>
    <t>Сумма по столбцу 171%2</t>
  </si>
  <si>
    <t>Сумма по столбцу 169%2</t>
  </si>
  <si>
    <t>Сумма по столбцу 167%2</t>
  </si>
  <si>
    <t>Сумма по столбцу 165%2</t>
  </si>
  <si>
    <t>Сумма по столбцу 163%2</t>
  </si>
  <si>
    <t>Сумма по столбцу 161%</t>
  </si>
  <si>
    <t>Сумма по столбцу 159%</t>
  </si>
  <si>
    <t>Сумма по столбцу 157%</t>
  </si>
  <si>
    <t>Сумма по столбцу 155%</t>
  </si>
  <si>
    <t>Сумма по столбцу 153%2</t>
  </si>
  <si>
    <t>Сумма по столбцу 151%</t>
  </si>
  <si>
    <t>Сумма по столбцу 149%</t>
  </si>
  <si>
    <t>Сумма по столбцу 147%</t>
  </si>
  <si>
    <t>Сумма по столбцу 145%</t>
  </si>
  <si>
    <t>Сумма по столбцу 143%2</t>
  </si>
  <si>
    <t>Сумма по столбцу 141%</t>
  </si>
  <si>
    <t>Сумма по столбцу 139%</t>
  </si>
  <si>
    <t>Сумма по столбцу 137%</t>
  </si>
  <si>
    <t>Сумма по столбцу 135%</t>
  </si>
  <si>
    <t>Сумма по столбцу 133%2</t>
  </si>
  <si>
    <t>Сумма по столбцу 131%</t>
  </si>
  <si>
    <t>Сумма по столбцу 129%</t>
  </si>
  <si>
    <t>Сумма по столбцу 127%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</si>
</sst>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99"/>
      <name val="Calibri"/>
      <family val="2"/>
      <scheme val="minor"/>
    </font>
    <font>
      <sz val="10"/>
      <color rgb="FF333333"/>
      <name val="Inherit"/>
    </font>
    <font>
      <b/>
      <sz val="14"/>
      <color rgb="FF333333"/>
      <name val="Inherit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9" fontId="3" fillId="0" borderId="0" xfId="0" applyNumberFormat="1" applyFont="1"/>
    <xf numFmtId="165" fontId="1" fillId="0" borderId="0" xfId="1" applyNumberFormat="1" applyFont="1" applyAlignment="1">
      <alignment vertical="top" wrapText="1"/>
    </xf>
    <xf numFmtId="14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9" fontId="0" fillId="0" borderId="0" xfId="2" applyFont="1"/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165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2" borderId="0" xfId="2" applyFont="1" applyFill="1"/>
    <xf numFmtId="9" fontId="0" fillId="3" borderId="0" xfId="2" applyFont="1" applyFill="1"/>
    <xf numFmtId="9" fontId="0" fillId="4" borderId="0" xfId="2" applyFont="1" applyFill="1"/>
    <xf numFmtId="9" fontId="0" fillId="5" borderId="0" xfId="2" applyFont="1" applyFill="1"/>
    <xf numFmtId="0" fontId="0" fillId="3" borderId="0" xfId="0" applyFill="1"/>
    <xf numFmtId="9" fontId="0" fillId="6" borderId="0" xfId="2" applyFont="1" applyFill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990099"/>
      <color rgb="FFCC3399"/>
      <color rgb="FFFF66CC"/>
      <color rgb="FFFF3399"/>
      <color rgb="FF99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[КОготный.xlsx]Лист2!Сводная таблица2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Сумма по столбцу 58%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Лист2!$B$4:$B$5</c:f>
              <c:numCache>
                <c:formatCode>General</c:formatCode>
                <c:ptCount val="1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8-4000-88A2-AF352E2AD8BB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Сумма по столбцу 63%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Лист2!$C$4:$C$5</c:f>
              <c:numCache>
                <c:formatCode>General</c:formatCode>
                <c:ptCount val="1"/>
                <c:pt idx="0">
                  <c:v>1.1600000000000001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8-4000-88A2-AF352E2AD8BB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Сумма по столбцу 68%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Лист2!$D$4:$D$5</c:f>
              <c:numCache>
                <c:formatCode>General</c:formatCode>
                <c:ptCount val="1"/>
                <c:pt idx="0">
                  <c:v>1.8900000000000001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8-4000-88A2-AF352E2AD8BB}"/>
            </c:ext>
          </c:extLst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Сумма по столбцу 73%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Лист2!$E$4:$E$5</c:f>
              <c:numCache>
                <c:formatCode>General</c:formatCode>
                <c:ptCount val="1"/>
                <c:pt idx="0">
                  <c:v>2.7199999999999998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8-4000-88A2-AF352E2AD8BB}"/>
            </c:ext>
          </c:extLst>
        </c:ser>
        <c:ser>
          <c:idx val="4"/>
          <c:order val="4"/>
          <c:tx>
            <c:strRef>
              <c:f>Лист2!$F$3</c:f>
              <c:strCache>
                <c:ptCount val="1"/>
                <c:pt idx="0">
                  <c:v>Сумма по столбцу 78%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Лист2!$F$4:$F$5</c:f>
              <c:numCache>
                <c:formatCode>General</c:formatCode>
                <c:ptCount val="1"/>
                <c:pt idx="0">
                  <c:v>3.6500000000000004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78-4000-88A2-AF352E2AD8BB}"/>
            </c:ext>
          </c:extLst>
        </c:ser>
        <c:ser>
          <c:idx val="5"/>
          <c:order val="5"/>
          <c:tx>
            <c:strRef>
              <c:f>Лист2!$G$3</c:f>
              <c:strCache>
                <c:ptCount val="1"/>
                <c:pt idx="0">
                  <c:v>Сумма по столбцу 83%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Лист2!$G$4:$G$5</c:f>
              <c:numCache>
                <c:formatCode>General</c:formatCode>
                <c:ptCount val="1"/>
                <c:pt idx="0">
                  <c:v>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78-4000-88A2-AF352E2AD8BB}"/>
            </c:ext>
          </c:extLst>
        </c:ser>
        <c:ser>
          <c:idx val="6"/>
          <c:order val="6"/>
          <c:tx>
            <c:strRef>
              <c:f>Лист2!$H$3</c:f>
              <c:strCache>
                <c:ptCount val="1"/>
                <c:pt idx="0">
                  <c:v>Сумма по столбцу 88%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Лист2!$H$4:$H$5</c:f>
              <c:numCache>
                <c:formatCode>General</c:formatCode>
                <c:ptCount val="1"/>
                <c:pt idx="0">
                  <c:v>5.8100000000000005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78-4000-88A2-AF352E2AD8BB}"/>
            </c:ext>
          </c:extLst>
        </c:ser>
        <c:ser>
          <c:idx val="7"/>
          <c:order val="7"/>
          <c:tx>
            <c:strRef>
              <c:f>Лист2!$I$3</c:f>
              <c:strCache>
                <c:ptCount val="1"/>
                <c:pt idx="0">
                  <c:v>Сумма по столбцу 93%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Лист2!$I$4:$I$5</c:f>
              <c:numCache>
                <c:formatCode>General</c:formatCode>
                <c:ptCount val="1"/>
                <c:pt idx="0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78-4000-88A2-AF352E2AD8BB}"/>
            </c:ext>
          </c:extLst>
        </c:ser>
        <c:ser>
          <c:idx val="8"/>
          <c:order val="8"/>
          <c:tx>
            <c:strRef>
              <c:f>Лист2!$J$3</c:f>
              <c:strCache>
                <c:ptCount val="1"/>
                <c:pt idx="0">
                  <c:v>Сумма по столбцу 98%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Лист2!$J$4:$J$5</c:f>
              <c:numCache>
                <c:formatCode>General</c:formatCode>
                <c:ptCount val="1"/>
                <c:pt idx="0">
                  <c:v>8.370000000000001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78-4000-88A2-AF352E2AD8BB}"/>
            </c:ext>
          </c:extLst>
        </c:ser>
        <c:ser>
          <c:idx val="9"/>
          <c:order val="9"/>
          <c:tx>
            <c:strRef>
              <c:f>Лист2!$K$3</c:f>
              <c:strCache>
                <c:ptCount val="1"/>
                <c:pt idx="0">
                  <c:v>Сумма по столбцу 103%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Лист2!$K$4:$K$5</c:f>
              <c:numCache>
                <c:formatCode>General</c:formatCode>
                <c:ptCount val="1"/>
                <c:pt idx="0">
                  <c:v>9.7999999999999989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78-4000-88A2-AF352E2AD8BB}"/>
            </c:ext>
          </c:extLst>
        </c:ser>
        <c:ser>
          <c:idx val="10"/>
          <c:order val="10"/>
          <c:tx>
            <c:strRef>
              <c:f>Лист2!$L$3</c:f>
              <c:strCache>
                <c:ptCount val="1"/>
                <c:pt idx="0">
                  <c:v>Сумма по столбцу 108%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Лист2!$L$4:$L$5</c:f>
              <c:numCache>
                <c:formatCode>General</c:formatCode>
                <c:ptCount val="1"/>
                <c:pt idx="0">
                  <c:v>11.33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78-4000-88A2-AF352E2AD8BB}"/>
            </c:ext>
          </c:extLst>
        </c:ser>
        <c:ser>
          <c:idx val="11"/>
          <c:order val="11"/>
          <c:tx>
            <c:strRef>
              <c:f>Лист2!$M$3</c:f>
              <c:strCache>
                <c:ptCount val="1"/>
                <c:pt idx="0">
                  <c:v>Сумма по столбцу 113%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Лист2!$M$4:$M$5</c:f>
              <c:numCache>
                <c:formatCode>General</c:formatCode>
                <c:ptCount val="1"/>
                <c:pt idx="0">
                  <c:v>12.959999999999996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78-4000-88A2-AF352E2AD8BB}"/>
            </c:ext>
          </c:extLst>
        </c:ser>
        <c:ser>
          <c:idx val="12"/>
          <c:order val="12"/>
          <c:tx>
            <c:strRef>
              <c:f>Лист2!$N$3</c:f>
              <c:strCache>
                <c:ptCount val="1"/>
                <c:pt idx="0">
                  <c:v>Сумма по столбцу 118%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Лист2!$N$4:$N$5</c:f>
              <c:numCache>
                <c:formatCode>General</c:formatCode>
                <c:ptCount val="1"/>
                <c:pt idx="0">
                  <c:v>14.689999999999998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000-88A2-AF352E2AD8BB}"/>
            </c:ext>
          </c:extLst>
        </c:ser>
        <c:ser>
          <c:idx val="13"/>
          <c:order val="13"/>
          <c:tx>
            <c:strRef>
              <c:f>Лист2!$O$3</c:f>
              <c:strCache>
                <c:ptCount val="1"/>
                <c:pt idx="0">
                  <c:v>Сумма по столбцу 123%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Лист2!$O$4:$O$5</c:f>
              <c:numCache>
                <c:formatCode>General</c:formatCode>
                <c:ptCount val="1"/>
                <c:pt idx="0">
                  <c:v>16.520000000000003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78-4000-88A2-AF352E2AD8BB}"/>
            </c:ext>
          </c:extLst>
        </c:ser>
        <c:ser>
          <c:idx val="14"/>
          <c:order val="14"/>
          <c:tx>
            <c:strRef>
              <c:f>Лист2!$P$3</c:f>
              <c:strCache>
                <c:ptCount val="1"/>
                <c:pt idx="0">
                  <c:v>Сумма по столбцу 128%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Лист2!$P$4:$P$5</c:f>
              <c:numCache>
                <c:formatCode>General</c:formatCode>
                <c:ptCount val="1"/>
                <c:pt idx="0">
                  <c:v>18.45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78-4000-88A2-AF352E2AD8BB}"/>
            </c:ext>
          </c:extLst>
        </c:ser>
        <c:ser>
          <c:idx val="15"/>
          <c:order val="15"/>
          <c:tx>
            <c:strRef>
              <c:f>Лист2!$Q$3</c:f>
              <c:strCache>
                <c:ptCount val="1"/>
                <c:pt idx="0">
                  <c:v>Сумма по столбцу 133%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Лист2!$Q$4:$Q$5</c:f>
              <c:numCache>
                <c:formatCode>General</c:formatCode>
                <c:ptCount val="1"/>
                <c:pt idx="0">
                  <c:v>20.479999999999997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78-4000-88A2-AF352E2AD8BB}"/>
            </c:ext>
          </c:extLst>
        </c:ser>
        <c:ser>
          <c:idx val="16"/>
          <c:order val="16"/>
          <c:tx>
            <c:strRef>
              <c:f>Лист2!$R$3</c:f>
              <c:strCache>
                <c:ptCount val="1"/>
                <c:pt idx="0">
                  <c:v>Сумма по столбцу 138%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Лист2!$R$4:$R$5</c:f>
              <c:numCache>
                <c:formatCode>General</c:formatCode>
                <c:ptCount val="1"/>
                <c:pt idx="0">
                  <c:v>22.609999999999992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78-4000-88A2-AF352E2AD8BB}"/>
            </c:ext>
          </c:extLst>
        </c:ser>
        <c:ser>
          <c:idx val="17"/>
          <c:order val="17"/>
          <c:tx>
            <c:strRef>
              <c:f>Лист2!$S$3</c:f>
              <c:strCache>
                <c:ptCount val="1"/>
                <c:pt idx="0">
                  <c:v>Сумма по столбцу 143%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Лист2!$S$4:$S$5</c:f>
              <c:numCache>
                <c:formatCode>General</c:formatCode>
                <c:ptCount val="1"/>
                <c:pt idx="0">
                  <c:v>24.84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78-4000-88A2-AF352E2AD8BB}"/>
            </c:ext>
          </c:extLst>
        </c:ser>
        <c:ser>
          <c:idx val="18"/>
          <c:order val="18"/>
          <c:tx>
            <c:strRef>
              <c:f>Лист2!$T$3</c:f>
              <c:strCache>
                <c:ptCount val="1"/>
                <c:pt idx="0">
                  <c:v>Сумма по столбцу 148%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Лист2!$T$4:$T$5</c:f>
              <c:numCache>
                <c:formatCode>General</c:formatCode>
                <c:ptCount val="1"/>
                <c:pt idx="0">
                  <c:v>27.170000000000005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178-4000-88A2-AF352E2AD8BB}"/>
            </c:ext>
          </c:extLst>
        </c:ser>
        <c:ser>
          <c:idx val="19"/>
          <c:order val="19"/>
          <c:tx>
            <c:strRef>
              <c:f>Лист2!$U$3</c:f>
              <c:strCache>
                <c:ptCount val="1"/>
                <c:pt idx="0">
                  <c:v>Сумма по столбцу 153%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Лист2!$U$4:$U$5</c:f>
              <c:numCache>
                <c:formatCode>General</c:formatCode>
                <c:ptCount val="1"/>
                <c:pt idx="0">
                  <c:v>29.600000000000009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178-4000-88A2-AF352E2AD8BB}"/>
            </c:ext>
          </c:extLst>
        </c:ser>
        <c:ser>
          <c:idx val="20"/>
          <c:order val="20"/>
          <c:tx>
            <c:strRef>
              <c:f>Лист2!$V$3</c:f>
              <c:strCache>
                <c:ptCount val="1"/>
                <c:pt idx="0">
                  <c:v>Сумма по столбцу 158%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Лист2!$V$4:$V$5</c:f>
              <c:numCache>
                <c:formatCode>General</c:formatCode>
                <c:ptCount val="1"/>
                <c:pt idx="0">
                  <c:v>32.129999999999988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78-4000-88A2-AF352E2AD8BB}"/>
            </c:ext>
          </c:extLst>
        </c:ser>
        <c:ser>
          <c:idx val="21"/>
          <c:order val="21"/>
          <c:tx>
            <c:strRef>
              <c:f>Лист2!$W$3</c:f>
              <c:strCache>
                <c:ptCount val="1"/>
                <c:pt idx="0">
                  <c:v>Сумма по столбцу 163%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Лист2!$W$4:$W$5</c:f>
              <c:numCache>
                <c:formatCode>General</c:formatCode>
                <c:ptCount val="1"/>
                <c:pt idx="0">
                  <c:v>34.759999999999991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178-4000-88A2-AF352E2AD8BB}"/>
            </c:ext>
          </c:extLst>
        </c:ser>
        <c:ser>
          <c:idx val="22"/>
          <c:order val="22"/>
          <c:tx>
            <c:strRef>
              <c:f>Лист2!$X$3</c:f>
              <c:strCache>
                <c:ptCount val="1"/>
                <c:pt idx="0">
                  <c:v>Сумма по столбцу 164%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Лист2!$X$4:$X$5</c:f>
              <c:numCache>
                <c:formatCode>General</c:formatCode>
                <c:ptCount val="1"/>
                <c:pt idx="0">
                  <c:v>36.610000000000007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78-4000-88A2-AF352E2AD8BB}"/>
            </c:ext>
          </c:extLst>
        </c:ser>
        <c:ser>
          <c:idx val="23"/>
          <c:order val="23"/>
          <c:tx>
            <c:strRef>
              <c:f>Лист2!$Y$3</c:f>
              <c:strCache>
                <c:ptCount val="1"/>
                <c:pt idx="0">
                  <c:v>Сумма по столбцу 165%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Лист2!$Y$4:$Y$5</c:f>
              <c:numCache>
                <c:formatCode>General</c:formatCode>
                <c:ptCount val="1"/>
                <c:pt idx="0">
                  <c:v>38.45999999999998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178-4000-88A2-AF352E2AD8BB}"/>
            </c:ext>
          </c:extLst>
        </c:ser>
        <c:ser>
          <c:idx val="24"/>
          <c:order val="24"/>
          <c:tx>
            <c:strRef>
              <c:f>Лист2!$Z$3</c:f>
              <c:strCache>
                <c:ptCount val="1"/>
                <c:pt idx="0">
                  <c:v>Сумма по столбцу 166%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Лист2!$Z$4:$Z$5</c:f>
              <c:numCache>
                <c:formatCode>General</c:formatCode>
                <c:ptCount val="1"/>
                <c:pt idx="0">
                  <c:v>40.34999999999998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178-4000-88A2-AF352E2AD8BB}"/>
            </c:ext>
          </c:extLst>
        </c:ser>
        <c:ser>
          <c:idx val="25"/>
          <c:order val="25"/>
          <c:tx>
            <c:strRef>
              <c:f>Лист2!$AA$3</c:f>
              <c:strCache>
                <c:ptCount val="1"/>
                <c:pt idx="0">
                  <c:v>Сумма по столбцу 167%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Лист2!$AA$4:$AA$5</c:f>
              <c:numCache>
                <c:formatCode>General</c:formatCode>
                <c:ptCount val="1"/>
                <c:pt idx="0">
                  <c:v>42.260000000000019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178-4000-88A2-AF352E2AD8BB}"/>
            </c:ext>
          </c:extLst>
        </c:ser>
        <c:ser>
          <c:idx val="26"/>
          <c:order val="26"/>
          <c:tx>
            <c:strRef>
              <c:f>Лист2!$AB$3</c:f>
              <c:strCache>
                <c:ptCount val="1"/>
                <c:pt idx="0">
                  <c:v>Сумма по столбцу 168%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Лист2!$AB$4:$AB$5</c:f>
              <c:numCache>
                <c:formatCode>General</c:formatCode>
                <c:ptCount val="1"/>
                <c:pt idx="0">
                  <c:v>44.19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178-4000-88A2-AF352E2AD8BB}"/>
            </c:ext>
          </c:extLst>
        </c:ser>
        <c:ser>
          <c:idx val="27"/>
          <c:order val="27"/>
          <c:tx>
            <c:strRef>
              <c:f>Лист2!$AC$3</c:f>
              <c:strCache>
                <c:ptCount val="1"/>
                <c:pt idx="0">
                  <c:v>Сумма по столбцу 169%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Лист2!$AC$4:$AC$5</c:f>
              <c:numCache>
                <c:formatCode>General</c:formatCode>
                <c:ptCount val="1"/>
                <c:pt idx="0">
                  <c:v>46.139999999999986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178-4000-88A2-AF352E2AD8BB}"/>
            </c:ext>
          </c:extLst>
        </c:ser>
        <c:ser>
          <c:idx val="28"/>
          <c:order val="28"/>
          <c:tx>
            <c:strRef>
              <c:f>Лист2!$AD$3</c:f>
              <c:strCache>
                <c:ptCount val="1"/>
                <c:pt idx="0">
                  <c:v>Сумма по столбцу 170%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Лист2!$AD$4:$AD$5</c:f>
              <c:numCache>
                <c:formatCode>General</c:formatCode>
                <c:ptCount val="1"/>
                <c:pt idx="0">
                  <c:v>48.110000000000014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178-4000-88A2-AF352E2AD8BB}"/>
            </c:ext>
          </c:extLst>
        </c:ser>
        <c:ser>
          <c:idx val="29"/>
          <c:order val="29"/>
          <c:tx>
            <c:strRef>
              <c:f>Лист2!$AE$3</c:f>
              <c:strCache>
                <c:ptCount val="1"/>
                <c:pt idx="0">
                  <c:v>Сумма по столбцу 171%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Лист2!$AE$4:$AE$5</c:f>
              <c:numCache>
                <c:formatCode>General</c:formatCode>
                <c:ptCount val="1"/>
                <c:pt idx="0">
                  <c:v>50.100000000000016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178-4000-88A2-AF352E2AD8BB}"/>
            </c:ext>
          </c:extLst>
        </c:ser>
        <c:ser>
          <c:idx val="30"/>
          <c:order val="30"/>
          <c:tx>
            <c:strRef>
              <c:f>Лист2!$AF$3</c:f>
              <c:strCache>
                <c:ptCount val="1"/>
                <c:pt idx="0">
                  <c:v>Сумма по столбцу 172%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Лист2!$AF$4:$AF$5</c:f>
              <c:numCache>
                <c:formatCode>General</c:formatCode>
                <c:ptCount val="1"/>
                <c:pt idx="0">
                  <c:v>52.109999999999978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178-4000-88A2-AF352E2AD8BB}"/>
            </c:ext>
          </c:extLst>
        </c:ser>
        <c:ser>
          <c:idx val="31"/>
          <c:order val="31"/>
          <c:tx>
            <c:strRef>
              <c:f>Лист2!$AG$3</c:f>
              <c:strCache>
                <c:ptCount val="1"/>
                <c:pt idx="0">
                  <c:v>Сумма по столбцу 173%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Лист2!$AG$4:$AG$5</c:f>
              <c:numCache>
                <c:formatCode>General</c:formatCode>
                <c:ptCount val="1"/>
                <c:pt idx="0">
                  <c:v>54.139999999999965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178-4000-88A2-AF352E2AD8BB}"/>
            </c:ext>
          </c:extLst>
        </c:ser>
        <c:ser>
          <c:idx val="32"/>
          <c:order val="32"/>
          <c:tx>
            <c:strRef>
              <c:f>Лист2!$AH$3</c:f>
              <c:strCache>
                <c:ptCount val="1"/>
                <c:pt idx="0">
                  <c:v>Сумма по столбцу 174%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Лист2!$AH$4:$AH$5</c:f>
              <c:numCache>
                <c:formatCode>General</c:formatCode>
                <c:ptCount val="1"/>
                <c:pt idx="0">
                  <c:v>56.190000000000012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178-4000-88A2-AF352E2AD8BB}"/>
            </c:ext>
          </c:extLst>
        </c:ser>
        <c:ser>
          <c:idx val="33"/>
          <c:order val="33"/>
          <c:tx>
            <c:strRef>
              <c:f>Лист2!$AI$3</c:f>
              <c:strCache>
                <c:ptCount val="1"/>
                <c:pt idx="0">
                  <c:v>Сумма по столбцу 175%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Лист2!$AI$4:$AI$5</c:f>
              <c:numCache>
                <c:formatCode>General</c:formatCode>
                <c:ptCount val="1"/>
                <c:pt idx="0">
                  <c:v>58.26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178-4000-88A2-AF352E2AD8BB}"/>
            </c:ext>
          </c:extLst>
        </c:ser>
        <c:ser>
          <c:idx val="34"/>
          <c:order val="34"/>
          <c:tx>
            <c:strRef>
              <c:f>Лист2!$AJ$3</c:f>
              <c:strCache>
                <c:ptCount val="1"/>
                <c:pt idx="0">
                  <c:v>Сумма по столбцу 173%2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Лист2!$AJ$4:$AJ$5</c:f>
              <c:numCache>
                <c:formatCode>General</c:formatCode>
                <c:ptCount val="1"/>
                <c:pt idx="0">
                  <c:v>59.30999999999996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178-4000-88A2-AF352E2AD8BB}"/>
            </c:ext>
          </c:extLst>
        </c:ser>
        <c:ser>
          <c:idx val="35"/>
          <c:order val="35"/>
          <c:tx>
            <c:strRef>
              <c:f>Лист2!$AK$3</c:f>
              <c:strCache>
                <c:ptCount val="1"/>
                <c:pt idx="0">
                  <c:v>Сумма по столбцу 171%2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Лист2!$AK$4:$AK$5</c:f>
              <c:numCache>
                <c:formatCode>General</c:formatCode>
                <c:ptCount val="1"/>
                <c:pt idx="0">
                  <c:v>60.340000000000025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178-4000-88A2-AF352E2AD8BB}"/>
            </c:ext>
          </c:extLst>
        </c:ser>
        <c:ser>
          <c:idx val="36"/>
          <c:order val="36"/>
          <c:tx>
            <c:strRef>
              <c:f>Лист2!$AL$3</c:f>
              <c:strCache>
                <c:ptCount val="1"/>
                <c:pt idx="0">
                  <c:v>Сумма по столбцу 169%2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Лист2!$AL$4:$AL$5</c:f>
              <c:numCache>
                <c:formatCode>General</c:formatCode>
                <c:ptCount val="1"/>
                <c:pt idx="0">
                  <c:v>61.32999999999997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178-4000-88A2-AF352E2AD8BB}"/>
            </c:ext>
          </c:extLst>
        </c:ser>
        <c:ser>
          <c:idx val="37"/>
          <c:order val="37"/>
          <c:tx>
            <c:strRef>
              <c:f>Лист2!$AM$3</c:f>
              <c:strCache>
                <c:ptCount val="1"/>
                <c:pt idx="0">
                  <c:v>Сумма по столбцу 167%2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Лист2!$AM$4:$AM$5</c:f>
              <c:numCache>
                <c:formatCode>General</c:formatCode>
                <c:ptCount val="1"/>
                <c:pt idx="0">
                  <c:v>62.280000000000044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178-4000-88A2-AF352E2AD8BB}"/>
            </c:ext>
          </c:extLst>
        </c:ser>
        <c:ser>
          <c:idx val="38"/>
          <c:order val="38"/>
          <c:tx>
            <c:strRef>
              <c:f>Лист2!$AN$3</c:f>
              <c:strCache>
                <c:ptCount val="1"/>
                <c:pt idx="0">
                  <c:v>Сумма по столбцу 165%2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Лист2!$AN$4:$AN$5</c:f>
              <c:numCache>
                <c:formatCode>General</c:formatCode>
                <c:ptCount val="1"/>
                <c:pt idx="0">
                  <c:v>63.189999999999962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178-4000-88A2-AF352E2AD8BB}"/>
            </c:ext>
          </c:extLst>
        </c:ser>
        <c:ser>
          <c:idx val="39"/>
          <c:order val="39"/>
          <c:tx>
            <c:strRef>
              <c:f>Лист2!$AO$3</c:f>
              <c:strCache>
                <c:ptCount val="1"/>
                <c:pt idx="0">
                  <c:v>Сумма по столбцу 163%2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Лист2!$AO$4:$AO$5</c:f>
              <c:numCache>
                <c:formatCode>General</c:formatCode>
                <c:ptCount val="1"/>
                <c:pt idx="0">
                  <c:v>64.060000000000031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178-4000-88A2-AF352E2AD8BB}"/>
            </c:ext>
          </c:extLst>
        </c:ser>
        <c:ser>
          <c:idx val="40"/>
          <c:order val="40"/>
          <c:tx>
            <c:strRef>
              <c:f>Лист2!$AP$3</c:f>
              <c:strCache>
                <c:ptCount val="1"/>
                <c:pt idx="0">
                  <c:v>Сумма по столбцу 161%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Лист2!$AP$4:$AP$5</c:f>
              <c:numCache>
                <c:formatCode>General</c:formatCode>
                <c:ptCount val="1"/>
                <c:pt idx="0">
                  <c:v>64.889999999999986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178-4000-88A2-AF352E2AD8BB}"/>
            </c:ext>
          </c:extLst>
        </c:ser>
        <c:ser>
          <c:idx val="41"/>
          <c:order val="41"/>
          <c:tx>
            <c:strRef>
              <c:f>Лист2!$AQ$3</c:f>
              <c:strCache>
                <c:ptCount val="1"/>
                <c:pt idx="0">
                  <c:v>Сумма по столбцу 159%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Лист2!$AQ$4:$AQ$5</c:f>
              <c:numCache>
                <c:formatCode>General</c:formatCode>
                <c:ptCount val="1"/>
                <c:pt idx="0">
                  <c:v>65.680000000000064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178-4000-88A2-AF352E2AD8BB}"/>
            </c:ext>
          </c:extLst>
        </c:ser>
        <c:ser>
          <c:idx val="42"/>
          <c:order val="42"/>
          <c:tx>
            <c:strRef>
              <c:f>Лист2!$AR$3</c:f>
              <c:strCache>
                <c:ptCount val="1"/>
                <c:pt idx="0">
                  <c:v>Сумма по столбцу 157%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Лист2!$AR$4:$AR$5</c:f>
              <c:numCache>
                <c:formatCode>General</c:formatCode>
                <c:ptCount val="1"/>
                <c:pt idx="0">
                  <c:v>66.429999999999993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178-4000-88A2-AF352E2AD8BB}"/>
            </c:ext>
          </c:extLst>
        </c:ser>
        <c:ser>
          <c:idx val="43"/>
          <c:order val="43"/>
          <c:tx>
            <c:strRef>
              <c:f>Лист2!$AS$3</c:f>
              <c:strCache>
                <c:ptCount val="1"/>
                <c:pt idx="0">
                  <c:v>Сумма по столбцу 155%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Лист2!$AS$4:$AS$5</c:f>
              <c:numCache>
                <c:formatCode>General</c:formatCode>
                <c:ptCount val="1"/>
                <c:pt idx="0">
                  <c:v>67.139999999999944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178-4000-88A2-AF352E2AD8BB}"/>
            </c:ext>
          </c:extLst>
        </c:ser>
        <c:ser>
          <c:idx val="44"/>
          <c:order val="44"/>
          <c:tx>
            <c:strRef>
              <c:f>Лист2!$AT$3</c:f>
              <c:strCache>
                <c:ptCount val="1"/>
                <c:pt idx="0">
                  <c:v>Сумма по столбцу 153%2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Лист2!$AT$4:$AT$5</c:f>
              <c:numCache>
                <c:formatCode>General</c:formatCode>
                <c:ptCount val="1"/>
                <c:pt idx="0">
                  <c:v>67.810000000000031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178-4000-88A2-AF352E2AD8BB}"/>
            </c:ext>
          </c:extLst>
        </c:ser>
        <c:ser>
          <c:idx val="45"/>
          <c:order val="45"/>
          <c:tx>
            <c:strRef>
              <c:f>Лист2!$AU$3</c:f>
              <c:strCache>
                <c:ptCount val="1"/>
                <c:pt idx="0">
                  <c:v>Сумма по столбцу 151%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Лист2!$AU$4:$AU$5</c:f>
              <c:numCache>
                <c:formatCode>General</c:formatCode>
                <c:ptCount val="1"/>
                <c:pt idx="0">
                  <c:v>68.439999999999984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178-4000-88A2-AF352E2AD8BB}"/>
            </c:ext>
          </c:extLst>
        </c:ser>
        <c:ser>
          <c:idx val="46"/>
          <c:order val="46"/>
          <c:tx>
            <c:strRef>
              <c:f>Лист2!$AV$3</c:f>
              <c:strCache>
                <c:ptCount val="1"/>
                <c:pt idx="0">
                  <c:v>Сумма по столбцу 149%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Лист2!$AV$4:$AV$5</c:f>
              <c:numCache>
                <c:formatCode>General</c:formatCode>
                <c:ptCount val="1"/>
                <c:pt idx="0">
                  <c:v>69.03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178-4000-88A2-AF352E2AD8BB}"/>
            </c:ext>
          </c:extLst>
        </c:ser>
        <c:ser>
          <c:idx val="47"/>
          <c:order val="47"/>
          <c:tx>
            <c:strRef>
              <c:f>Лист2!$AW$3</c:f>
              <c:strCache>
                <c:ptCount val="1"/>
                <c:pt idx="0">
                  <c:v>Сумма по столбцу 147%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Лист2!$AW$4:$AW$5</c:f>
              <c:numCache>
                <c:formatCode>General</c:formatCode>
                <c:ptCount val="1"/>
                <c:pt idx="0">
                  <c:v>69.579999999999956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178-4000-88A2-AF352E2AD8BB}"/>
            </c:ext>
          </c:extLst>
        </c:ser>
        <c:ser>
          <c:idx val="48"/>
          <c:order val="48"/>
          <c:tx>
            <c:strRef>
              <c:f>Лист2!$AX$3</c:f>
              <c:strCache>
                <c:ptCount val="1"/>
                <c:pt idx="0">
                  <c:v>Сумма по столбцу 145%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Лист2!$AX$4:$AX$5</c:f>
              <c:numCache>
                <c:formatCode>General</c:formatCode>
                <c:ptCount val="1"/>
                <c:pt idx="0">
                  <c:v>70.090000000000046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178-4000-88A2-AF352E2AD8BB}"/>
            </c:ext>
          </c:extLst>
        </c:ser>
        <c:ser>
          <c:idx val="49"/>
          <c:order val="49"/>
          <c:tx>
            <c:strRef>
              <c:f>Лист2!$AY$3</c:f>
              <c:strCache>
                <c:ptCount val="1"/>
                <c:pt idx="0">
                  <c:v>Сумма по столбцу 143%2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Лист2!$AY$4:$AY$5</c:f>
              <c:numCache>
                <c:formatCode>General</c:formatCode>
                <c:ptCount val="1"/>
                <c:pt idx="0">
                  <c:v>70.560000000000016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178-4000-88A2-AF352E2AD8BB}"/>
            </c:ext>
          </c:extLst>
        </c:ser>
        <c:ser>
          <c:idx val="50"/>
          <c:order val="50"/>
          <c:tx>
            <c:strRef>
              <c:f>Лист2!$AZ$3</c:f>
              <c:strCache>
                <c:ptCount val="1"/>
                <c:pt idx="0">
                  <c:v>Сумма по столбцу 141%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Лист2!$AZ$4:$AZ$5</c:f>
              <c:numCache>
                <c:formatCode>General</c:formatCode>
                <c:ptCount val="1"/>
                <c:pt idx="0">
                  <c:v>70.98999999999991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178-4000-88A2-AF352E2AD8BB}"/>
            </c:ext>
          </c:extLst>
        </c:ser>
        <c:ser>
          <c:idx val="51"/>
          <c:order val="51"/>
          <c:tx>
            <c:strRef>
              <c:f>Лист2!$BA$3</c:f>
              <c:strCache>
                <c:ptCount val="1"/>
                <c:pt idx="0">
                  <c:v>Сумма по столбцу 139%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Лист2!$BA$4:$BA$5</c:f>
              <c:numCache>
                <c:formatCode>General</c:formatCode>
                <c:ptCount val="1"/>
                <c:pt idx="0">
                  <c:v>71.38000000000001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178-4000-88A2-AF352E2AD8BB}"/>
            </c:ext>
          </c:extLst>
        </c:ser>
        <c:ser>
          <c:idx val="52"/>
          <c:order val="52"/>
          <c:tx>
            <c:strRef>
              <c:f>Лист2!$BB$3</c:f>
              <c:strCache>
                <c:ptCount val="1"/>
                <c:pt idx="0">
                  <c:v>Сумма по столбцу 137%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Лист2!$BB$4:$BB$5</c:f>
              <c:numCache>
                <c:formatCode>General</c:formatCode>
                <c:ptCount val="1"/>
                <c:pt idx="0">
                  <c:v>71.729999999999976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178-4000-88A2-AF352E2AD8BB}"/>
            </c:ext>
          </c:extLst>
        </c:ser>
        <c:ser>
          <c:idx val="53"/>
          <c:order val="53"/>
          <c:tx>
            <c:strRef>
              <c:f>Лист2!$BC$3</c:f>
              <c:strCache>
                <c:ptCount val="1"/>
                <c:pt idx="0">
                  <c:v>Сумма по столбцу 135%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Лист2!$BC$4:$BC$5</c:f>
              <c:numCache>
                <c:formatCode>General</c:formatCode>
                <c:ptCount val="1"/>
                <c:pt idx="0">
                  <c:v>72.040000000000006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178-4000-88A2-AF352E2AD8BB}"/>
            </c:ext>
          </c:extLst>
        </c:ser>
        <c:ser>
          <c:idx val="54"/>
          <c:order val="54"/>
          <c:tx>
            <c:strRef>
              <c:f>Лист2!$BD$3</c:f>
              <c:strCache>
                <c:ptCount val="1"/>
                <c:pt idx="0">
                  <c:v>Сумма по столбцу 133%2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Лист2!$BD$4:$BD$5</c:f>
              <c:numCache>
                <c:formatCode>General</c:formatCode>
                <c:ptCount val="1"/>
                <c:pt idx="0">
                  <c:v>72.309999999999931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178-4000-88A2-AF352E2AD8BB}"/>
            </c:ext>
          </c:extLst>
        </c:ser>
        <c:ser>
          <c:idx val="55"/>
          <c:order val="55"/>
          <c:tx>
            <c:strRef>
              <c:f>Лист2!$BE$3</c:f>
              <c:strCache>
                <c:ptCount val="1"/>
                <c:pt idx="0">
                  <c:v>Сумма по столбцу 131%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Лист2!$BE$4:$BE$5</c:f>
              <c:numCache>
                <c:formatCode>General</c:formatCode>
                <c:ptCount val="1"/>
                <c:pt idx="0">
                  <c:v>72.540000000000049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178-4000-88A2-AF352E2AD8BB}"/>
            </c:ext>
          </c:extLst>
        </c:ser>
        <c:ser>
          <c:idx val="56"/>
          <c:order val="56"/>
          <c:tx>
            <c:strRef>
              <c:f>Лист2!$BF$3</c:f>
              <c:strCache>
                <c:ptCount val="1"/>
                <c:pt idx="0">
                  <c:v>Сумма по столбцу 129%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Лист2!$BF$4:$BF$5</c:f>
              <c:numCache>
                <c:formatCode>General</c:formatCode>
                <c:ptCount val="1"/>
                <c:pt idx="0">
                  <c:v>72.73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178-4000-88A2-AF352E2AD8BB}"/>
            </c:ext>
          </c:extLst>
        </c:ser>
        <c:ser>
          <c:idx val="57"/>
          <c:order val="57"/>
          <c:tx>
            <c:strRef>
              <c:f>Лист2!$BG$3</c:f>
              <c:strCache>
                <c:ptCount val="1"/>
                <c:pt idx="0">
                  <c:v>Сумма по столбцу 127%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Лист2!$A$4:$A$5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Лист2!$BG$4:$BG$5</c:f>
              <c:numCache>
                <c:formatCode>General</c:formatCode>
                <c:ptCount val="1"/>
                <c:pt idx="0">
                  <c:v>72.880000000000038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178-4000-88A2-AF352E2A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303376"/>
        <c:axId val="29307120"/>
      </c:barChart>
      <c:catAx>
        <c:axId val="293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07120"/>
        <c:crosses val="autoZero"/>
        <c:auto val="1"/>
        <c:lblAlgn val="ctr"/>
        <c:lblOffset val="100"/>
        <c:noMultiLvlLbl val="0"/>
      </c:catAx>
      <c:valAx>
        <c:axId val="293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</xdr:col>
      <xdr:colOff>114300</xdr:colOff>
      <xdr:row>32</xdr:row>
      <xdr:rowOff>129540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084B38-075E-EE11-C41C-2031A0258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"/>
          <a:ext cx="5661660" cy="506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68580</xdr:rowOff>
    </xdr:from>
    <xdr:to>
      <xdr:col>7</xdr:col>
      <xdr:colOff>655320</xdr:colOff>
      <xdr:row>27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25.594716666666" backgroundQuery="1" createdVersion="6" refreshedVersion="6" minRefreshableVersion="3" recordCount="0" supportSubquery="1" supportAdvancedDrill="1" xr:uid="{00000000-000A-0000-FFFF-FFFF11020000}">
  <cacheSource type="external" connectionId="1"/>
  <cacheFields count="59">
    <cacheField name="[Диапазон].[53%].[53%]" caption="53%" numFmtId="0" level="1">
      <sharedItems containsNonDate="0" containsString="0" containsBlank="1" count="1">
        <m/>
      </sharedItems>
    </cacheField>
    <cacheField name="[Measures].[Сумма по столбцу 58%]" caption="Сумма по столбцу 58%" numFmtId="0" hierarchy="61" level="32767"/>
    <cacheField name="[Measures].[Сумма по столбцу 63%]" caption="Сумма по столбцу 63%" numFmtId="0" hierarchy="62" level="32767"/>
    <cacheField name="[Measures].[Сумма по столбцу 68%]" caption="Сумма по столбцу 68%" numFmtId="0" hierarchy="63" level="32767"/>
    <cacheField name="[Measures].[Сумма по столбцу 73%]" caption="Сумма по столбцу 73%" numFmtId="0" hierarchy="64" level="32767"/>
    <cacheField name="[Measures].[Сумма по столбцу 78%]" caption="Сумма по столбцу 78%" numFmtId="0" hierarchy="65" level="32767"/>
    <cacheField name="[Measures].[Сумма по столбцу 83%]" caption="Сумма по столбцу 83%" numFmtId="0" hierarchy="66" level="32767"/>
    <cacheField name="[Measures].[Сумма по столбцу 88%]" caption="Сумма по столбцу 88%" numFmtId="0" hierarchy="67" level="32767"/>
    <cacheField name="[Measures].[Сумма по столбцу 93%]" caption="Сумма по столбцу 93%" numFmtId="0" hierarchy="68" level="32767"/>
    <cacheField name="[Measures].[Сумма по столбцу 98%]" caption="Сумма по столбцу 98%" numFmtId="0" hierarchy="69" level="32767"/>
    <cacheField name="[Measures].[Сумма по столбцу 103%]" caption="Сумма по столбцу 103%" numFmtId="0" hierarchy="70" level="32767"/>
    <cacheField name="[Measures].[Сумма по столбцу 108%]" caption="Сумма по столбцу 108%" numFmtId="0" hierarchy="71" level="32767"/>
    <cacheField name="[Measures].[Сумма по столбцу 113%]" caption="Сумма по столбцу 113%" numFmtId="0" hierarchy="72" level="32767"/>
    <cacheField name="[Measures].[Сумма по столбцу 118%]" caption="Сумма по столбцу 118%" numFmtId="0" hierarchy="73" level="32767"/>
    <cacheField name="[Measures].[Сумма по столбцу 123%]" caption="Сумма по столбцу 123%" numFmtId="0" hierarchy="74" level="32767"/>
    <cacheField name="[Measures].[Сумма по столбцу 128%]" caption="Сумма по столбцу 128%" numFmtId="0" hierarchy="75" level="32767"/>
    <cacheField name="[Measures].[Сумма по столбцу 133%]" caption="Сумма по столбцу 133%" numFmtId="0" hierarchy="76" level="32767"/>
    <cacheField name="[Measures].[Сумма по столбцу 138%]" caption="Сумма по столбцу 138%" numFmtId="0" hierarchy="77" level="32767"/>
    <cacheField name="[Measures].[Сумма по столбцу 143%]" caption="Сумма по столбцу 143%" numFmtId="0" hierarchy="78" level="32767"/>
    <cacheField name="[Measures].[Сумма по столбцу 148%]" caption="Сумма по столбцу 148%" numFmtId="0" hierarchy="79" level="32767"/>
    <cacheField name="[Measures].[Сумма по столбцу 153%]" caption="Сумма по столбцу 153%" numFmtId="0" hierarchy="80" level="32767"/>
    <cacheField name="[Measures].[Сумма по столбцу 158%]" caption="Сумма по столбцу 158%" numFmtId="0" hierarchy="81" level="32767"/>
    <cacheField name="[Measures].[Сумма по столбцу 163%]" caption="Сумма по столбцу 163%" numFmtId="0" hierarchy="82" level="32767"/>
    <cacheField name="[Measures].[Сумма по столбцу 164%]" caption="Сумма по столбцу 164%" numFmtId="0" hierarchy="83" level="32767"/>
    <cacheField name="[Measures].[Сумма по столбцу 165%]" caption="Сумма по столбцу 165%" numFmtId="0" hierarchy="84" level="32767"/>
    <cacheField name="[Measures].[Сумма по столбцу 166%]" caption="Сумма по столбцу 166%" numFmtId="0" hierarchy="85" level="32767"/>
    <cacheField name="[Measures].[Сумма по столбцу 167%]" caption="Сумма по столбцу 167%" numFmtId="0" hierarchy="86" level="32767"/>
    <cacheField name="[Measures].[Сумма по столбцу 168%]" caption="Сумма по столбцу 168%" numFmtId="0" hierarchy="87" level="32767"/>
    <cacheField name="[Measures].[Сумма по столбцу 169%]" caption="Сумма по столбцу 169%" numFmtId="0" hierarchy="88" level="32767"/>
    <cacheField name="[Measures].[Сумма по столбцу 170%]" caption="Сумма по столбцу 170%" numFmtId="0" hierarchy="89" level="32767"/>
    <cacheField name="[Measures].[Сумма по столбцу 171%]" caption="Сумма по столбцу 171%" numFmtId="0" hierarchy="90" level="32767"/>
    <cacheField name="[Measures].[Сумма по столбцу 172%]" caption="Сумма по столбцу 172%" numFmtId="0" hierarchy="91" level="32767"/>
    <cacheField name="[Measures].[Сумма по столбцу 173%]" caption="Сумма по столбцу 173%" numFmtId="0" hierarchy="92" level="32767"/>
    <cacheField name="[Measures].[Сумма по столбцу 174%]" caption="Сумма по столбцу 174%" numFmtId="0" hierarchy="93" level="32767"/>
    <cacheField name="[Measures].[Сумма по столбцу 175%]" caption="Сумма по столбцу 175%" numFmtId="0" hierarchy="94" level="32767"/>
    <cacheField name="[Measures].[Сумма по столбцу 173%2]" caption="Сумма по столбцу 173%2" numFmtId="0" hierarchy="95" level="32767"/>
    <cacheField name="[Measures].[Сумма по столбцу 171%2]" caption="Сумма по столбцу 171%2" numFmtId="0" hierarchy="96" level="32767"/>
    <cacheField name="[Measures].[Сумма по столбцу 169%2]" caption="Сумма по столбцу 169%2" numFmtId="0" hierarchy="97" level="32767"/>
    <cacheField name="[Measures].[Сумма по столбцу 167%2]" caption="Сумма по столбцу 167%2" numFmtId="0" hierarchy="98" level="32767"/>
    <cacheField name="[Measures].[Сумма по столбцу 165%2]" caption="Сумма по столбцу 165%2" numFmtId="0" hierarchy="99" level="32767"/>
    <cacheField name="[Measures].[Сумма по столбцу 163%2]" caption="Сумма по столбцу 163%2" numFmtId="0" hierarchy="100" level="32767"/>
    <cacheField name="[Measures].[Сумма по столбцу 161%]" caption="Сумма по столбцу 161%" numFmtId="0" hierarchy="101" level="32767"/>
    <cacheField name="[Measures].[Сумма по столбцу 159%]" caption="Сумма по столбцу 159%" numFmtId="0" hierarchy="102" level="32767"/>
    <cacheField name="[Measures].[Сумма по столбцу 157%]" caption="Сумма по столбцу 157%" numFmtId="0" hierarchy="103" level="32767"/>
    <cacheField name="[Measures].[Сумма по столбцу 155%]" caption="Сумма по столбцу 155%" numFmtId="0" hierarchy="104" level="32767"/>
    <cacheField name="[Measures].[Сумма по столбцу 153%2]" caption="Сумма по столбцу 153%2" numFmtId="0" hierarchy="105" level="32767"/>
    <cacheField name="[Measures].[Сумма по столбцу 151%]" caption="Сумма по столбцу 151%" numFmtId="0" hierarchy="106" level="32767"/>
    <cacheField name="[Measures].[Сумма по столбцу 149%]" caption="Сумма по столбцу 149%" numFmtId="0" hierarchy="107" level="32767"/>
    <cacheField name="[Measures].[Сумма по столбцу 147%]" caption="Сумма по столбцу 147%" numFmtId="0" hierarchy="108" level="32767"/>
    <cacheField name="[Measures].[Сумма по столбцу 145%]" caption="Сумма по столбцу 145%" numFmtId="0" hierarchy="109" level="32767"/>
    <cacheField name="[Measures].[Сумма по столбцу 143%2]" caption="Сумма по столбцу 143%2" numFmtId="0" hierarchy="110" level="32767"/>
    <cacheField name="[Measures].[Сумма по столбцу 141%]" caption="Сумма по столбцу 141%" numFmtId="0" hierarchy="111" level="32767"/>
    <cacheField name="[Measures].[Сумма по столбцу 139%]" caption="Сумма по столбцу 139%" numFmtId="0" hierarchy="112" level="32767"/>
    <cacheField name="[Measures].[Сумма по столбцу 137%]" caption="Сумма по столбцу 137%" numFmtId="0" hierarchy="113" level="32767"/>
    <cacheField name="[Measures].[Сумма по столбцу 135%]" caption="Сумма по столбцу 135%" numFmtId="0" hierarchy="114" level="32767"/>
    <cacheField name="[Measures].[Сумма по столбцу 133%2]" caption="Сумма по столбцу 133%2" numFmtId="0" hierarchy="115" level="32767"/>
    <cacheField name="[Measures].[Сумма по столбцу 131%]" caption="Сумма по столбцу 131%" numFmtId="0" hierarchy="116" level="32767"/>
    <cacheField name="[Measures].[Сумма по столбцу 129%]" caption="Сумма по столбцу 129%" numFmtId="0" hierarchy="117" level="32767"/>
    <cacheField name="[Measures].[Сумма по столбцу 127%]" caption="Сумма по столбцу 127%" numFmtId="0" hierarchy="118" level="32767"/>
  </cacheFields>
  <cacheHierarchies count="119">
    <cacheHierarchy uniqueName="[Диапазон].[53%]" caption="53%" attribute="1" defaultMemberUniqueName="[Диапазон].[53%].[All]" allUniqueName="[Диапазон].[53%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58%]" caption="58%" attribute="1" defaultMemberUniqueName="[Диапазон].[58%].[All]" allUniqueName="[Диапазон].[58%].[All]" dimensionUniqueName="[Диапазон]" displayFolder="" count="0" memberValueDatatype="5" unbalanced="0"/>
    <cacheHierarchy uniqueName="[Диапазон].[63%]" caption="63%" attribute="1" defaultMemberUniqueName="[Диапазон].[63%].[All]" allUniqueName="[Диапазон].[63%].[All]" dimensionUniqueName="[Диапазон]" displayFolder="" count="0" memberValueDatatype="5" unbalanced="0"/>
    <cacheHierarchy uniqueName="[Диапазон].[68%]" caption="68%" attribute="1" defaultMemberUniqueName="[Диапазон].[68%].[All]" allUniqueName="[Диапазон].[68%].[All]" dimensionUniqueName="[Диапазон]" displayFolder="" count="0" memberValueDatatype="5" unbalanced="0"/>
    <cacheHierarchy uniqueName="[Диапазон].[73%]" caption="73%" attribute="1" defaultMemberUniqueName="[Диапазон].[73%].[All]" allUniqueName="[Диапазон].[73%].[All]" dimensionUniqueName="[Диапазон]" displayFolder="" count="0" memberValueDatatype="5" unbalanced="0"/>
    <cacheHierarchy uniqueName="[Диапазон].[78%]" caption="78%" attribute="1" defaultMemberUniqueName="[Диапазон].[78%].[All]" allUniqueName="[Диапазон].[78%].[All]" dimensionUniqueName="[Диапазон]" displayFolder="" count="0" memberValueDatatype="5" unbalanced="0"/>
    <cacheHierarchy uniqueName="[Диапазон].[83%]" caption="83%" attribute="1" defaultMemberUniqueName="[Диапазон].[83%].[All]" allUniqueName="[Диапазон].[83%].[All]" dimensionUniqueName="[Диапазон]" displayFolder="" count="0" memberValueDatatype="5" unbalanced="0"/>
    <cacheHierarchy uniqueName="[Диапазон].[88%]" caption="88%" attribute="1" defaultMemberUniqueName="[Диапазон].[88%].[All]" allUniqueName="[Диапазон].[88%].[All]" dimensionUniqueName="[Диапазон]" displayFolder="" count="0" memberValueDatatype="5" unbalanced="0"/>
    <cacheHierarchy uniqueName="[Диапазон].[93%]" caption="93%" attribute="1" defaultMemberUniqueName="[Диапазон].[93%].[All]" allUniqueName="[Диапазон].[93%].[All]" dimensionUniqueName="[Диапазон]" displayFolder="" count="0" memberValueDatatype="5" unbalanced="0"/>
    <cacheHierarchy uniqueName="[Диапазон].[98%]" caption="98%" attribute="1" defaultMemberUniqueName="[Диапазон].[98%].[All]" allUniqueName="[Диапазон].[98%].[All]" dimensionUniqueName="[Диапазон]" displayFolder="" count="0" memberValueDatatype="5" unbalanced="0"/>
    <cacheHierarchy uniqueName="[Диапазон].[103%]" caption="103%" attribute="1" defaultMemberUniqueName="[Диапазон].[103%].[All]" allUniqueName="[Диапазон].[103%].[All]" dimensionUniqueName="[Диапазон]" displayFolder="" count="0" memberValueDatatype="5" unbalanced="0"/>
    <cacheHierarchy uniqueName="[Диапазон].[108%]" caption="108%" attribute="1" defaultMemberUniqueName="[Диапазон].[108%].[All]" allUniqueName="[Диапазон].[108%].[All]" dimensionUniqueName="[Диапазон]" displayFolder="" count="0" memberValueDatatype="5" unbalanced="0"/>
    <cacheHierarchy uniqueName="[Диапазон].[113%]" caption="113%" attribute="1" defaultMemberUniqueName="[Диапазон].[113%].[All]" allUniqueName="[Диапазон].[113%].[All]" dimensionUniqueName="[Диапазон]" displayFolder="" count="0" memberValueDatatype="5" unbalanced="0"/>
    <cacheHierarchy uniqueName="[Диапазон].[118%]" caption="118%" attribute="1" defaultMemberUniqueName="[Диапазон].[118%].[All]" allUniqueName="[Диапазон].[118%].[All]" dimensionUniqueName="[Диапазон]" displayFolder="" count="0" memberValueDatatype="5" unbalanced="0"/>
    <cacheHierarchy uniqueName="[Диапазон].[123%]" caption="123%" attribute="1" defaultMemberUniqueName="[Диапазон].[123%].[All]" allUniqueName="[Диапазон].[123%].[All]" dimensionUniqueName="[Диапазон]" displayFolder="" count="0" memberValueDatatype="5" unbalanced="0"/>
    <cacheHierarchy uniqueName="[Диапазон].[128%]" caption="128%" attribute="1" defaultMemberUniqueName="[Диапазон].[128%].[All]" allUniqueName="[Диапазон].[128%].[All]" dimensionUniqueName="[Диапазон]" displayFolder="" count="0" memberValueDatatype="5" unbalanced="0"/>
    <cacheHierarchy uniqueName="[Диапазон].[133%]" caption="133%" attribute="1" defaultMemberUniqueName="[Диапазон].[133%].[All]" allUniqueName="[Диапазон].[133%].[All]" dimensionUniqueName="[Диапазон]" displayFolder="" count="0" memberValueDatatype="5" unbalanced="0"/>
    <cacheHierarchy uniqueName="[Диапазон].[138%]" caption="138%" attribute="1" defaultMemberUniqueName="[Диапазон].[138%].[All]" allUniqueName="[Диапазон].[138%].[All]" dimensionUniqueName="[Диапазон]" displayFolder="" count="0" memberValueDatatype="5" unbalanced="0"/>
    <cacheHierarchy uniqueName="[Диапазон].[143%]" caption="143%" attribute="1" defaultMemberUniqueName="[Диапазон].[143%].[All]" allUniqueName="[Диапазон].[143%].[All]" dimensionUniqueName="[Диапазон]" displayFolder="" count="0" memberValueDatatype="5" unbalanced="0"/>
    <cacheHierarchy uniqueName="[Диапазон].[148%]" caption="148%" attribute="1" defaultMemberUniqueName="[Диапазон].[148%].[All]" allUniqueName="[Диапазон].[148%].[All]" dimensionUniqueName="[Диапазон]" displayFolder="" count="0" memberValueDatatype="5" unbalanced="0"/>
    <cacheHierarchy uniqueName="[Диапазон].[153%]" caption="153%" attribute="1" defaultMemberUniqueName="[Диапазон].[153%].[All]" allUniqueName="[Диапазон].[153%].[All]" dimensionUniqueName="[Диапазон]" displayFolder="" count="0" memberValueDatatype="5" unbalanced="0"/>
    <cacheHierarchy uniqueName="[Диапазон].[158%]" caption="158%" attribute="1" defaultMemberUniqueName="[Диапазон].[158%].[All]" allUniqueName="[Диапазон].[158%].[All]" dimensionUniqueName="[Диапазон]" displayFolder="" count="0" memberValueDatatype="5" unbalanced="0"/>
    <cacheHierarchy uniqueName="[Диапазон].[163%]" caption="163%" attribute="1" defaultMemberUniqueName="[Диапазон].[163%].[All]" allUniqueName="[Диапазон].[163%].[All]" dimensionUniqueName="[Диапазон]" displayFolder="" count="0" memberValueDatatype="5" unbalanced="0"/>
    <cacheHierarchy uniqueName="[Диапазон].[164%]" caption="164%" attribute="1" defaultMemberUniqueName="[Диапазон].[164%].[All]" allUniqueName="[Диапазон].[164%].[All]" dimensionUniqueName="[Диапазон]" displayFolder="" count="0" memberValueDatatype="5" unbalanced="0"/>
    <cacheHierarchy uniqueName="[Диапазон].[165%]" caption="165%" attribute="1" defaultMemberUniqueName="[Диапазон].[165%].[All]" allUniqueName="[Диапазон].[165%].[All]" dimensionUniqueName="[Диапазон]" displayFolder="" count="0" memberValueDatatype="5" unbalanced="0"/>
    <cacheHierarchy uniqueName="[Диапазон].[166%]" caption="166%" attribute="1" defaultMemberUniqueName="[Диапазон].[166%].[All]" allUniqueName="[Диапазон].[166%].[All]" dimensionUniqueName="[Диапазон]" displayFolder="" count="0" memberValueDatatype="5" unbalanced="0"/>
    <cacheHierarchy uniqueName="[Диапазон].[167%]" caption="167%" attribute="1" defaultMemberUniqueName="[Диапазон].[167%].[All]" allUniqueName="[Диапазон].[167%].[All]" dimensionUniqueName="[Диапазон]" displayFolder="" count="0" memberValueDatatype="5" unbalanced="0"/>
    <cacheHierarchy uniqueName="[Диапазон].[168%]" caption="168%" attribute="1" defaultMemberUniqueName="[Диапазон].[168%].[All]" allUniqueName="[Диапазон].[168%].[All]" dimensionUniqueName="[Диапазон]" displayFolder="" count="0" memberValueDatatype="5" unbalanced="0"/>
    <cacheHierarchy uniqueName="[Диапазон].[169%]" caption="169%" attribute="1" defaultMemberUniqueName="[Диапазон].[169%].[All]" allUniqueName="[Диапазон].[169%].[All]" dimensionUniqueName="[Диапазон]" displayFolder="" count="0" memberValueDatatype="5" unbalanced="0"/>
    <cacheHierarchy uniqueName="[Диапазон].[170%]" caption="170%" attribute="1" defaultMemberUniqueName="[Диапазон].[170%].[All]" allUniqueName="[Диапазон].[170%].[All]" dimensionUniqueName="[Диапазон]" displayFolder="" count="0" memberValueDatatype="5" unbalanced="0"/>
    <cacheHierarchy uniqueName="[Диапазон].[171%]" caption="171%" attribute="1" defaultMemberUniqueName="[Диапазон].[171%].[All]" allUniqueName="[Диапазон].[171%].[All]" dimensionUniqueName="[Диапазон]" displayFolder="" count="0" memberValueDatatype="5" unbalanced="0"/>
    <cacheHierarchy uniqueName="[Диапазон].[172%]" caption="172%" attribute="1" defaultMemberUniqueName="[Диапазон].[172%].[All]" allUniqueName="[Диапазон].[172%].[All]" dimensionUniqueName="[Диапазон]" displayFolder="" count="0" memberValueDatatype="5" unbalanced="0"/>
    <cacheHierarchy uniqueName="[Диапазон].[173%]" caption="173%" attribute="1" defaultMemberUniqueName="[Диапазон].[173%].[All]" allUniqueName="[Диапазон].[173%].[All]" dimensionUniqueName="[Диапазон]" displayFolder="" count="0" memberValueDatatype="5" unbalanced="0"/>
    <cacheHierarchy uniqueName="[Диапазон].[174%]" caption="174%" attribute="1" defaultMemberUniqueName="[Диапазон].[174%].[All]" allUniqueName="[Диапазон].[174%].[All]" dimensionUniqueName="[Диапазон]" displayFolder="" count="0" memberValueDatatype="5" unbalanced="0"/>
    <cacheHierarchy uniqueName="[Диапазон].[175%]" caption="175%" attribute="1" defaultMemberUniqueName="[Диапазон].[175%].[All]" allUniqueName="[Диапазон].[175%].[All]" dimensionUniqueName="[Диапазон]" displayFolder="" count="0" memberValueDatatype="5" unbalanced="0"/>
    <cacheHierarchy uniqueName="[Диапазон].[173%2]" caption="173%2" attribute="1" defaultMemberUniqueName="[Диапазон].[173%2].[All]" allUniqueName="[Диапазон].[173%2].[All]" dimensionUniqueName="[Диапазон]" displayFolder="" count="0" memberValueDatatype="5" unbalanced="0"/>
    <cacheHierarchy uniqueName="[Диапазон].[171%2]" caption="171%2" attribute="1" defaultMemberUniqueName="[Диапазон].[171%2].[All]" allUniqueName="[Диапазон].[171%2].[All]" dimensionUniqueName="[Диапазон]" displayFolder="" count="0" memberValueDatatype="5" unbalanced="0"/>
    <cacheHierarchy uniqueName="[Диапазон].[169%2]" caption="169%2" attribute="1" defaultMemberUniqueName="[Диапазон].[169%2].[All]" allUniqueName="[Диапазон].[169%2].[All]" dimensionUniqueName="[Диапазон]" displayFolder="" count="0" memberValueDatatype="5" unbalanced="0"/>
    <cacheHierarchy uniqueName="[Диапазон].[167%2]" caption="167%2" attribute="1" defaultMemberUniqueName="[Диапазон].[167%2].[All]" allUniqueName="[Диапазон].[167%2].[All]" dimensionUniqueName="[Диапазон]" displayFolder="" count="0" memberValueDatatype="5" unbalanced="0"/>
    <cacheHierarchy uniqueName="[Диапазон].[165%2]" caption="165%2" attribute="1" defaultMemberUniqueName="[Диапазон].[165%2].[All]" allUniqueName="[Диапазон].[165%2].[All]" dimensionUniqueName="[Диапазон]" displayFolder="" count="0" memberValueDatatype="5" unbalanced="0"/>
    <cacheHierarchy uniqueName="[Диапазон].[163%2]" caption="163%2" attribute="1" defaultMemberUniqueName="[Диапазон].[163%2].[All]" allUniqueName="[Диапазон].[163%2].[All]" dimensionUniqueName="[Диапазон]" displayFolder="" count="0" memberValueDatatype="5" unbalanced="0"/>
    <cacheHierarchy uniqueName="[Диапазон].[161%]" caption="161%" attribute="1" defaultMemberUniqueName="[Диапазон].[161%].[All]" allUniqueName="[Диапазон].[161%].[All]" dimensionUniqueName="[Диапазон]" displayFolder="" count="0" memberValueDatatype="5" unbalanced="0"/>
    <cacheHierarchy uniqueName="[Диапазон].[159%]" caption="159%" attribute="1" defaultMemberUniqueName="[Диапазон].[159%].[All]" allUniqueName="[Диапазон].[159%].[All]" dimensionUniqueName="[Диапазон]" displayFolder="" count="0" memberValueDatatype="5" unbalanced="0"/>
    <cacheHierarchy uniqueName="[Диапазон].[157%]" caption="157%" attribute="1" defaultMemberUniqueName="[Диапазон].[157%].[All]" allUniqueName="[Диапазон].[157%].[All]" dimensionUniqueName="[Диапазон]" displayFolder="" count="0" memberValueDatatype="5" unbalanced="0"/>
    <cacheHierarchy uniqueName="[Диапазон].[155%]" caption="155%" attribute="1" defaultMemberUniqueName="[Диапазон].[155%].[All]" allUniqueName="[Диапазон].[155%].[All]" dimensionUniqueName="[Диапазон]" displayFolder="" count="0" memberValueDatatype="5" unbalanced="0"/>
    <cacheHierarchy uniqueName="[Диапазон].[153%2]" caption="153%2" attribute="1" defaultMemberUniqueName="[Диапазон].[153%2].[All]" allUniqueName="[Диапазон].[153%2].[All]" dimensionUniqueName="[Диапазон]" displayFolder="" count="0" memberValueDatatype="5" unbalanced="0"/>
    <cacheHierarchy uniqueName="[Диапазон].[151%]" caption="151%" attribute="1" defaultMemberUniqueName="[Диапазон].[151%].[All]" allUniqueName="[Диапазон].[151%].[All]" dimensionUniqueName="[Диапазон]" displayFolder="" count="0" memberValueDatatype="5" unbalanced="0"/>
    <cacheHierarchy uniqueName="[Диапазон].[149%]" caption="149%" attribute="1" defaultMemberUniqueName="[Диапазон].[149%].[All]" allUniqueName="[Диапазон].[149%].[All]" dimensionUniqueName="[Диапазон]" displayFolder="" count="0" memberValueDatatype="5" unbalanced="0"/>
    <cacheHierarchy uniqueName="[Диапазон].[147%]" caption="147%" attribute="1" defaultMemberUniqueName="[Диапазон].[147%].[All]" allUniqueName="[Диапазон].[147%].[All]" dimensionUniqueName="[Диапазон]" displayFolder="" count="0" memberValueDatatype="5" unbalanced="0"/>
    <cacheHierarchy uniqueName="[Диапазон].[145%]" caption="145%" attribute="1" defaultMemberUniqueName="[Диапазон].[145%].[All]" allUniqueName="[Диапазон].[145%].[All]" dimensionUniqueName="[Диапазон]" displayFolder="" count="0" memberValueDatatype="5" unbalanced="0"/>
    <cacheHierarchy uniqueName="[Диапазон].[143%2]" caption="143%2" attribute="1" defaultMemberUniqueName="[Диапазон].[143%2].[All]" allUniqueName="[Диапазон].[143%2].[All]" dimensionUniqueName="[Диапазон]" displayFolder="" count="0" memberValueDatatype="5" unbalanced="0"/>
    <cacheHierarchy uniqueName="[Диапазон].[141%]" caption="141%" attribute="1" defaultMemberUniqueName="[Диапазон].[141%].[All]" allUniqueName="[Диапазон].[141%].[All]" dimensionUniqueName="[Диапазон]" displayFolder="" count="0" memberValueDatatype="5" unbalanced="0"/>
    <cacheHierarchy uniqueName="[Диапазон].[139%]" caption="139%" attribute="1" defaultMemberUniqueName="[Диапазон].[139%].[All]" allUniqueName="[Диапазон].[139%].[All]" dimensionUniqueName="[Диапазон]" displayFolder="" count="0" memberValueDatatype="5" unbalanced="0"/>
    <cacheHierarchy uniqueName="[Диапазон].[137%]" caption="137%" attribute="1" defaultMemberUniqueName="[Диапазон].[137%].[All]" allUniqueName="[Диапазон].[137%].[All]" dimensionUniqueName="[Диапазон]" displayFolder="" count="0" memberValueDatatype="5" unbalanced="0"/>
    <cacheHierarchy uniqueName="[Диапазон].[135%]" caption="135%" attribute="1" defaultMemberUniqueName="[Диапазон].[135%].[All]" allUniqueName="[Диапазон].[135%].[All]" dimensionUniqueName="[Диапазон]" displayFolder="" count="0" memberValueDatatype="5" unbalanced="0"/>
    <cacheHierarchy uniqueName="[Диапазон].[133%2]" caption="133%2" attribute="1" defaultMemberUniqueName="[Диапазон].[133%2].[All]" allUniqueName="[Диапазон].[133%2].[All]" dimensionUniqueName="[Диапазон]" displayFolder="" count="0" memberValueDatatype="5" unbalanced="0"/>
    <cacheHierarchy uniqueName="[Диапазон].[131%]" caption="131%" attribute="1" defaultMemberUniqueName="[Диапазон].[131%].[All]" allUniqueName="[Диапазон].[131%].[All]" dimensionUniqueName="[Диапазон]" displayFolder="" count="0" memberValueDatatype="5" unbalanced="0"/>
    <cacheHierarchy uniqueName="[Диапазон].[129%]" caption="129%" attribute="1" defaultMemberUniqueName="[Диапазон].[129%].[All]" allUniqueName="[Диапазон].[129%].[All]" dimensionUniqueName="[Диапазон]" displayFolder="" count="0" memberValueDatatype="5" unbalanced="0"/>
    <cacheHierarchy uniqueName="[Диапазон].[127%]" caption="127%" attribute="1" defaultMemberUniqueName="[Диапазон].[127%].[All]" allUniqueName="[Диапазон].[127%].[All]" dimensionUniqueName="[Диапазон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58%]" caption="Сумма по столбцу 58%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63%]" caption="Сумма по столбцу 63%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68%]" caption="Сумма по столбцу 68%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73%]" caption="Сумма по столбцу 73%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78%]" caption="Сумма по столбцу 78%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83%]" caption="Сумма по столбцу 83%" measure="1" displayFolder="" measureGroup="Диапазон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88%]" caption="Сумма по столбцу 88%" measure="1" displayFolder="" measureGroup="Диапазон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93%]" caption="Сумма по столбцу 93%" measure="1" displayFolder="" measureGroup="Диапазон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98%]" caption="Сумма по столбцу 98%" measure="1" displayFolder="" measureGroup="Диапазон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103%]" caption="Сумма по столбцу 103%" measure="1" displayFolder="" measureGroup="Диапазон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108%]" caption="Сумма по столбцу 108%" measure="1" displayFolder="" measureGroup="Диапазон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113%]" caption="Сумма по столбцу 113%" measure="1" displayFolder="" measureGroup="Диапазон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118%]" caption="Сумма по столбцу 118%" measure="1" displayFolder="" measureGroup="Диапазон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123%]" caption="Сумма по столбцу 123%" measure="1" displayFolder="" measureGroup="Диапазон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128%]" caption="Сумма по столбцу 128%" measure="1" displayFolder="" measureGroup="Диапазон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133%]" caption="Сумма по столбцу 133%" measure="1" displayFolder="" measureGroup="Диапазон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138%]" caption="Сумма по столбцу 138%" measure="1" displayFolder="" measureGroup="Диапазон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143%]" caption="Сумма по столбцу 143%" measure="1" displayFolder="" measureGroup="Диапазон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умма по столбцу 148%]" caption="Сумма по столбцу 148%" measure="1" displayFolder="" measureGroup="Диапазон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153%]" caption="Сумма по столбцу 153%" measure="1" displayFolder="" measureGroup="Диапазон" count="0" oneField="1" hidden="1">
      <fieldsUsage count="1">
        <fieldUsage x="2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Сумма по столбцу 158%]" caption="Сумма по столбцу 158%" measure="1" displayFolder="" measureGroup="Диапазон" count="0" oneField="1" hidden="1">
      <fieldsUsage count="1">
        <fieldUsage x="2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163%]" caption="Сумма по столбцу 163%" measure="1" displayFolder="" measureGroup="Диапазон" count="0" oneField="1" hidden="1">
      <fieldsUsage count="1">
        <fieldUsage x="2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164%]" caption="Сумма по столбцу 164%" measure="1" displayFolder="" measureGroup="Диапазон" count="0" oneField="1" hidden="1">
      <fieldsUsage count="1">
        <fieldUsage x="2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165%]" caption="Сумма по столбцу 165%" measure="1" displayFolder="" measureGroup="Диапазон" count="0" oneField="1" hidden="1">
      <fieldsUsage count="1">
        <fieldUsage x="2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Сумма по столбцу 166%]" caption="Сумма по столбцу 166%" measure="1" displayFolder="" measureGroup="Диапазон" count="0" oneField="1" hidden="1">
      <fieldsUsage count="1">
        <fieldUsage x="2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Сумма по столбцу 167%]" caption="Сумма по столбцу 167%" measure="1" displayFolder="" measureGroup="Диапазон" count="0" oneField="1" hidden="1">
      <fieldsUsage count="1">
        <fieldUsage x="26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168%]" caption="Сумма по столбцу 168%" measure="1" displayFolder="" measureGroup="Диапазон" count="0" oneField="1" hidden="1">
      <fieldsUsage count="1">
        <fieldUsage x="27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Сумма по столбцу 169%]" caption="Сумма по столбцу 169%" measure="1" displayFolder="" measureGroup="Диапазон" count="0" oneField="1" hidden="1">
      <fieldsUsage count="1">
        <fieldUsage x="28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Сумма по столбцу 170%]" caption="Сумма по столбцу 170%" measure="1" displayFolder="" measureGroup="Диапазон" count="0" oneField="1" hidden="1">
      <fieldsUsage count="1">
        <fieldUsage x="29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Сумма по столбцу 171%]" caption="Сумма по столбцу 171%" measure="1" displayFolder="" measureGroup="Диапазон" count="0" oneField="1" hidden="1">
      <fieldsUsage count="1">
        <fieldUsage x="3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Сумма по столбцу 172%]" caption="Сумма по столбцу 172%" measure="1" displayFolder="" measureGroup="Диапазон" count="0" oneField="1" hidden="1">
      <fieldsUsage count="1">
        <fieldUsage x="3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Сумма по столбцу 173%]" caption="Сумма по столбцу 173%" measure="1" displayFolder="" measureGroup="Диапазон" count="0" oneField="1" hidden="1">
      <fieldsUsage count="1">
        <fieldUsage x="3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Сумма по столбцу 174%]" caption="Сумма по столбцу 174%" measure="1" displayFolder="" measureGroup="Диапазон" count="0" oneField="1" hidden="1">
      <fieldsUsage count="1">
        <fieldUsage x="33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Сумма по столбцу 175%]" caption="Сумма по столбцу 175%" measure="1" displayFolder="" measureGroup="Диапазон" count="0" oneField="1" hidden="1">
      <fieldsUsage count="1">
        <fieldUsage x="34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Сумма по столбцу 173%2]" caption="Сумма по столбцу 173%2" measure="1" displayFolder="" measureGroup="Диапазон" count="0" oneField="1" hidden="1">
      <fieldsUsage count="1">
        <fieldUsage x="35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Сумма по столбцу 171%2]" caption="Сумма по столбцу 171%2" measure="1" displayFolder="" measureGroup="Диапазон" count="0" oneField="1" hidden="1">
      <fieldsUsage count="1">
        <fieldUsage x="36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Сумма по столбцу 169%2]" caption="Сумма по столбцу 169%2" measure="1" displayFolder="" measureGroup="Диапазон" count="0" oneField="1" hidden="1">
      <fieldsUsage count="1">
        <fieldUsage x="37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Сумма по столбцу 167%2]" caption="Сумма по столбцу 167%2" measure="1" displayFolder="" measureGroup="Диапазон" count="0" oneField="1" hidden="1">
      <fieldsUsage count="1">
        <fieldUsage x="38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Сумма по столбцу 165%2]" caption="Сумма по столбцу 165%2" measure="1" displayFolder="" measureGroup="Диапазон" count="0" oneField="1" hidden="1">
      <fieldsUsage count="1">
        <fieldUsage x="39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Сумма по столбцу 163%2]" caption="Сумма по столбцу 163%2" measure="1" displayFolder="" measureGroup="Диапазон" count="0" oneField="1" hidden="1">
      <fieldsUsage count="1">
        <fieldUsage x="4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Сумма по столбцу 161%]" caption="Сумма по столбцу 161%" measure="1" displayFolder="" measureGroup="Диапазон" count="0" oneField="1" hidden="1">
      <fieldsUsage count="1">
        <fieldUsage x="4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Сумма по столбцу 159%]" caption="Сумма по столбцу 159%" measure="1" displayFolder="" measureGroup="Диапазон" count="0" oneField="1" hidden="1">
      <fieldsUsage count="1">
        <fieldUsage x="42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Сумма по столбцу 157%]" caption="Сумма по столбцу 157%" measure="1" displayFolder="" measureGroup="Диапазон" count="0" oneField="1" hidden="1">
      <fieldsUsage count="1">
        <fieldUsage x="43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Сумма по столбцу 155%]" caption="Сумма по столбцу 155%" measure="1" displayFolder="" measureGroup="Диапазон" count="0" oneField="1" hidden="1">
      <fieldsUsage count="1">
        <fieldUsage x="44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Сумма по столбцу 153%2]" caption="Сумма по столбцу 153%2" measure="1" displayFolder="" measureGroup="Диапазон" count="0" oneField="1" hidden="1">
      <fieldsUsage count="1">
        <fieldUsage x="45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Сумма по столбцу 151%]" caption="Сумма по столбцу 151%" measure="1" displayFolder="" measureGroup="Диапазон" count="0" oneField="1" hidden="1">
      <fieldsUsage count="1">
        <fieldUsage x="46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Сумма по столбцу 149%]" caption="Сумма по столбцу 149%" measure="1" displayFolder="" measureGroup="Диапазон" count="0" oneField="1" hidden="1">
      <fieldsUsage count="1">
        <fieldUsage x="47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Сумма по столбцу 147%]" caption="Сумма по столбцу 147%" measure="1" displayFolder="" measureGroup="Диапазон" count="0" oneField="1" hidden="1">
      <fieldsUsage count="1">
        <fieldUsage x="48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Сумма по столбцу 145%]" caption="Сумма по столбцу 145%" measure="1" displayFolder="" measureGroup="Диапазон" count="0" oneField="1" hidden="1">
      <fieldsUsage count="1">
        <fieldUsage x="49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Сумма по столбцу 143%2]" caption="Сумма по столбцу 143%2" measure="1" displayFolder="" measureGroup="Диапазон" count="0" oneField="1" hidden="1">
      <fieldsUsage count="1">
        <fieldUsage x="50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Сумма по столбцу 141%]" caption="Сумма по столбцу 141%" measure="1" displayFolder="" measureGroup="Диапазон" count="0" oneField="1" hidden="1">
      <fieldsUsage count="1">
        <fieldUsage x="51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Сумма по столбцу 139%]" caption="Сумма по столбцу 139%" measure="1" displayFolder="" measureGroup="Диапазон" count="0" oneField="1" hidden="1">
      <fieldsUsage count="1">
        <fieldUsage x="52"/>
      </fieldsUsage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Сумма по столбцу 137%]" caption="Сумма по столбцу 137%" measure="1" displayFolder="" measureGroup="Диапазон" count="0" oneField="1" hidden="1">
      <fieldsUsage count="1">
        <fieldUsage x="53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Сумма по столбцу 135%]" caption="Сумма по столбцу 135%" measure="1" displayFolder="" measureGroup="Диапазон" count="0" oneField="1" hidden="1">
      <fieldsUsage count="1">
        <fieldUsage x="54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Сумма по столбцу 133%2]" caption="Сумма по столбцу 133%2" measure="1" displayFolder="" measureGroup="Диапазон" count="0" oneField="1" hidden="1">
      <fieldsUsage count="1">
        <fieldUsage x="55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Сумма по столбцу 131%]" caption="Сумма по столбцу 131%" measure="1" displayFolder="" measureGroup="Диапазон" count="0" oneField="1" hidden="1">
      <fieldsUsage count="1">
        <fieldUsage x="56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Сумма по столбцу 129%]" caption="Сумма по столбцу 129%" measure="1" displayFolder="" measureGroup="Диапазон" count="0" oneField="1" hidden="1">
      <fieldsUsage count="1">
        <fieldUsage x="57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Сумма по столбцу 127%]" caption="Сумма по столбцу 127%" measure="1" displayFolder="" measureGroup="Диапазон" count="0" oneField="1" hidden="1">
      <fieldsUsage count="1">
        <fieldUsage x="58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G5" firstHeaderRow="0" firstDataRow="1" firstDataCol="1"/>
  <pivotFields count="59">
    <pivotField axis="axisRow" allDrilled="1" showAll="0" dataSourceSort="1" defaultAttributeDrillState="1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5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</colItems>
  <dataFields count="58">
    <dataField name="Сумма по столбцу 58%" fld="1" baseField="0" baseItem="0"/>
    <dataField name="Сумма по столбцу 63%" fld="2" baseField="0" baseItem="0"/>
    <dataField name="Сумма по столбцу 68%" fld="3" baseField="0" baseItem="0"/>
    <dataField name="Сумма по столбцу 73%" fld="4" baseField="0" baseItem="0"/>
    <dataField name="Сумма по столбцу 78%" fld="5" baseField="0" baseItem="0"/>
    <dataField name="Сумма по столбцу 83%" fld="6" baseField="0" baseItem="0"/>
    <dataField name="Сумма по столбцу 88%" fld="7" baseField="0" baseItem="0"/>
    <dataField name="Сумма по столбцу 93%" fld="8" baseField="0" baseItem="0"/>
    <dataField name="Сумма по столбцу 98%" fld="9" baseField="0" baseItem="0"/>
    <dataField name="Сумма по столбцу 103%" fld="10" baseField="0" baseItem="0"/>
    <dataField name="Сумма по столбцу 108%" fld="11" baseField="0" baseItem="0"/>
    <dataField name="Сумма по столбцу 113%" fld="12" baseField="0" baseItem="0"/>
    <dataField name="Сумма по столбцу 118%" fld="13" baseField="0" baseItem="0"/>
    <dataField name="Сумма по столбцу 123%" fld="14" baseField="0" baseItem="0"/>
    <dataField name="Сумма по столбцу 128%" fld="15" baseField="0" baseItem="0"/>
    <dataField name="Сумма по столбцу 133%" fld="16" baseField="0" baseItem="0"/>
    <dataField name="Сумма по столбцу 138%" fld="17" baseField="0" baseItem="0"/>
    <dataField name="Сумма по столбцу 143%" fld="18" baseField="0" baseItem="0"/>
    <dataField name="Сумма по столбцу 148%" fld="19" baseField="0" baseItem="0"/>
    <dataField name="Сумма по столбцу 153%" fld="20" baseField="0" baseItem="0"/>
    <dataField name="Сумма по столбцу 158%" fld="21" baseField="0" baseItem="0"/>
    <dataField name="Сумма по столбцу 163%" fld="22" baseField="0" baseItem="0"/>
    <dataField name="Сумма по столбцу 164%" fld="23" baseField="0" baseItem="0"/>
    <dataField name="Сумма по столбцу 165%" fld="24" baseField="0" baseItem="0"/>
    <dataField name="Сумма по столбцу 166%" fld="25" baseField="0" baseItem="0"/>
    <dataField name="Сумма по столбцу 167%" fld="26" baseField="0" baseItem="0"/>
    <dataField name="Сумма по столбцу 168%" fld="27" baseField="0" baseItem="0"/>
    <dataField name="Сумма по столбцу 169%" fld="28" baseField="0" baseItem="0"/>
    <dataField name="Сумма по столбцу 170%" fld="29" baseField="0" baseItem="0"/>
    <dataField name="Сумма по столбцу 171%" fld="30" baseField="0" baseItem="0"/>
    <dataField name="Сумма по столбцу 172%" fld="31" baseField="0" baseItem="0"/>
    <dataField name="Сумма по столбцу 173%" fld="32" baseField="0" baseItem="0"/>
    <dataField name="Сумма по столбцу 174%" fld="33" baseField="0" baseItem="0"/>
    <dataField name="Сумма по столбцу 175%" fld="34" baseField="0" baseItem="0"/>
    <dataField name="Сумма по столбцу 173%2" fld="35" baseField="0" baseItem="0"/>
    <dataField name="Сумма по столбцу 171%2" fld="36" baseField="0" baseItem="0"/>
    <dataField name="Сумма по столбцу 169%2" fld="37" baseField="0" baseItem="0"/>
    <dataField name="Сумма по столбцу 167%2" fld="38" baseField="0" baseItem="0"/>
    <dataField name="Сумма по столбцу 165%2" fld="39" baseField="0" baseItem="0"/>
    <dataField name="Сумма по столбцу 163%2" fld="40" baseField="0" baseItem="0"/>
    <dataField name="Сумма по столбцу 161%" fld="41" baseField="0" baseItem="0"/>
    <dataField name="Сумма по столбцу 159%" fld="42" baseField="0" baseItem="0"/>
    <dataField name="Сумма по столбцу 157%" fld="43" baseField="0" baseItem="0"/>
    <dataField name="Сумма по столбцу 155%" fld="44" baseField="0" baseItem="0"/>
    <dataField name="Сумма по столбцу 153%2" fld="45" baseField="0" baseItem="0"/>
    <dataField name="Сумма по столбцу 151%" fld="46" baseField="0" baseItem="0"/>
    <dataField name="Сумма по столбцу 149%" fld="47" baseField="0" baseItem="0"/>
    <dataField name="Сумма по столбцу 147%" fld="48" baseField="0" baseItem="0"/>
    <dataField name="Сумма по столбцу 145%" fld="49" baseField="0" baseItem="0"/>
    <dataField name="Сумма по столбцу 143%2" fld="50" baseField="0" baseItem="0"/>
    <dataField name="Сумма по столбцу 141%" fld="51" baseField="0" baseItem="0"/>
    <dataField name="Сумма по столбцу 139%" fld="52" baseField="0" baseItem="0"/>
    <dataField name="Сумма по столбцу 137%" fld="53" baseField="0" baseItem="0"/>
    <dataField name="Сумма по столбцу 135%" fld="54" baseField="0" baseItem="0"/>
    <dataField name="Сумма по столбцу 133%2" fld="55" baseField="0" baseItem="0"/>
    <dataField name="Сумма по столбцу 131%" fld="56" baseField="0" baseItem="0"/>
    <dataField name="Сумма по столбцу 129%" fld="57" baseField="0" baseItem="0"/>
    <dataField name="Сумма по столбцу 127%" fld="58" baseField="0" baseItem="0"/>
  </dataFields>
  <pivotHierarchies count="1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Когорта (3)!$F$14:$BL$7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C17" sqref="C17"/>
    </sheetView>
  </sheetViews>
  <sheetFormatPr defaultRowHeight="14.4"/>
  <cols>
    <col min="1" max="1" width="80.88671875" customWidth="1"/>
  </cols>
  <sheetData>
    <row r="1" spans="1:1" ht="34.799999999999997" customHeight="1">
      <c r="A1" s="8" t="s">
        <v>8</v>
      </c>
    </row>
    <row r="2" spans="1:1">
      <c r="A2" s="9" t="s">
        <v>12</v>
      </c>
    </row>
    <row r="3" spans="1:1" ht="22.2" customHeight="1">
      <c r="A3" s="9" t="s">
        <v>9</v>
      </c>
    </row>
    <row r="4" spans="1:1">
      <c r="A4" s="9" t="s">
        <v>10</v>
      </c>
    </row>
    <row r="5" spans="1:1" ht="26.4">
      <c r="A5" s="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G5"/>
  <sheetViews>
    <sheetView workbookViewId="0">
      <selection activeCell="F26" sqref="F26"/>
    </sheetView>
  </sheetViews>
  <sheetFormatPr defaultRowHeight="14.4"/>
  <cols>
    <col min="1" max="1" width="17" bestFit="1" customWidth="1"/>
    <col min="2" max="10" width="21.33203125" bestFit="1" customWidth="1"/>
    <col min="11" max="35" width="22.33203125" bestFit="1" customWidth="1"/>
    <col min="36" max="41" width="23.33203125" bestFit="1" customWidth="1"/>
    <col min="42" max="45" width="22.33203125" bestFit="1" customWidth="1"/>
    <col min="46" max="46" width="23.33203125" bestFit="1" customWidth="1"/>
    <col min="47" max="50" width="22.33203125" bestFit="1" customWidth="1"/>
    <col min="51" max="51" width="23.33203125" bestFit="1" customWidth="1"/>
    <col min="52" max="55" width="22.33203125" bestFit="1" customWidth="1"/>
    <col min="56" max="56" width="23.33203125" bestFit="1" customWidth="1"/>
    <col min="57" max="59" width="22.33203125" bestFit="1" customWidth="1"/>
  </cols>
  <sheetData>
    <row r="3" spans="1:59">
      <c r="A3" s="11" t="s">
        <v>13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30</v>
      </c>
      <c r="Q3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  <c r="AA3" t="s">
        <v>41</v>
      </c>
      <c r="AB3" t="s">
        <v>42</v>
      </c>
      <c r="AC3" t="s">
        <v>43</v>
      </c>
      <c r="AD3" t="s">
        <v>44</v>
      </c>
      <c r="AE3" t="s">
        <v>45</v>
      </c>
      <c r="AF3" t="s">
        <v>46</v>
      </c>
      <c r="AG3" t="s">
        <v>47</v>
      </c>
      <c r="AH3" t="s">
        <v>48</v>
      </c>
      <c r="AI3" t="s">
        <v>49</v>
      </c>
      <c r="AJ3" t="s">
        <v>50</v>
      </c>
      <c r="AK3" t="s">
        <v>51</v>
      </c>
      <c r="AL3" t="s">
        <v>52</v>
      </c>
      <c r="AM3" t="s">
        <v>53</v>
      </c>
      <c r="AN3" t="s">
        <v>54</v>
      </c>
      <c r="AO3" t="s">
        <v>55</v>
      </c>
      <c r="AP3" t="s">
        <v>56</v>
      </c>
      <c r="AQ3" t="s">
        <v>57</v>
      </c>
      <c r="AR3" t="s">
        <v>58</v>
      </c>
      <c r="AS3" t="s">
        <v>59</v>
      </c>
      <c r="AT3" t="s">
        <v>60</v>
      </c>
      <c r="AU3" t="s">
        <v>61</v>
      </c>
      <c r="AV3" t="s">
        <v>62</v>
      </c>
      <c r="AW3" t="s">
        <v>63</v>
      </c>
      <c r="AX3" t="s">
        <v>64</v>
      </c>
      <c r="AY3" t="s">
        <v>65</v>
      </c>
      <c r="AZ3" t="s">
        <v>66</v>
      </c>
      <c r="BA3" t="s">
        <v>67</v>
      </c>
      <c r="BB3" t="s">
        <v>68</v>
      </c>
      <c r="BC3" t="s">
        <v>69</v>
      </c>
      <c r="BD3" t="s">
        <v>70</v>
      </c>
      <c r="BE3" t="s">
        <v>71</v>
      </c>
      <c r="BF3" t="s">
        <v>72</v>
      </c>
      <c r="BG3" t="s">
        <v>73</v>
      </c>
    </row>
    <row r="4" spans="1:59">
      <c r="A4" s="12" t="s">
        <v>14</v>
      </c>
      <c r="B4">
        <v>0.53</v>
      </c>
      <c r="C4">
        <v>1.1600000000000001</v>
      </c>
      <c r="D4">
        <v>1.8900000000000001</v>
      </c>
      <c r="E4">
        <v>2.7199999999999998</v>
      </c>
      <c r="F4">
        <v>3.6500000000000004</v>
      </c>
      <c r="G4">
        <v>4.68</v>
      </c>
      <c r="H4">
        <v>5.8100000000000005</v>
      </c>
      <c r="I4">
        <v>7.04</v>
      </c>
      <c r="J4">
        <v>8.370000000000001</v>
      </c>
      <c r="K4">
        <v>9.7999999999999989</v>
      </c>
      <c r="L4">
        <v>11.33</v>
      </c>
      <c r="M4">
        <v>12.959999999999996</v>
      </c>
      <c r="N4">
        <v>14.689999999999998</v>
      </c>
      <c r="O4">
        <v>16.520000000000003</v>
      </c>
      <c r="P4">
        <v>18.45</v>
      </c>
      <c r="Q4">
        <v>20.479999999999997</v>
      </c>
      <c r="R4">
        <v>22.609999999999992</v>
      </c>
      <c r="S4">
        <v>24.84</v>
      </c>
      <c r="T4">
        <v>27.170000000000005</v>
      </c>
      <c r="U4">
        <v>29.600000000000009</v>
      </c>
      <c r="V4">
        <v>32.129999999999988</v>
      </c>
      <c r="W4">
        <v>34.759999999999991</v>
      </c>
      <c r="X4">
        <v>36.610000000000007</v>
      </c>
      <c r="Y4">
        <v>38.45999999999998</v>
      </c>
      <c r="Z4">
        <v>40.34999999999998</v>
      </c>
      <c r="AA4">
        <v>42.260000000000019</v>
      </c>
      <c r="AB4">
        <v>44.19</v>
      </c>
      <c r="AC4">
        <v>46.139999999999986</v>
      </c>
      <c r="AD4">
        <v>48.110000000000014</v>
      </c>
      <c r="AE4">
        <v>50.100000000000016</v>
      </c>
      <c r="AF4">
        <v>52.109999999999978</v>
      </c>
      <c r="AG4">
        <v>54.139999999999965</v>
      </c>
      <c r="AH4">
        <v>56.190000000000012</v>
      </c>
      <c r="AI4">
        <v>58.26</v>
      </c>
      <c r="AJ4">
        <v>59.30999999999996</v>
      </c>
      <c r="AK4">
        <v>60.340000000000025</v>
      </c>
      <c r="AL4">
        <v>61.32999999999997</v>
      </c>
      <c r="AM4">
        <v>62.280000000000044</v>
      </c>
      <c r="AN4">
        <v>63.189999999999962</v>
      </c>
      <c r="AO4">
        <v>64.060000000000031</v>
      </c>
      <c r="AP4">
        <v>64.889999999999986</v>
      </c>
      <c r="AQ4">
        <v>65.680000000000064</v>
      </c>
      <c r="AR4">
        <v>66.429999999999993</v>
      </c>
      <c r="AS4">
        <v>67.139999999999944</v>
      </c>
      <c r="AT4">
        <v>67.810000000000031</v>
      </c>
      <c r="AU4">
        <v>68.439999999999984</v>
      </c>
      <c r="AV4">
        <v>69.03</v>
      </c>
      <c r="AW4">
        <v>69.579999999999956</v>
      </c>
      <c r="AX4">
        <v>70.090000000000046</v>
      </c>
      <c r="AY4">
        <v>70.560000000000016</v>
      </c>
      <c r="AZ4">
        <v>70.98999999999991</v>
      </c>
      <c r="BA4">
        <v>71.38000000000001</v>
      </c>
      <c r="BB4">
        <v>71.729999999999976</v>
      </c>
      <c r="BC4">
        <v>72.040000000000006</v>
      </c>
      <c r="BD4">
        <v>72.309999999999931</v>
      </c>
      <c r="BE4">
        <v>72.540000000000049</v>
      </c>
      <c r="BF4">
        <v>72.73</v>
      </c>
      <c r="BG4">
        <v>72.880000000000038</v>
      </c>
    </row>
    <row r="5" spans="1:59">
      <c r="A5" s="12" t="s">
        <v>15</v>
      </c>
      <c r="B5">
        <v>0.53</v>
      </c>
      <c r="C5">
        <v>1.1600000000000001</v>
      </c>
      <c r="D5">
        <v>1.8900000000000001</v>
      </c>
      <c r="E5">
        <v>2.7199999999999998</v>
      </c>
      <c r="F5">
        <v>3.6500000000000004</v>
      </c>
      <c r="G5">
        <v>4.68</v>
      </c>
      <c r="H5">
        <v>5.8100000000000005</v>
      </c>
      <c r="I5">
        <v>7.04</v>
      </c>
      <c r="J5">
        <v>8.370000000000001</v>
      </c>
      <c r="K5">
        <v>9.7999999999999989</v>
      </c>
      <c r="L5">
        <v>11.33</v>
      </c>
      <c r="M5">
        <v>12.959999999999996</v>
      </c>
      <c r="N5">
        <v>14.689999999999998</v>
      </c>
      <c r="O5">
        <v>16.520000000000003</v>
      </c>
      <c r="P5">
        <v>18.45</v>
      </c>
      <c r="Q5">
        <v>20.479999999999997</v>
      </c>
      <c r="R5">
        <v>22.609999999999992</v>
      </c>
      <c r="S5">
        <v>24.84</v>
      </c>
      <c r="T5">
        <v>27.170000000000005</v>
      </c>
      <c r="U5">
        <v>29.600000000000009</v>
      </c>
      <c r="V5">
        <v>32.129999999999988</v>
      </c>
      <c r="W5">
        <v>34.759999999999991</v>
      </c>
      <c r="X5">
        <v>36.610000000000007</v>
      </c>
      <c r="Y5">
        <v>38.45999999999998</v>
      </c>
      <c r="Z5">
        <v>40.34999999999998</v>
      </c>
      <c r="AA5">
        <v>42.260000000000019</v>
      </c>
      <c r="AB5">
        <v>44.19</v>
      </c>
      <c r="AC5">
        <v>46.139999999999986</v>
      </c>
      <c r="AD5">
        <v>48.110000000000014</v>
      </c>
      <c r="AE5">
        <v>50.100000000000016</v>
      </c>
      <c r="AF5">
        <v>52.109999999999978</v>
      </c>
      <c r="AG5">
        <v>54.139999999999965</v>
      </c>
      <c r="AH5">
        <v>56.190000000000012</v>
      </c>
      <c r="AI5">
        <v>58.26</v>
      </c>
      <c r="AJ5">
        <v>59.30999999999996</v>
      </c>
      <c r="AK5">
        <v>60.340000000000025</v>
      </c>
      <c r="AL5">
        <v>61.32999999999997</v>
      </c>
      <c r="AM5">
        <v>62.280000000000044</v>
      </c>
      <c r="AN5">
        <v>63.189999999999962</v>
      </c>
      <c r="AO5">
        <v>64.060000000000031</v>
      </c>
      <c r="AP5">
        <v>64.889999999999986</v>
      </c>
      <c r="AQ5">
        <v>65.680000000000064</v>
      </c>
      <c r="AR5">
        <v>66.429999999999993</v>
      </c>
      <c r="AS5">
        <v>67.139999999999944</v>
      </c>
      <c r="AT5">
        <v>67.810000000000031</v>
      </c>
      <c r="AU5">
        <v>68.439999999999984</v>
      </c>
      <c r="AV5">
        <v>69.03</v>
      </c>
      <c r="AW5">
        <v>69.579999999999956</v>
      </c>
      <c r="AX5">
        <v>70.090000000000046</v>
      </c>
      <c r="AY5">
        <v>70.560000000000016</v>
      </c>
      <c r="AZ5">
        <v>70.98999999999991</v>
      </c>
      <c r="BA5">
        <v>71.38000000000001</v>
      </c>
      <c r="BB5">
        <v>71.729999999999976</v>
      </c>
      <c r="BC5">
        <v>72.040000000000006</v>
      </c>
      <c r="BD5">
        <v>72.309999999999931</v>
      </c>
      <c r="BE5">
        <v>72.540000000000049</v>
      </c>
      <c r="BF5">
        <v>72.73</v>
      </c>
      <c r="BG5">
        <v>72.880000000000038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B1:BM72"/>
  <sheetViews>
    <sheetView tabSelected="1" zoomScale="40" zoomScaleNormal="40" workbookViewId="0">
      <pane xSplit="1" ySplit="12" topLeftCell="B13" activePane="bottomRight" state="frozen"/>
      <selection pane="topRight" activeCell="B1" sqref="B1"/>
      <selection pane="bottomLeft" activeCell="A14" sqref="A14"/>
      <selection pane="bottomRight" activeCell="AJ58" sqref="AJ58"/>
    </sheetView>
  </sheetViews>
  <sheetFormatPr defaultColWidth="8.88671875" defaultRowHeight="14.4"/>
  <cols>
    <col min="1" max="1" width="3" customWidth="1"/>
    <col min="2" max="2" width="16.33203125" customWidth="1"/>
    <col min="3" max="3" width="20.5546875" style="1" customWidth="1"/>
    <col min="4" max="4" width="19.88671875" style="1" customWidth="1"/>
    <col min="5" max="5" width="10.109375" style="1" customWidth="1"/>
    <col min="6" max="6" width="10.109375" bestFit="1" customWidth="1"/>
    <col min="7" max="7" width="29.33203125" customWidth="1"/>
    <col min="8" max="65" width="10.109375" bestFit="1" customWidth="1"/>
  </cols>
  <sheetData>
    <row r="1" spans="2:65">
      <c r="B1" t="s">
        <v>0</v>
      </c>
      <c r="C1" s="1" t="s">
        <v>1</v>
      </c>
      <c r="G1" t="s">
        <v>2</v>
      </c>
      <c r="I1" t="s">
        <v>3</v>
      </c>
    </row>
    <row r="2" spans="2:65">
      <c r="B2" s="1">
        <v>1</v>
      </c>
      <c r="C2" s="2">
        <v>1</v>
      </c>
      <c r="D2" s="2"/>
      <c r="F2">
        <v>2022</v>
      </c>
      <c r="G2" s="2">
        <v>0.05</v>
      </c>
      <c r="I2" s="2">
        <v>0.5</v>
      </c>
    </row>
    <row r="3" spans="2:65">
      <c r="B3" s="1">
        <v>2</v>
      </c>
      <c r="C3" s="2">
        <v>0.8</v>
      </c>
      <c r="D3" s="2"/>
      <c r="F3">
        <v>2023</v>
      </c>
      <c r="G3" s="2">
        <v>0.05</v>
      </c>
      <c r="I3" s="2"/>
    </row>
    <row r="4" spans="2:65">
      <c r="B4" s="1">
        <v>3</v>
      </c>
      <c r="C4" s="2">
        <v>0.7</v>
      </c>
      <c r="D4" s="2"/>
      <c r="F4">
        <v>2024</v>
      </c>
      <c r="G4" s="2">
        <v>0.01</v>
      </c>
      <c r="I4" s="2"/>
    </row>
    <row r="5" spans="2:65">
      <c r="B5" s="1">
        <v>4</v>
      </c>
      <c r="C5" s="2">
        <v>0.6</v>
      </c>
      <c r="D5" s="2"/>
      <c r="F5">
        <v>2025</v>
      </c>
      <c r="G5" s="2">
        <v>-0.02</v>
      </c>
      <c r="I5" s="2"/>
    </row>
    <row r="6" spans="2:65">
      <c r="B6" s="1">
        <v>5</v>
      </c>
      <c r="C6" s="2">
        <v>0.5</v>
      </c>
      <c r="D6" s="2"/>
      <c r="F6">
        <v>2026</v>
      </c>
      <c r="G6" s="2">
        <v>-0.02</v>
      </c>
      <c r="I6" s="2"/>
    </row>
    <row r="11" spans="2:65" ht="28.8">
      <c r="D11" s="3" t="s">
        <v>4</v>
      </c>
      <c r="E11" s="4">
        <v>44592</v>
      </c>
      <c r="F11" s="4">
        <v>44620</v>
      </c>
      <c r="G11" s="4">
        <v>44651</v>
      </c>
      <c r="H11" s="4">
        <v>44681</v>
      </c>
      <c r="I11" s="4">
        <v>44712</v>
      </c>
      <c r="J11" s="4">
        <v>44742</v>
      </c>
      <c r="K11" s="4">
        <v>44773</v>
      </c>
      <c r="L11" s="4">
        <v>44804</v>
      </c>
      <c r="M11" s="4">
        <v>44834</v>
      </c>
      <c r="N11" s="4">
        <v>44865</v>
      </c>
      <c r="O11" s="4">
        <v>44895</v>
      </c>
      <c r="P11" s="4">
        <v>44926</v>
      </c>
      <c r="Q11" s="4">
        <v>44957</v>
      </c>
      <c r="R11" s="4">
        <v>44985</v>
      </c>
      <c r="S11" s="4">
        <v>45016</v>
      </c>
      <c r="T11" s="4">
        <v>45046</v>
      </c>
      <c r="U11" s="4">
        <v>45077</v>
      </c>
      <c r="V11" s="4">
        <v>45107</v>
      </c>
      <c r="W11" s="4">
        <v>45138</v>
      </c>
      <c r="X11" s="4">
        <v>45169</v>
      </c>
      <c r="Y11" s="4">
        <v>45199</v>
      </c>
      <c r="Z11" s="4">
        <v>45230</v>
      </c>
      <c r="AA11" s="4">
        <v>45260</v>
      </c>
      <c r="AB11" s="4">
        <v>45291</v>
      </c>
      <c r="AC11" s="4">
        <v>45322</v>
      </c>
      <c r="AD11" s="4">
        <v>45351</v>
      </c>
      <c r="AE11" s="4">
        <v>45382</v>
      </c>
      <c r="AF11" s="4">
        <v>45412</v>
      </c>
      <c r="AG11" s="4">
        <v>45443</v>
      </c>
      <c r="AH11" s="4">
        <v>45473</v>
      </c>
      <c r="AI11" s="4">
        <v>45504</v>
      </c>
      <c r="AJ11" s="4">
        <v>45535</v>
      </c>
      <c r="AK11" s="4">
        <v>45565</v>
      </c>
      <c r="AL11" s="4">
        <v>45596</v>
      </c>
      <c r="AM11" s="4">
        <v>45626</v>
      </c>
      <c r="AN11" s="4">
        <v>45657</v>
      </c>
      <c r="AO11" s="4">
        <v>45688</v>
      </c>
      <c r="AP11" s="4">
        <v>45716</v>
      </c>
      <c r="AQ11" s="4">
        <v>45747</v>
      </c>
      <c r="AR11" s="4">
        <v>45777</v>
      </c>
      <c r="AS11" s="4">
        <v>45808</v>
      </c>
      <c r="AT11" s="4">
        <v>45838</v>
      </c>
      <c r="AU11" s="4">
        <v>45869</v>
      </c>
      <c r="AV11" s="4">
        <v>45900</v>
      </c>
      <c r="AW11" s="4">
        <v>45930</v>
      </c>
      <c r="AX11" s="4">
        <v>45961</v>
      </c>
      <c r="AY11" s="4">
        <v>45991</v>
      </c>
      <c r="AZ11" s="4">
        <v>46022</v>
      </c>
      <c r="BA11" s="4">
        <v>46053</v>
      </c>
      <c r="BB11" s="4">
        <v>46081</v>
      </c>
      <c r="BC11" s="4">
        <v>46112</v>
      </c>
      <c r="BD11" s="4">
        <v>46142</v>
      </c>
      <c r="BE11" s="4">
        <v>46173</v>
      </c>
      <c r="BF11" s="4">
        <v>46203</v>
      </c>
      <c r="BG11" s="4">
        <v>46234</v>
      </c>
      <c r="BH11" s="4">
        <v>46265</v>
      </c>
      <c r="BI11" s="4">
        <v>46295</v>
      </c>
      <c r="BJ11" s="4">
        <v>46326</v>
      </c>
      <c r="BK11" s="4">
        <v>46356</v>
      </c>
      <c r="BL11" s="4">
        <v>46387</v>
      </c>
      <c r="BM11" s="2"/>
    </row>
    <row r="12" spans="2:65" ht="28.8">
      <c r="B12" s="5" t="s">
        <v>5</v>
      </c>
      <c r="C12" s="1" t="s">
        <v>6</v>
      </c>
      <c r="D12" s="1" t="s">
        <v>7</v>
      </c>
    </row>
    <row r="13" spans="2:65">
      <c r="B13" s="4">
        <v>44592</v>
      </c>
      <c r="C13" s="1">
        <v>10000</v>
      </c>
      <c r="D13" s="1">
        <v>5000</v>
      </c>
      <c r="E13" s="6">
        <v>50</v>
      </c>
      <c r="F13" s="6"/>
      <c r="G13" s="6"/>
      <c r="H13" s="6"/>
      <c r="I13" s="6"/>
      <c r="J13" s="6"/>
      <c r="K13" s="4"/>
      <c r="L13" s="6"/>
      <c r="M13" s="6"/>
      <c r="N13" s="6"/>
      <c r="O13" s="6"/>
    </row>
    <row r="14" spans="2:65">
      <c r="B14" s="4">
        <v>44620</v>
      </c>
      <c r="C14" s="1">
        <f t="shared" ref="C14:C45" si="0">(VLOOKUP(YEAR(B14),$F$2:$G$6,2,0)+1)*C13</f>
        <v>10500</v>
      </c>
      <c r="D14" s="1">
        <f t="shared" ref="D14:D45" si="1">C13*$I$2</f>
        <v>5000</v>
      </c>
      <c r="E14" s="10">
        <f>(D14/C14)*100</f>
        <v>47.619047619047613</v>
      </c>
      <c r="F14" s="13">
        <v>0.53</v>
      </c>
      <c r="G14" s="13">
        <v>0.57999999999999996</v>
      </c>
      <c r="H14" s="13">
        <v>0.63</v>
      </c>
      <c r="I14" s="13">
        <v>0.68</v>
      </c>
      <c r="J14" s="13">
        <v>0.73</v>
      </c>
      <c r="K14" s="13">
        <v>0.78</v>
      </c>
      <c r="L14" s="13">
        <v>0.83</v>
      </c>
      <c r="M14" s="13">
        <v>0.88</v>
      </c>
      <c r="N14" s="13">
        <v>0.93</v>
      </c>
      <c r="O14" s="13">
        <v>0.98</v>
      </c>
      <c r="P14" s="13">
        <v>1.03</v>
      </c>
      <c r="Q14" s="14">
        <v>1.08</v>
      </c>
      <c r="R14" s="14">
        <v>1.1299999999999999</v>
      </c>
      <c r="S14" s="14">
        <v>1.18</v>
      </c>
      <c r="T14" s="14">
        <v>1.23</v>
      </c>
      <c r="U14" s="14">
        <v>1.28</v>
      </c>
      <c r="V14" s="14">
        <v>1.33</v>
      </c>
      <c r="W14" s="14">
        <v>1.38</v>
      </c>
      <c r="X14" s="14">
        <v>1.43</v>
      </c>
      <c r="Y14" s="14">
        <v>1.48</v>
      </c>
      <c r="Z14" s="14">
        <v>1.53</v>
      </c>
      <c r="AA14" s="14">
        <v>1.58</v>
      </c>
      <c r="AB14" s="14">
        <v>1.63</v>
      </c>
      <c r="AC14" s="15">
        <v>1.64</v>
      </c>
      <c r="AD14" s="15">
        <v>1.65</v>
      </c>
      <c r="AE14" s="15">
        <v>1.66</v>
      </c>
      <c r="AF14" s="15">
        <v>1.67</v>
      </c>
      <c r="AG14" s="15">
        <v>1.68</v>
      </c>
      <c r="AH14" s="15">
        <v>1.69</v>
      </c>
      <c r="AI14" s="15">
        <v>1.7</v>
      </c>
      <c r="AJ14" s="15">
        <v>1.71</v>
      </c>
      <c r="AK14" s="15">
        <v>1.72</v>
      </c>
      <c r="AL14" s="15">
        <v>1.73</v>
      </c>
      <c r="AM14" s="15">
        <v>1.74</v>
      </c>
      <c r="AN14" s="15">
        <v>1.75</v>
      </c>
      <c r="AO14" s="16">
        <v>1.73</v>
      </c>
      <c r="AP14" s="16">
        <v>1.71</v>
      </c>
      <c r="AQ14" s="16">
        <v>1.69</v>
      </c>
      <c r="AR14" s="16">
        <v>1.67</v>
      </c>
      <c r="AS14" s="16">
        <v>1.65</v>
      </c>
      <c r="AT14" s="16">
        <v>1.63</v>
      </c>
      <c r="AU14" s="16">
        <v>1.61</v>
      </c>
      <c r="AV14" s="16">
        <v>1.59</v>
      </c>
      <c r="AW14" s="16">
        <v>1.57</v>
      </c>
      <c r="AX14" s="16">
        <v>1.55</v>
      </c>
      <c r="AY14" s="16">
        <v>1.53</v>
      </c>
      <c r="AZ14" s="16">
        <v>1.51</v>
      </c>
      <c r="BA14" s="18">
        <v>1.49</v>
      </c>
      <c r="BB14" s="18">
        <v>1.47</v>
      </c>
      <c r="BC14" s="18">
        <v>1.45</v>
      </c>
      <c r="BD14" s="18">
        <v>1.43</v>
      </c>
      <c r="BE14" s="18">
        <v>1.41</v>
      </c>
      <c r="BF14" s="18">
        <v>1.39</v>
      </c>
      <c r="BG14" s="18">
        <v>1.37</v>
      </c>
      <c r="BH14" s="18">
        <v>1.35</v>
      </c>
      <c r="BI14" s="18">
        <v>1.33</v>
      </c>
      <c r="BJ14" s="18">
        <v>1.31</v>
      </c>
      <c r="BK14" s="18">
        <v>1.29</v>
      </c>
      <c r="BL14" s="18">
        <v>1.27</v>
      </c>
    </row>
    <row r="15" spans="2:65">
      <c r="B15" s="4">
        <v>44651</v>
      </c>
      <c r="C15" s="1">
        <f t="shared" si="0"/>
        <v>11025</v>
      </c>
      <c r="D15" s="1">
        <f t="shared" si="1"/>
        <v>5250</v>
      </c>
      <c r="E15" s="7">
        <f>(D15/C15)</f>
        <v>0.47619047619047616</v>
      </c>
      <c r="F15" s="13"/>
      <c r="G15" s="13">
        <v>0.53</v>
      </c>
      <c r="H15" s="13">
        <v>0.63</v>
      </c>
      <c r="I15" s="13">
        <v>0.68</v>
      </c>
      <c r="J15" s="13">
        <v>0.73</v>
      </c>
      <c r="K15" s="13">
        <v>0.78</v>
      </c>
      <c r="L15" s="13">
        <v>0.83</v>
      </c>
      <c r="M15" s="13">
        <v>0.88</v>
      </c>
      <c r="N15" s="13">
        <v>0.93</v>
      </c>
      <c r="O15" s="13">
        <v>0.98</v>
      </c>
      <c r="P15" s="13">
        <v>1.03</v>
      </c>
      <c r="Q15" s="14">
        <v>1.08</v>
      </c>
      <c r="R15" s="14">
        <v>1.1299999999999999</v>
      </c>
      <c r="S15" s="14">
        <v>1.18</v>
      </c>
      <c r="T15" s="14">
        <v>1.23</v>
      </c>
      <c r="U15" s="14">
        <v>1.28</v>
      </c>
      <c r="V15" s="14">
        <v>1.33</v>
      </c>
      <c r="W15" s="14">
        <v>1.38</v>
      </c>
      <c r="X15" s="14">
        <v>1.43</v>
      </c>
      <c r="Y15" s="14">
        <v>1.48</v>
      </c>
      <c r="Z15" s="14">
        <v>1.53</v>
      </c>
      <c r="AA15" s="14">
        <v>1.58</v>
      </c>
      <c r="AB15" s="14">
        <v>1.63</v>
      </c>
      <c r="AC15" s="15">
        <v>1.64</v>
      </c>
      <c r="AD15" s="15">
        <v>1.65</v>
      </c>
      <c r="AE15" s="15">
        <v>1.66</v>
      </c>
      <c r="AF15" s="15">
        <v>1.67</v>
      </c>
      <c r="AG15" s="15">
        <v>1.68</v>
      </c>
      <c r="AH15" s="15">
        <v>1.69</v>
      </c>
      <c r="AI15" s="15">
        <v>1.7</v>
      </c>
      <c r="AJ15" s="15">
        <v>1.71</v>
      </c>
      <c r="AK15" s="15">
        <v>1.72</v>
      </c>
      <c r="AL15" s="15">
        <v>1.73</v>
      </c>
      <c r="AM15" s="15">
        <v>1.74</v>
      </c>
      <c r="AN15" s="15">
        <v>1.75</v>
      </c>
      <c r="AO15" s="16">
        <v>1.73</v>
      </c>
      <c r="AP15" s="16">
        <v>1.71</v>
      </c>
      <c r="AQ15" s="16">
        <v>1.69</v>
      </c>
      <c r="AR15" s="16">
        <v>1.67</v>
      </c>
      <c r="AS15" s="16">
        <v>1.65</v>
      </c>
      <c r="AT15" s="16">
        <v>1.63</v>
      </c>
      <c r="AU15" s="16">
        <v>1.61</v>
      </c>
      <c r="AV15" s="16">
        <v>1.59</v>
      </c>
      <c r="AW15" s="16">
        <v>1.57</v>
      </c>
      <c r="AX15" s="16">
        <v>1.55</v>
      </c>
      <c r="AY15" s="16">
        <v>1.53</v>
      </c>
      <c r="AZ15" s="16">
        <v>1.51</v>
      </c>
      <c r="BA15" s="18">
        <v>1.49</v>
      </c>
      <c r="BB15" s="18">
        <v>1.47</v>
      </c>
      <c r="BC15" s="18">
        <v>1.45</v>
      </c>
      <c r="BD15" s="18">
        <v>1.43</v>
      </c>
      <c r="BE15" s="18">
        <v>1.41</v>
      </c>
      <c r="BF15" s="18">
        <v>1.39</v>
      </c>
      <c r="BG15" s="18">
        <v>1.37</v>
      </c>
      <c r="BH15" s="18">
        <v>1.35</v>
      </c>
      <c r="BI15" s="18">
        <v>1.33</v>
      </c>
      <c r="BJ15" s="18">
        <v>1.31</v>
      </c>
      <c r="BK15" s="18">
        <v>1.29</v>
      </c>
      <c r="BL15" s="18">
        <v>1.27</v>
      </c>
    </row>
    <row r="16" spans="2:65">
      <c r="B16" s="4">
        <v>44681</v>
      </c>
      <c r="C16" s="1">
        <f t="shared" si="0"/>
        <v>11576.25</v>
      </c>
      <c r="D16" s="1">
        <f t="shared" si="1"/>
        <v>5512.5</v>
      </c>
      <c r="E16" s="7">
        <v>0.47620000000000001</v>
      </c>
      <c r="F16" s="13"/>
      <c r="G16" s="13"/>
      <c r="H16" s="13">
        <v>0.53</v>
      </c>
      <c r="I16" s="13">
        <v>0.68</v>
      </c>
      <c r="J16" s="13">
        <v>0.73</v>
      </c>
      <c r="K16" s="13">
        <v>0.78</v>
      </c>
      <c r="L16" s="13">
        <v>0.83</v>
      </c>
      <c r="M16" s="13">
        <v>0.88</v>
      </c>
      <c r="N16" s="13">
        <v>0.93</v>
      </c>
      <c r="O16" s="13">
        <v>0.98</v>
      </c>
      <c r="P16" s="13">
        <v>1.03</v>
      </c>
      <c r="Q16" s="14">
        <v>1.08</v>
      </c>
      <c r="R16" s="14">
        <v>1.1299999999999999</v>
      </c>
      <c r="S16" s="14">
        <v>1.18</v>
      </c>
      <c r="T16" s="14">
        <v>1.23</v>
      </c>
      <c r="U16" s="14">
        <v>1.28</v>
      </c>
      <c r="V16" s="14">
        <v>1.33</v>
      </c>
      <c r="W16" s="14">
        <v>1.38</v>
      </c>
      <c r="X16" s="14">
        <v>1.43</v>
      </c>
      <c r="Y16" s="14">
        <v>1.48</v>
      </c>
      <c r="Z16" s="14">
        <v>1.53</v>
      </c>
      <c r="AA16" s="14">
        <v>1.58</v>
      </c>
      <c r="AB16" s="14">
        <v>1.63</v>
      </c>
      <c r="AC16" s="15">
        <v>1.64</v>
      </c>
      <c r="AD16" s="15">
        <v>1.65</v>
      </c>
      <c r="AE16" s="15">
        <v>1.66</v>
      </c>
      <c r="AF16" s="15">
        <v>1.67</v>
      </c>
      <c r="AG16" s="15">
        <v>1.68</v>
      </c>
      <c r="AH16" s="15">
        <v>1.69</v>
      </c>
      <c r="AI16" s="15">
        <v>1.7</v>
      </c>
      <c r="AJ16" s="15">
        <v>1.71</v>
      </c>
      <c r="AK16" s="15">
        <v>1.72</v>
      </c>
      <c r="AL16" s="15">
        <v>1.73</v>
      </c>
      <c r="AM16" s="15">
        <v>1.74</v>
      </c>
      <c r="AN16" s="15">
        <v>1.75</v>
      </c>
      <c r="AO16" s="16">
        <v>1.73</v>
      </c>
      <c r="AP16" s="16">
        <v>1.71</v>
      </c>
      <c r="AQ16" s="16">
        <v>1.69</v>
      </c>
      <c r="AR16" s="16">
        <v>1.67</v>
      </c>
      <c r="AS16" s="16">
        <v>1.65</v>
      </c>
      <c r="AT16" s="16">
        <v>1.63</v>
      </c>
      <c r="AU16" s="16">
        <v>1.61</v>
      </c>
      <c r="AV16" s="16">
        <v>1.59</v>
      </c>
      <c r="AW16" s="16">
        <v>1.57</v>
      </c>
      <c r="AX16" s="16">
        <v>1.55</v>
      </c>
      <c r="AY16" s="16">
        <v>1.53</v>
      </c>
      <c r="AZ16" s="16">
        <v>1.51</v>
      </c>
      <c r="BA16" s="18">
        <v>1.49</v>
      </c>
      <c r="BB16" s="18">
        <v>1.47</v>
      </c>
      <c r="BC16" s="18">
        <v>1.45</v>
      </c>
      <c r="BD16" s="18">
        <v>1.43</v>
      </c>
      <c r="BE16" s="18">
        <v>1.41</v>
      </c>
      <c r="BF16" s="18">
        <v>1.39</v>
      </c>
      <c r="BG16" s="18">
        <v>1.37</v>
      </c>
      <c r="BH16" s="18">
        <v>1.35</v>
      </c>
      <c r="BI16" s="18">
        <v>1.33</v>
      </c>
      <c r="BJ16" s="18">
        <v>1.31</v>
      </c>
      <c r="BK16" s="18">
        <v>1.29</v>
      </c>
      <c r="BL16" s="18">
        <v>1.27</v>
      </c>
    </row>
    <row r="17" spans="2:64">
      <c r="B17" s="4">
        <v>44712</v>
      </c>
      <c r="C17" s="1">
        <f t="shared" si="0"/>
        <v>12155.0625</v>
      </c>
      <c r="D17" s="1">
        <f t="shared" si="1"/>
        <v>5788.125</v>
      </c>
      <c r="E17" s="7">
        <v>0.48</v>
      </c>
      <c r="F17" s="13"/>
      <c r="G17" s="13"/>
      <c r="H17" s="13"/>
      <c r="I17" s="13">
        <v>0.53</v>
      </c>
      <c r="J17" s="13">
        <v>0.73</v>
      </c>
      <c r="K17" s="13">
        <v>0.78</v>
      </c>
      <c r="L17" s="13">
        <v>0.83</v>
      </c>
      <c r="M17" s="13">
        <v>0.88</v>
      </c>
      <c r="N17" s="13">
        <v>0.93</v>
      </c>
      <c r="O17" s="13">
        <v>0.98</v>
      </c>
      <c r="P17" s="13">
        <v>1.03</v>
      </c>
      <c r="Q17" s="14">
        <v>1.08</v>
      </c>
      <c r="R17" s="14">
        <v>1.1299999999999999</v>
      </c>
      <c r="S17" s="14">
        <v>1.18</v>
      </c>
      <c r="T17" s="14">
        <v>1.23</v>
      </c>
      <c r="U17" s="14">
        <v>1.28</v>
      </c>
      <c r="V17" s="14">
        <v>1.33</v>
      </c>
      <c r="W17" s="14">
        <v>1.38</v>
      </c>
      <c r="X17" s="14">
        <v>1.43</v>
      </c>
      <c r="Y17" s="14">
        <v>1.48</v>
      </c>
      <c r="Z17" s="14">
        <v>1.53</v>
      </c>
      <c r="AA17" s="14">
        <v>1.58</v>
      </c>
      <c r="AB17" s="14">
        <v>1.63</v>
      </c>
      <c r="AC17" s="15">
        <v>1.64</v>
      </c>
      <c r="AD17" s="15">
        <v>1.65</v>
      </c>
      <c r="AE17" s="15">
        <v>1.66</v>
      </c>
      <c r="AF17" s="15">
        <v>1.67</v>
      </c>
      <c r="AG17" s="15">
        <v>1.68</v>
      </c>
      <c r="AH17" s="15">
        <v>1.69</v>
      </c>
      <c r="AI17" s="15">
        <v>1.7</v>
      </c>
      <c r="AJ17" s="15">
        <v>1.71</v>
      </c>
      <c r="AK17" s="15">
        <v>1.72</v>
      </c>
      <c r="AL17" s="15">
        <v>1.73</v>
      </c>
      <c r="AM17" s="15">
        <v>1.74</v>
      </c>
      <c r="AN17" s="15">
        <v>1.75</v>
      </c>
      <c r="AO17" s="16">
        <v>1.73</v>
      </c>
      <c r="AP17" s="16">
        <v>1.71</v>
      </c>
      <c r="AQ17" s="16">
        <v>1.69</v>
      </c>
      <c r="AR17" s="16">
        <v>1.67</v>
      </c>
      <c r="AS17" s="16">
        <v>1.65</v>
      </c>
      <c r="AT17" s="16">
        <v>1.63</v>
      </c>
      <c r="AU17" s="16">
        <v>1.61</v>
      </c>
      <c r="AV17" s="16">
        <v>1.59</v>
      </c>
      <c r="AW17" s="16">
        <v>1.57</v>
      </c>
      <c r="AX17" s="16">
        <v>1.55</v>
      </c>
      <c r="AY17" s="16">
        <v>1.53</v>
      </c>
      <c r="AZ17" s="16">
        <v>1.51</v>
      </c>
      <c r="BA17" s="18">
        <v>1.49</v>
      </c>
      <c r="BB17" s="18">
        <v>1.47</v>
      </c>
      <c r="BC17" s="18">
        <v>1.45</v>
      </c>
      <c r="BD17" s="18">
        <v>1.43</v>
      </c>
      <c r="BE17" s="18">
        <v>1.41</v>
      </c>
      <c r="BF17" s="18">
        <v>1.39</v>
      </c>
      <c r="BG17" s="18">
        <v>1.37</v>
      </c>
      <c r="BH17" s="18">
        <v>1.35</v>
      </c>
      <c r="BI17" s="18">
        <v>1.33</v>
      </c>
      <c r="BJ17" s="18">
        <v>1.31</v>
      </c>
      <c r="BK17" s="18">
        <v>1.29</v>
      </c>
      <c r="BL17" s="18">
        <v>1.27</v>
      </c>
    </row>
    <row r="18" spans="2:64">
      <c r="B18" s="4">
        <v>44742</v>
      </c>
      <c r="C18" s="1">
        <f t="shared" si="0"/>
        <v>12762.815625000001</v>
      </c>
      <c r="D18" s="1">
        <f t="shared" si="1"/>
        <v>6077.53125</v>
      </c>
      <c r="E18" s="7">
        <v>0.48</v>
      </c>
      <c r="F18" s="13"/>
      <c r="G18" s="13"/>
      <c r="H18" s="13"/>
      <c r="I18" s="13"/>
      <c r="J18" s="13">
        <v>0.53</v>
      </c>
      <c r="K18" s="13">
        <v>0.78</v>
      </c>
      <c r="L18" s="13">
        <v>0.83</v>
      </c>
      <c r="M18" s="13">
        <v>0.88</v>
      </c>
      <c r="N18" s="13">
        <v>0.93</v>
      </c>
      <c r="O18" s="13">
        <v>0.98</v>
      </c>
      <c r="P18" s="13">
        <v>1.03</v>
      </c>
      <c r="Q18" s="14">
        <v>1.08</v>
      </c>
      <c r="R18" s="14">
        <v>1.1299999999999999</v>
      </c>
      <c r="S18" s="14">
        <v>1.18</v>
      </c>
      <c r="T18" s="14">
        <v>1.23</v>
      </c>
      <c r="U18" s="14">
        <v>1.28</v>
      </c>
      <c r="V18" s="14">
        <v>1.33</v>
      </c>
      <c r="W18" s="14">
        <v>1.38</v>
      </c>
      <c r="X18" s="14">
        <v>1.43</v>
      </c>
      <c r="Y18" s="14">
        <v>1.48</v>
      </c>
      <c r="Z18" s="14">
        <v>1.53</v>
      </c>
      <c r="AA18" s="14">
        <v>1.58</v>
      </c>
      <c r="AB18" s="14">
        <v>1.63</v>
      </c>
      <c r="AC18" s="15">
        <v>1.64</v>
      </c>
      <c r="AD18" s="15">
        <v>1.65</v>
      </c>
      <c r="AE18" s="15">
        <v>1.66</v>
      </c>
      <c r="AF18" s="15">
        <v>1.67</v>
      </c>
      <c r="AG18" s="15">
        <v>1.68</v>
      </c>
      <c r="AH18" s="15">
        <v>1.69</v>
      </c>
      <c r="AI18" s="15">
        <v>1.7</v>
      </c>
      <c r="AJ18" s="15">
        <v>1.71</v>
      </c>
      <c r="AK18" s="15">
        <v>1.72</v>
      </c>
      <c r="AL18" s="15">
        <v>1.73</v>
      </c>
      <c r="AM18" s="15">
        <v>1.74</v>
      </c>
      <c r="AN18" s="15">
        <v>1.75</v>
      </c>
      <c r="AO18" s="16">
        <v>1.73</v>
      </c>
      <c r="AP18" s="16">
        <v>1.71</v>
      </c>
      <c r="AQ18" s="16">
        <v>1.69</v>
      </c>
      <c r="AR18" s="16">
        <v>1.67</v>
      </c>
      <c r="AS18" s="16">
        <v>1.65</v>
      </c>
      <c r="AT18" s="16">
        <v>1.63</v>
      </c>
      <c r="AU18" s="16">
        <v>1.61</v>
      </c>
      <c r="AV18" s="16">
        <v>1.59</v>
      </c>
      <c r="AW18" s="16">
        <v>1.57</v>
      </c>
      <c r="AX18" s="16">
        <v>1.55</v>
      </c>
      <c r="AY18" s="16">
        <v>1.53</v>
      </c>
      <c r="AZ18" s="16">
        <v>1.51</v>
      </c>
      <c r="BA18" s="18">
        <v>1.49</v>
      </c>
      <c r="BB18" s="18">
        <v>1.47</v>
      </c>
      <c r="BC18" s="18">
        <v>1.45</v>
      </c>
      <c r="BD18" s="18">
        <v>1.43</v>
      </c>
      <c r="BE18" s="18">
        <v>1.41</v>
      </c>
      <c r="BF18" s="18">
        <v>1.39</v>
      </c>
      <c r="BG18" s="18">
        <v>1.37</v>
      </c>
      <c r="BH18" s="18">
        <v>1.35</v>
      </c>
      <c r="BI18" s="18">
        <v>1.33</v>
      </c>
      <c r="BJ18" s="18">
        <v>1.31</v>
      </c>
      <c r="BK18" s="18">
        <v>1.29</v>
      </c>
      <c r="BL18" s="18">
        <v>1.27</v>
      </c>
    </row>
    <row r="19" spans="2:64">
      <c r="B19" s="4">
        <v>44773</v>
      </c>
      <c r="C19" s="1">
        <f t="shared" si="0"/>
        <v>13400.956406250001</v>
      </c>
      <c r="D19" s="1">
        <f t="shared" si="1"/>
        <v>6381.4078125000005</v>
      </c>
      <c r="E19" s="7">
        <v>0.48</v>
      </c>
      <c r="F19" s="13"/>
      <c r="G19" s="13"/>
      <c r="H19" s="13"/>
      <c r="I19" s="13"/>
      <c r="J19" s="13"/>
      <c r="K19" s="13">
        <v>0.53</v>
      </c>
      <c r="L19" s="13">
        <v>0.83</v>
      </c>
      <c r="M19" s="13">
        <v>0.88</v>
      </c>
      <c r="N19" s="13">
        <v>0.93</v>
      </c>
      <c r="O19" s="13">
        <v>0.98</v>
      </c>
      <c r="P19" s="13">
        <v>1.03</v>
      </c>
      <c r="Q19" s="14">
        <v>1.08</v>
      </c>
      <c r="R19" s="14">
        <v>1.1299999999999999</v>
      </c>
      <c r="S19" s="14">
        <v>1.18</v>
      </c>
      <c r="T19" s="14">
        <v>1.23</v>
      </c>
      <c r="U19" s="14">
        <v>1.28</v>
      </c>
      <c r="V19" s="14">
        <v>1.33</v>
      </c>
      <c r="W19" s="14">
        <v>1.38</v>
      </c>
      <c r="X19" s="14">
        <v>1.43</v>
      </c>
      <c r="Y19" s="14">
        <v>1.48</v>
      </c>
      <c r="Z19" s="14">
        <v>1.53</v>
      </c>
      <c r="AA19" s="14">
        <v>1.58</v>
      </c>
      <c r="AB19" s="14">
        <v>1.63</v>
      </c>
      <c r="AC19" s="15">
        <v>1.64</v>
      </c>
      <c r="AD19" s="15">
        <v>1.65</v>
      </c>
      <c r="AE19" s="15">
        <v>1.66</v>
      </c>
      <c r="AF19" s="15">
        <v>1.67</v>
      </c>
      <c r="AG19" s="15">
        <v>1.68</v>
      </c>
      <c r="AH19" s="15">
        <v>1.69</v>
      </c>
      <c r="AI19" s="15">
        <v>1.7</v>
      </c>
      <c r="AJ19" s="15">
        <v>1.71</v>
      </c>
      <c r="AK19" s="15">
        <v>1.72</v>
      </c>
      <c r="AL19" s="15">
        <v>1.73</v>
      </c>
      <c r="AM19" s="15">
        <v>1.74</v>
      </c>
      <c r="AN19" s="15">
        <v>1.75</v>
      </c>
      <c r="AO19" s="16">
        <v>1.73</v>
      </c>
      <c r="AP19" s="16">
        <v>1.71</v>
      </c>
      <c r="AQ19" s="16">
        <v>1.69</v>
      </c>
      <c r="AR19" s="16">
        <v>1.67</v>
      </c>
      <c r="AS19" s="16">
        <v>1.65</v>
      </c>
      <c r="AT19" s="16">
        <v>1.63</v>
      </c>
      <c r="AU19" s="16">
        <v>1.61</v>
      </c>
      <c r="AV19" s="16">
        <v>1.59</v>
      </c>
      <c r="AW19" s="16">
        <v>1.57</v>
      </c>
      <c r="AX19" s="16">
        <v>1.55</v>
      </c>
      <c r="AY19" s="16">
        <v>1.53</v>
      </c>
      <c r="AZ19" s="16">
        <v>1.51</v>
      </c>
      <c r="BA19" s="18">
        <v>1.49</v>
      </c>
      <c r="BB19" s="18">
        <v>1.47</v>
      </c>
      <c r="BC19" s="18">
        <v>1.45</v>
      </c>
      <c r="BD19" s="18">
        <v>1.43</v>
      </c>
      <c r="BE19" s="18">
        <v>1.41</v>
      </c>
      <c r="BF19" s="18">
        <v>1.39</v>
      </c>
      <c r="BG19" s="18">
        <v>1.37</v>
      </c>
      <c r="BH19" s="18">
        <v>1.35</v>
      </c>
      <c r="BI19" s="18">
        <v>1.33</v>
      </c>
      <c r="BJ19" s="18">
        <v>1.31</v>
      </c>
      <c r="BK19" s="18">
        <v>1.29</v>
      </c>
      <c r="BL19" s="18">
        <v>1.27</v>
      </c>
    </row>
    <row r="20" spans="2:64">
      <c r="B20" s="4">
        <v>44804</v>
      </c>
      <c r="C20" s="1">
        <f t="shared" si="0"/>
        <v>14071.004226562502</v>
      </c>
      <c r="D20" s="1">
        <f t="shared" si="1"/>
        <v>6700.4782031250006</v>
      </c>
      <c r="E20" s="7">
        <f>D20/C20</f>
        <v>0.47619047619047616</v>
      </c>
      <c r="F20" s="13"/>
      <c r="G20" s="13"/>
      <c r="H20" s="13"/>
      <c r="I20" s="13"/>
      <c r="J20" s="13"/>
      <c r="K20" s="13"/>
      <c r="L20" s="13">
        <v>0.53</v>
      </c>
      <c r="M20" s="13">
        <v>0.88</v>
      </c>
      <c r="N20" s="13">
        <v>0.93</v>
      </c>
      <c r="O20" s="13">
        <v>0.98</v>
      </c>
      <c r="P20" s="13">
        <v>1.03</v>
      </c>
      <c r="Q20" s="14">
        <v>1.08</v>
      </c>
      <c r="R20" s="14">
        <v>1.1299999999999999</v>
      </c>
      <c r="S20" s="14">
        <v>1.18</v>
      </c>
      <c r="T20" s="14">
        <v>1.23</v>
      </c>
      <c r="U20" s="14">
        <v>1.28</v>
      </c>
      <c r="V20" s="14">
        <v>1.33</v>
      </c>
      <c r="W20" s="14">
        <v>1.38</v>
      </c>
      <c r="X20" s="14">
        <v>1.43</v>
      </c>
      <c r="Y20" s="14">
        <v>1.48</v>
      </c>
      <c r="Z20" s="14">
        <v>1.53</v>
      </c>
      <c r="AA20" s="14">
        <v>1.58</v>
      </c>
      <c r="AB20" s="14">
        <v>1.63</v>
      </c>
      <c r="AC20" s="15">
        <v>1.64</v>
      </c>
      <c r="AD20" s="15">
        <v>1.65</v>
      </c>
      <c r="AE20" s="15">
        <v>1.66</v>
      </c>
      <c r="AF20" s="15">
        <v>1.67</v>
      </c>
      <c r="AG20" s="15">
        <v>1.68</v>
      </c>
      <c r="AH20" s="15">
        <v>1.69</v>
      </c>
      <c r="AI20" s="15">
        <v>1.7</v>
      </c>
      <c r="AJ20" s="15">
        <v>1.71</v>
      </c>
      <c r="AK20" s="15">
        <v>1.72</v>
      </c>
      <c r="AL20" s="15">
        <v>1.73</v>
      </c>
      <c r="AM20" s="15">
        <v>1.74</v>
      </c>
      <c r="AN20" s="15">
        <v>1.75</v>
      </c>
      <c r="AO20" s="16">
        <v>1.73</v>
      </c>
      <c r="AP20" s="16">
        <v>1.71</v>
      </c>
      <c r="AQ20" s="16">
        <v>1.69</v>
      </c>
      <c r="AR20" s="16">
        <v>1.67</v>
      </c>
      <c r="AS20" s="16">
        <v>1.65</v>
      </c>
      <c r="AT20" s="16">
        <v>1.63</v>
      </c>
      <c r="AU20" s="16">
        <v>1.61</v>
      </c>
      <c r="AV20" s="16">
        <v>1.59</v>
      </c>
      <c r="AW20" s="16">
        <v>1.57</v>
      </c>
      <c r="AX20" s="16">
        <v>1.55</v>
      </c>
      <c r="AY20" s="16">
        <v>1.53</v>
      </c>
      <c r="AZ20" s="16">
        <v>1.51</v>
      </c>
      <c r="BA20" s="18">
        <v>1.49</v>
      </c>
      <c r="BB20" s="18">
        <v>1.47</v>
      </c>
      <c r="BC20" s="18">
        <v>1.45</v>
      </c>
      <c r="BD20" s="18">
        <v>1.43</v>
      </c>
      <c r="BE20" s="18">
        <v>1.41</v>
      </c>
      <c r="BF20" s="18">
        <v>1.39</v>
      </c>
      <c r="BG20" s="18">
        <v>1.37</v>
      </c>
      <c r="BH20" s="18">
        <v>1.35</v>
      </c>
      <c r="BI20" s="18">
        <v>1.33</v>
      </c>
      <c r="BJ20" s="18">
        <v>1.31</v>
      </c>
      <c r="BK20" s="18">
        <v>1.29</v>
      </c>
      <c r="BL20" s="18">
        <v>1.27</v>
      </c>
    </row>
    <row r="21" spans="2:64">
      <c r="B21" s="4">
        <v>44834</v>
      </c>
      <c r="C21" s="1">
        <f t="shared" si="0"/>
        <v>14774.554437890627</v>
      </c>
      <c r="D21" s="1">
        <f t="shared" si="1"/>
        <v>7035.5021132812508</v>
      </c>
      <c r="E21" s="7">
        <f>(D21/C21)</f>
        <v>0.47619047619047616</v>
      </c>
      <c r="F21" s="13"/>
      <c r="G21" s="13"/>
      <c r="H21" s="13"/>
      <c r="I21" s="13"/>
      <c r="J21" s="13"/>
      <c r="K21" s="13"/>
      <c r="L21" s="13"/>
      <c r="M21" s="13">
        <v>0.53</v>
      </c>
      <c r="N21" s="13">
        <v>0.93</v>
      </c>
      <c r="O21" s="13">
        <v>0.98</v>
      </c>
      <c r="P21" s="13">
        <v>1.03</v>
      </c>
      <c r="Q21" s="14">
        <v>1.08</v>
      </c>
      <c r="R21" s="14">
        <v>1.1299999999999999</v>
      </c>
      <c r="S21" s="14">
        <v>1.18</v>
      </c>
      <c r="T21" s="14">
        <v>1.23</v>
      </c>
      <c r="U21" s="14">
        <v>1.28</v>
      </c>
      <c r="V21" s="14">
        <v>1.33</v>
      </c>
      <c r="W21" s="14">
        <v>1.38</v>
      </c>
      <c r="X21" s="14">
        <v>1.43</v>
      </c>
      <c r="Y21" s="14">
        <v>1.48</v>
      </c>
      <c r="Z21" s="14">
        <v>1.53</v>
      </c>
      <c r="AA21" s="14">
        <v>1.58</v>
      </c>
      <c r="AB21" s="14">
        <v>1.63</v>
      </c>
      <c r="AC21" s="15">
        <v>1.64</v>
      </c>
      <c r="AD21" s="15">
        <v>1.65</v>
      </c>
      <c r="AE21" s="15">
        <v>1.66</v>
      </c>
      <c r="AF21" s="15">
        <v>1.67</v>
      </c>
      <c r="AG21" s="15">
        <v>1.68</v>
      </c>
      <c r="AH21" s="15">
        <v>1.69</v>
      </c>
      <c r="AI21" s="15">
        <v>1.7</v>
      </c>
      <c r="AJ21" s="15">
        <v>1.71</v>
      </c>
      <c r="AK21" s="15">
        <v>1.72</v>
      </c>
      <c r="AL21" s="15">
        <v>1.73</v>
      </c>
      <c r="AM21" s="15">
        <v>1.74</v>
      </c>
      <c r="AN21" s="15">
        <v>1.75</v>
      </c>
      <c r="AO21" s="16">
        <v>1.73</v>
      </c>
      <c r="AP21" s="16">
        <v>1.71</v>
      </c>
      <c r="AQ21" s="16">
        <v>1.69</v>
      </c>
      <c r="AR21" s="16">
        <v>1.67</v>
      </c>
      <c r="AS21" s="16">
        <v>1.65</v>
      </c>
      <c r="AT21" s="16">
        <v>1.63</v>
      </c>
      <c r="AU21" s="16">
        <v>1.61</v>
      </c>
      <c r="AV21" s="16">
        <v>1.59</v>
      </c>
      <c r="AW21" s="16">
        <v>1.57</v>
      </c>
      <c r="AX21" s="16">
        <v>1.55</v>
      </c>
      <c r="AY21" s="16">
        <v>1.53</v>
      </c>
      <c r="AZ21" s="16">
        <v>1.51</v>
      </c>
      <c r="BA21" s="18">
        <v>1.49</v>
      </c>
      <c r="BB21" s="18">
        <v>1.47</v>
      </c>
      <c r="BC21" s="18">
        <v>1.45</v>
      </c>
      <c r="BD21" s="18">
        <v>1.43</v>
      </c>
      <c r="BE21" s="18">
        <v>1.41</v>
      </c>
      <c r="BF21" s="18">
        <v>1.39</v>
      </c>
      <c r="BG21" s="18">
        <v>1.37</v>
      </c>
      <c r="BH21" s="18">
        <v>1.35</v>
      </c>
      <c r="BI21" s="18">
        <v>1.33</v>
      </c>
      <c r="BJ21" s="18">
        <v>1.31</v>
      </c>
      <c r="BK21" s="18">
        <v>1.29</v>
      </c>
      <c r="BL21" s="18">
        <v>1.27</v>
      </c>
    </row>
    <row r="22" spans="2:64">
      <c r="B22" s="4">
        <v>44865</v>
      </c>
      <c r="C22" s="1">
        <f t="shared" si="0"/>
        <v>15513.28215978516</v>
      </c>
      <c r="D22" s="1">
        <f t="shared" si="1"/>
        <v>7387.2772189453135</v>
      </c>
      <c r="E22" s="7">
        <f>(D22/C22)</f>
        <v>0.47619047619047616</v>
      </c>
      <c r="F22" s="13"/>
      <c r="G22" s="13"/>
      <c r="H22" s="13"/>
      <c r="I22" s="13"/>
      <c r="J22" s="13"/>
      <c r="K22" s="13"/>
      <c r="L22" s="13"/>
      <c r="M22" s="13"/>
      <c r="N22" s="13">
        <v>0.53</v>
      </c>
      <c r="O22" s="13">
        <v>0.98</v>
      </c>
      <c r="P22" s="13">
        <v>1.03</v>
      </c>
      <c r="Q22" s="14">
        <v>1.08</v>
      </c>
      <c r="R22" s="14">
        <v>1.1299999999999999</v>
      </c>
      <c r="S22" s="14">
        <v>1.18</v>
      </c>
      <c r="T22" s="14">
        <v>1.23</v>
      </c>
      <c r="U22" s="14">
        <v>1.28</v>
      </c>
      <c r="V22" s="14">
        <v>1.33</v>
      </c>
      <c r="W22" s="14">
        <v>1.38</v>
      </c>
      <c r="X22" s="14">
        <v>1.43</v>
      </c>
      <c r="Y22" s="14">
        <v>1.48</v>
      </c>
      <c r="Z22" s="14">
        <v>1.53</v>
      </c>
      <c r="AA22" s="14">
        <v>1.58</v>
      </c>
      <c r="AB22" s="14">
        <v>1.63</v>
      </c>
      <c r="AC22" s="15">
        <v>1.64</v>
      </c>
      <c r="AD22" s="15">
        <v>1.65</v>
      </c>
      <c r="AE22" s="15">
        <v>1.66</v>
      </c>
      <c r="AF22" s="15">
        <v>1.67</v>
      </c>
      <c r="AG22" s="15">
        <v>1.68</v>
      </c>
      <c r="AH22" s="15">
        <v>1.69</v>
      </c>
      <c r="AI22" s="15">
        <v>1.7</v>
      </c>
      <c r="AJ22" s="15">
        <v>1.71</v>
      </c>
      <c r="AK22" s="15">
        <v>1.72</v>
      </c>
      <c r="AL22" s="15">
        <v>1.73</v>
      </c>
      <c r="AM22" s="15">
        <v>1.74</v>
      </c>
      <c r="AN22" s="15">
        <v>1.75</v>
      </c>
      <c r="AO22" s="16">
        <v>1.73</v>
      </c>
      <c r="AP22" s="16">
        <v>1.71</v>
      </c>
      <c r="AQ22" s="16">
        <v>1.69</v>
      </c>
      <c r="AR22" s="16">
        <v>1.67</v>
      </c>
      <c r="AS22" s="16">
        <v>1.65</v>
      </c>
      <c r="AT22" s="16">
        <v>1.63</v>
      </c>
      <c r="AU22" s="16">
        <v>1.61</v>
      </c>
      <c r="AV22" s="16">
        <v>1.59</v>
      </c>
      <c r="AW22" s="16">
        <v>1.57</v>
      </c>
      <c r="AX22" s="16">
        <v>1.55</v>
      </c>
      <c r="AY22" s="16">
        <v>1.53</v>
      </c>
      <c r="AZ22" s="16">
        <v>1.51</v>
      </c>
      <c r="BA22" s="18">
        <v>1.49</v>
      </c>
      <c r="BB22" s="18">
        <v>1.47</v>
      </c>
      <c r="BC22" s="18">
        <v>1.45</v>
      </c>
      <c r="BD22" s="18">
        <v>1.43</v>
      </c>
      <c r="BE22" s="18">
        <v>1.41</v>
      </c>
      <c r="BF22" s="18">
        <v>1.39</v>
      </c>
      <c r="BG22" s="18">
        <v>1.37</v>
      </c>
      <c r="BH22" s="18">
        <v>1.35</v>
      </c>
      <c r="BI22" s="18">
        <v>1.33</v>
      </c>
      <c r="BJ22" s="18">
        <v>1.31</v>
      </c>
      <c r="BK22" s="18">
        <v>1.29</v>
      </c>
      <c r="BL22" s="18">
        <v>1.27</v>
      </c>
    </row>
    <row r="23" spans="2:64">
      <c r="B23" s="4">
        <v>44895</v>
      </c>
      <c r="C23" s="1">
        <f t="shared" si="0"/>
        <v>16288.946267774418</v>
      </c>
      <c r="D23" s="1">
        <f t="shared" si="1"/>
        <v>7756.6410798925799</v>
      </c>
      <c r="E23" s="7">
        <f>(D23/C23)</f>
        <v>0.47619047619047622</v>
      </c>
      <c r="F23" s="13"/>
      <c r="G23" s="13"/>
      <c r="H23" s="13"/>
      <c r="I23" s="13"/>
      <c r="J23" s="13"/>
      <c r="K23" s="13"/>
      <c r="L23" s="13"/>
      <c r="M23" s="13"/>
      <c r="N23" s="13"/>
      <c r="O23" s="13">
        <v>0.53</v>
      </c>
      <c r="P23" s="13">
        <v>1.03</v>
      </c>
      <c r="Q23" s="14">
        <v>1.08</v>
      </c>
      <c r="R23" s="14">
        <v>1.1299999999999999</v>
      </c>
      <c r="S23" s="14">
        <v>1.18</v>
      </c>
      <c r="T23" s="14">
        <v>1.23</v>
      </c>
      <c r="U23" s="14">
        <v>1.28</v>
      </c>
      <c r="V23" s="14">
        <v>1.33</v>
      </c>
      <c r="W23" s="14">
        <v>1.38</v>
      </c>
      <c r="X23" s="14">
        <v>1.43</v>
      </c>
      <c r="Y23" s="14">
        <v>1.48</v>
      </c>
      <c r="Z23" s="14">
        <v>1.53</v>
      </c>
      <c r="AA23" s="14">
        <v>1.58</v>
      </c>
      <c r="AB23" s="14">
        <v>1.63</v>
      </c>
      <c r="AC23" s="15">
        <v>1.64</v>
      </c>
      <c r="AD23" s="15">
        <v>1.65</v>
      </c>
      <c r="AE23" s="15">
        <v>1.66</v>
      </c>
      <c r="AF23" s="15">
        <v>1.67</v>
      </c>
      <c r="AG23" s="15">
        <v>1.68</v>
      </c>
      <c r="AH23" s="15">
        <v>1.69</v>
      </c>
      <c r="AI23" s="15">
        <v>1.7</v>
      </c>
      <c r="AJ23" s="15">
        <v>1.71</v>
      </c>
      <c r="AK23" s="15">
        <v>1.72</v>
      </c>
      <c r="AL23" s="15">
        <v>1.73</v>
      </c>
      <c r="AM23" s="15">
        <v>1.74</v>
      </c>
      <c r="AN23" s="15">
        <v>1.75</v>
      </c>
      <c r="AO23" s="16">
        <v>1.73</v>
      </c>
      <c r="AP23" s="16">
        <v>1.71</v>
      </c>
      <c r="AQ23" s="16">
        <v>1.69</v>
      </c>
      <c r="AR23" s="16">
        <v>1.67</v>
      </c>
      <c r="AS23" s="16">
        <v>1.65</v>
      </c>
      <c r="AT23" s="16">
        <v>1.63</v>
      </c>
      <c r="AU23" s="16">
        <v>1.61</v>
      </c>
      <c r="AV23" s="16">
        <v>1.59</v>
      </c>
      <c r="AW23" s="16">
        <v>1.57</v>
      </c>
      <c r="AX23" s="16">
        <v>1.55</v>
      </c>
      <c r="AY23" s="16">
        <v>1.53</v>
      </c>
      <c r="AZ23" s="16">
        <v>1.51</v>
      </c>
      <c r="BA23" s="18">
        <v>1.49</v>
      </c>
      <c r="BB23" s="18">
        <v>1.47</v>
      </c>
      <c r="BC23" s="18">
        <v>1.45</v>
      </c>
      <c r="BD23" s="18">
        <v>1.43</v>
      </c>
      <c r="BE23" s="18">
        <v>1.41</v>
      </c>
      <c r="BF23" s="18">
        <v>1.39</v>
      </c>
      <c r="BG23" s="18">
        <v>1.37</v>
      </c>
      <c r="BH23" s="18">
        <v>1.35</v>
      </c>
      <c r="BI23" s="18">
        <v>1.33</v>
      </c>
      <c r="BJ23" s="18">
        <v>1.31</v>
      </c>
      <c r="BK23" s="18">
        <v>1.29</v>
      </c>
      <c r="BL23" s="18">
        <v>1.27</v>
      </c>
    </row>
    <row r="24" spans="2:64">
      <c r="B24" s="4">
        <v>44926</v>
      </c>
      <c r="C24" s="1">
        <f t="shared" si="0"/>
        <v>17103.393581163138</v>
      </c>
      <c r="D24" s="1">
        <f t="shared" si="1"/>
        <v>8144.4731338872089</v>
      </c>
      <c r="E24" s="7">
        <f t="shared" ref="E24:E31" si="2">(D24/C24)</f>
        <v>0.47619047619047622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>
        <v>0.53</v>
      </c>
      <c r="Q24" s="14">
        <v>1.08</v>
      </c>
      <c r="R24" s="14">
        <v>1.1299999999999999</v>
      </c>
      <c r="S24" s="14">
        <v>1.18</v>
      </c>
      <c r="T24" s="14">
        <v>1.23</v>
      </c>
      <c r="U24" s="14">
        <v>1.28</v>
      </c>
      <c r="V24" s="14">
        <v>1.33</v>
      </c>
      <c r="W24" s="14">
        <v>1.38</v>
      </c>
      <c r="X24" s="14">
        <v>1.43</v>
      </c>
      <c r="Y24" s="14">
        <v>1.48</v>
      </c>
      <c r="Z24" s="14">
        <v>1.53</v>
      </c>
      <c r="AA24" s="14">
        <v>1.58</v>
      </c>
      <c r="AB24" s="14">
        <v>1.63</v>
      </c>
      <c r="AC24" s="15">
        <v>1.64</v>
      </c>
      <c r="AD24" s="15">
        <v>1.65</v>
      </c>
      <c r="AE24" s="15">
        <v>1.66</v>
      </c>
      <c r="AF24" s="15">
        <v>1.67</v>
      </c>
      <c r="AG24" s="15">
        <v>1.68</v>
      </c>
      <c r="AH24" s="15">
        <v>1.69</v>
      </c>
      <c r="AI24" s="15">
        <v>1.7</v>
      </c>
      <c r="AJ24" s="15">
        <v>1.71</v>
      </c>
      <c r="AK24" s="15">
        <v>1.72</v>
      </c>
      <c r="AL24" s="15">
        <v>1.73</v>
      </c>
      <c r="AM24" s="15">
        <v>1.74</v>
      </c>
      <c r="AN24" s="15">
        <v>1.75</v>
      </c>
      <c r="AO24" s="16">
        <v>1.73</v>
      </c>
      <c r="AP24" s="16">
        <v>1.71</v>
      </c>
      <c r="AQ24" s="16">
        <v>1.69</v>
      </c>
      <c r="AR24" s="16">
        <v>1.67</v>
      </c>
      <c r="AS24" s="16">
        <v>1.65</v>
      </c>
      <c r="AT24" s="16">
        <v>1.63</v>
      </c>
      <c r="AU24" s="16">
        <v>1.61</v>
      </c>
      <c r="AV24" s="16">
        <v>1.59</v>
      </c>
      <c r="AW24" s="16">
        <v>1.57</v>
      </c>
      <c r="AX24" s="16">
        <v>1.55</v>
      </c>
      <c r="AY24" s="16">
        <v>1.53</v>
      </c>
      <c r="AZ24" s="16">
        <v>1.51</v>
      </c>
      <c r="BA24" s="18">
        <v>1.49</v>
      </c>
      <c r="BB24" s="18">
        <v>1.47</v>
      </c>
      <c r="BC24" s="18">
        <v>1.45</v>
      </c>
      <c r="BD24" s="18">
        <v>1.43</v>
      </c>
      <c r="BE24" s="18">
        <v>1.41</v>
      </c>
      <c r="BF24" s="18">
        <v>1.39</v>
      </c>
      <c r="BG24" s="18">
        <v>1.37</v>
      </c>
      <c r="BH24" s="18">
        <v>1.35</v>
      </c>
      <c r="BI24" s="18">
        <v>1.33</v>
      </c>
      <c r="BJ24" s="18">
        <v>1.31</v>
      </c>
      <c r="BK24" s="18">
        <v>1.29</v>
      </c>
      <c r="BL24" s="18">
        <v>1.27</v>
      </c>
    </row>
    <row r="25" spans="2:64">
      <c r="B25" s="4">
        <v>44957</v>
      </c>
      <c r="C25" s="1">
        <f t="shared" si="0"/>
        <v>17958.563260221297</v>
      </c>
      <c r="D25" s="1">
        <f t="shared" si="1"/>
        <v>8551.6967905815691</v>
      </c>
      <c r="E25" s="7">
        <f t="shared" si="2"/>
        <v>0.47619047619047611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>
        <v>0.53</v>
      </c>
      <c r="R25" s="14">
        <v>1.1299999999999999</v>
      </c>
      <c r="S25" s="14">
        <v>1.18</v>
      </c>
      <c r="T25" s="14">
        <v>1.23</v>
      </c>
      <c r="U25" s="14">
        <v>1.28</v>
      </c>
      <c r="V25" s="14">
        <v>1.33</v>
      </c>
      <c r="W25" s="14">
        <v>1.38</v>
      </c>
      <c r="X25" s="14">
        <v>1.43</v>
      </c>
      <c r="Y25" s="14">
        <v>1.48</v>
      </c>
      <c r="Z25" s="14">
        <v>1.53</v>
      </c>
      <c r="AA25" s="14">
        <v>1.58</v>
      </c>
      <c r="AB25" s="14">
        <v>1.63</v>
      </c>
      <c r="AC25" s="15">
        <v>1.64</v>
      </c>
      <c r="AD25" s="15">
        <v>1.65</v>
      </c>
      <c r="AE25" s="15">
        <v>1.66</v>
      </c>
      <c r="AF25" s="15">
        <v>1.67</v>
      </c>
      <c r="AG25" s="15">
        <v>1.68</v>
      </c>
      <c r="AH25" s="15">
        <v>1.69</v>
      </c>
      <c r="AI25" s="15">
        <v>1.7</v>
      </c>
      <c r="AJ25" s="15">
        <v>1.71</v>
      </c>
      <c r="AK25" s="15">
        <v>1.72</v>
      </c>
      <c r="AL25" s="15">
        <v>1.73</v>
      </c>
      <c r="AM25" s="15">
        <v>1.74</v>
      </c>
      <c r="AN25" s="15">
        <v>1.75</v>
      </c>
      <c r="AO25" s="16">
        <v>1.73</v>
      </c>
      <c r="AP25" s="16">
        <v>1.71</v>
      </c>
      <c r="AQ25" s="16">
        <v>1.69</v>
      </c>
      <c r="AR25" s="16">
        <v>1.67</v>
      </c>
      <c r="AS25" s="16">
        <v>1.65</v>
      </c>
      <c r="AT25" s="16">
        <v>1.63</v>
      </c>
      <c r="AU25" s="16">
        <v>1.61</v>
      </c>
      <c r="AV25" s="16">
        <v>1.59</v>
      </c>
      <c r="AW25" s="16">
        <v>1.57</v>
      </c>
      <c r="AX25" s="16">
        <v>1.55</v>
      </c>
      <c r="AY25" s="16">
        <v>1.53</v>
      </c>
      <c r="AZ25" s="16">
        <v>1.51</v>
      </c>
      <c r="BA25" s="18">
        <v>1.49</v>
      </c>
      <c r="BB25" s="18">
        <v>1.47</v>
      </c>
      <c r="BC25" s="18">
        <v>1.45</v>
      </c>
      <c r="BD25" s="18">
        <v>1.43</v>
      </c>
      <c r="BE25" s="18">
        <v>1.41</v>
      </c>
      <c r="BF25" s="18">
        <v>1.39</v>
      </c>
      <c r="BG25" s="18">
        <v>1.37</v>
      </c>
      <c r="BH25" s="18">
        <v>1.35</v>
      </c>
      <c r="BI25" s="18">
        <v>1.33</v>
      </c>
      <c r="BJ25" s="18">
        <v>1.31</v>
      </c>
      <c r="BK25" s="18">
        <v>1.29</v>
      </c>
      <c r="BL25" s="18">
        <v>1.27</v>
      </c>
    </row>
    <row r="26" spans="2:64">
      <c r="B26" s="4">
        <v>44985</v>
      </c>
      <c r="C26" s="1">
        <f t="shared" si="0"/>
        <v>18856.491423232364</v>
      </c>
      <c r="D26" s="1">
        <f t="shared" si="1"/>
        <v>8979.2816301106486</v>
      </c>
      <c r="E26" s="7">
        <f t="shared" si="2"/>
        <v>0.47619047619047611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>
        <v>0.53</v>
      </c>
      <c r="S26" s="14">
        <v>1.18</v>
      </c>
      <c r="T26" s="14">
        <v>1.23</v>
      </c>
      <c r="U26" s="14">
        <v>1.28</v>
      </c>
      <c r="V26" s="14">
        <v>1.33</v>
      </c>
      <c r="W26" s="14">
        <v>1.38</v>
      </c>
      <c r="X26" s="14">
        <v>1.43</v>
      </c>
      <c r="Y26" s="14">
        <v>1.48</v>
      </c>
      <c r="Z26" s="14">
        <v>1.53</v>
      </c>
      <c r="AA26" s="14">
        <v>1.58</v>
      </c>
      <c r="AB26" s="14">
        <v>1.63</v>
      </c>
      <c r="AC26" s="15">
        <v>1.64</v>
      </c>
      <c r="AD26" s="15">
        <v>1.65</v>
      </c>
      <c r="AE26" s="15">
        <v>1.66</v>
      </c>
      <c r="AF26" s="15">
        <v>1.67</v>
      </c>
      <c r="AG26" s="15">
        <v>1.68</v>
      </c>
      <c r="AH26" s="15">
        <v>1.69</v>
      </c>
      <c r="AI26" s="15">
        <v>1.7</v>
      </c>
      <c r="AJ26" s="15">
        <v>1.71</v>
      </c>
      <c r="AK26" s="15">
        <v>1.72</v>
      </c>
      <c r="AL26" s="15">
        <v>1.73</v>
      </c>
      <c r="AM26" s="15">
        <v>1.74</v>
      </c>
      <c r="AN26" s="15">
        <v>1.75</v>
      </c>
      <c r="AO26" s="16">
        <v>1.73</v>
      </c>
      <c r="AP26" s="16">
        <v>1.71</v>
      </c>
      <c r="AQ26" s="16">
        <v>1.69</v>
      </c>
      <c r="AR26" s="16">
        <v>1.67</v>
      </c>
      <c r="AS26" s="16">
        <v>1.65</v>
      </c>
      <c r="AT26" s="16">
        <v>1.63</v>
      </c>
      <c r="AU26" s="16">
        <v>1.61</v>
      </c>
      <c r="AV26" s="16">
        <v>1.59</v>
      </c>
      <c r="AW26" s="16">
        <v>1.57</v>
      </c>
      <c r="AX26" s="16">
        <v>1.55</v>
      </c>
      <c r="AY26" s="16">
        <v>1.53</v>
      </c>
      <c r="AZ26" s="16">
        <v>1.51</v>
      </c>
      <c r="BA26" s="18">
        <v>1.49</v>
      </c>
      <c r="BB26" s="18">
        <v>1.47</v>
      </c>
      <c r="BC26" s="18">
        <v>1.45</v>
      </c>
      <c r="BD26" s="18">
        <v>1.43</v>
      </c>
      <c r="BE26" s="18">
        <v>1.41</v>
      </c>
      <c r="BF26" s="18">
        <v>1.39</v>
      </c>
      <c r="BG26" s="18">
        <v>1.37</v>
      </c>
      <c r="BH26" s="18">
        <v>1.35</v>
      </c>
      <c r="BI26" s="18">
        <v>1.33</v>
      </c>
      <c r="BJ26" s="18">
        <v>1.31</v>
      </c>
      <c r="BK26" s="18">
        <v>1.29</v>
      </c>
      <c r="BL26" s="18">
        <v>1.27</v>
      </c>
    </row>
    <row r="27" spans="2:64">
      <c r="B27" s="4">
        <v>45016</v>
      </c>
      <c r="C27" s="1">
        <f t="shared" si="0"/>
        <v>19799.315994393983</v>
      </c>
      <c r="D27" s="1">
        <f t="shared" si="1"/>
        <v>9428.2457116161822</v>
      </c>
      <c r="E27" s="7">
        <f t="shared" si="2"/>
        <v>0.47619047619047616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4"/>
      <c r="R27" s="14"/>
      <c r="S27" s="14">
        <v>0.53</v>
      </c>
      <c r="T27" s="14">
        <v>1.23</v>
      </c>
      <c r="U27" s="14">
        <v>1.28</v>
      </c>
      <c r="V27" s="14">
        <v>1.33</v>
      </c>
      <c r="W27" s="14">
        <v>1.38</v>
      </c>
      <c r="X27" s="14">
        <v>1.43</v>
      </c>
      <c r="Y27" s="14">
        <v>1.48</v>
      </c>
      <c r="Z27" s="14">
        <v>1.53</v>
      </c>
      <c r="AA27" s="14">
        <v>1.58</v>
      </c>
      <c r="AB27" s="14">
        <v>1.63</v>
      </c>
      <c r="AC27" s="15">
        <v>1.64</v>
      </c>
      <c r="AD27" s="15">
        <v>1.65</v>
      </c>
      <c r="AE27" s="15">
        <v>1.66</v>
      </c>
      <c r="AF27" s="15">
        <v>1.67</v>
      </c>
      <c r="AG27" s="15">
        <v>1.68</v>
      </c>
      <c r="AH27" s="15">
        <v>1.69</v>
      </c>
      <c r="AI27" s="15">
        <v>1.7</v>
      </c>
      <c r="AJ27" s="15">
        <v>1.71</v>
      </c>
      <c r="AK27" s="15">
        <v>1.72</v>
      </c>
      <c r="AL27" s="15">
        <v>1.73</v>
      </c>
      <c r="AM27" s="15">
        <v>1.74</v>
      </c>
      <c r="AN27" s="15">
        <v>1.75</v>
      </c>
      <c r="AO27" s="16">
        <v>1.73</v>
      </c>
      <c r="AP27" s="16">
        <v>1.71</v>
      </c>
      <c r="AQ27" s="16">
        <v>1.69</v>
      </c>
      <c r="AR27" s="16">
        <v>1.67</v>
      </c>
      <c r="AS27" s="16">
        <v>1.65</v>
      </c>
      <c r="AT27" s="16">
        <v>1.63</v>
      </c>
      <c r="AU27" s="16">
        <v>1.61</v>
      </c>
      <c r="AV27" s="16">
        <v>1.59</v>
      </c>
      <c r="AW27" s="16">
        <v>1.57</v>
      </c>
      <c r="AX27" s="16">
        <v>1.55</v>
      </c>
      <c r="AY27" s="16">
        <v>1.53</v>
      </c>
      <c r="AZ27" s="16">
        <v>1.51</v>
      </c>
      <c r="BA27" s="18">
        <v>1.49</v>
      </c>
      <c r="BB27" s="18">
        <v>1.47</v>
      </c>
      <c r="BC27" s="18">
        <v>1.45</v>
      </c>
      <c r="BD27" s="18">
        <v>1.43</v>
      </c>
      <c r="BE27" s="18">
        <v>1.41</v>
      </c>
      <c r="BF27" s="18">
        <v>1.39</v>
      </c>
      <c r="BG27" s="18">
        <v>1.37</v>
      </c>
      <c r="BH27" s="18">
        <v>1.35</v>
      </c>
      <c r="BI27" s="18">
        <v>1.33</v>
      </c>
      <c r="BJ27" s="18">
        <v>1.31</v>
      </c>
      <c r="BK27" s="18">
        <v>1.29</v>
      </c>
      <c r="BL27" s="18">
        <v>1.27</v>
      </c>
    </row>
    <row r="28" spans="2:64">
      <c r="B28" s="4">
        <v>45046</v>
      </c>
      <c r="C28" s="1">
        <f t="shared" si="0"/>
        <v>20789.281794113682</v>
      </c>
      <c r="D28" s="1">
        <f t="shared" si="1"/>
        <v>9899.6579971969913</v>
      </c>
      <c r="E28" s="7">
        <f t="shared" si="2"/>
        <v>0.47619047619047616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4"/>
      <c r="R28" s="14"/>
      <c r="S28" s="14"/>
      <c r="T28" s="14">
        <v>0.53</v>
      </c>
      <c r="U28" s="14">
        <v>1.28</v>
      </c>
      <c r="V28" s="14">
        <v>1.33</v>
      </c>
      <c r="W28" s="14">
        <v>1.38</v>
      </c>
      <c r="X28" s="14">
        <v>1.43</v>
      </c>
      <c r="Y28" s="14">
        <v>1.48</v>
      </c>
      <c r="Z28" s="14">
        <v>1.53</v>
      </c>
      <c r="AA28" s="14">
        <v>1.58</v>
      </c>
      <c r="AB28" s="14">
        <v>1.63</v>
      </c>
      <c r="AC28" s="15">
        <v>1.64</v>
      </c>
      <c r="AD28" s="15">
        <v>1.65</v>
      </c>
      <c r="AE28" s="15">
        <v>1.66</v>
      </c>
      <c r="AF28" s="15">
        <v>1.67</v>
      </c>
      <c r="AG28" s="15">
        <v>1.68</v>
      </c>
      <c r="AH28" s="15">
        <v>1.69</v>
      </c>
      <c r="AI28" s="15">
        <v>1.7</v>
      </c>
      <c r="AJ28" s="15">
        <v>1.71</v>
      </c>
      <c r="AK28" s="15">
        <v>1.72</v>
      </c>
      <c r="AL28" s="15">
        <v>1.73</v>
      </c>
      <c r="AM28" s="15">
        <v>1.74</v>
      </c>
      <c r="AN28" s="15">
        <v>1.75</v>
      </c>
      <c r="AO28" s="16">
        <v>1.73</v>
      </c>
      <c r="AP28" s="16">
        <v>1.71</v>
      </c>
      <c r="AQ28" s="16">
        <v>1.69</v>
      </c>
      <c r="AR28" s="16">
        <v>1.67</v>
      </c>
      <c r="AS28" s="16">
        <v>1.65</v>
      </c>
      <c r="AT28" s="16">
        <v>1.63</v>
      </c>
      <c r="AU28" s="16">
        <v>1.61</v>
      </c>
      <c r="AV28" s="16">
        <v>1.59</v>
      </c>
      <c r="AW28" s="16">
        <v>1.57</v>
      </c>
      <c r="AX28" s="16">
        <v>1.55</v>
      </c>
      <c r="AY28" s="16">
        <v>1.53</v>
      </c>
      <c r="AZ28" s="16">
        <v>1.51</v>
      </c>
      <c r="BA28" s="18">
        <v>1.49</v>
      </c>
      <c r="BB28" s="18">
        <v>1.47</v>
      </c>
      <c r="BC28" s="18">
        <v>1.45</v>
      </c>
      <c r="BD28" s="18">
        <v>1.43</v>
      </c>
      <c r="BE28" s="18">
        <v>1.41</v>
      </c>
      <c r="BF28" s="18">
        <v>1.39</v>
      </c>
      <c r="BG28" s="18">
        <v>1.37</v>
      </c>
      <c r="BH28" s="18">
        <v>1.35</v>
      </c>
      <c r="BI28" s="18">
        <v>1.33</v>
      </c>
      <c r="BJ28" s="18">
        <v>1.31</v>
      </c>
      <c r="BK28" s="18">
        <v>1.29</v>
      </c>
      <c r="BL28" s="18">
        <v>1.27</v>
      </c>
    </row>
    <row r="29" spans="2:64">
      <c r="B29" s="4">
        <v>45077</v>
      </c>
      <c r="C29" s="1">
        <f t="shared" si="0"/>
        <v>21828.745883819367</v>
      </c>
      <c r="D29" s="1">
        <f t="shared" si="1"/>
        <v>10394.640897056841</v>
      </c>
      <c r="E29" s="7">
        <f t="shared" si="2"/>
        <v>0.47619047619047616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4"/>
      <c r="R29" s="14"/>
      <c r="S29" s="14"/>
      <c r="T29" s="14"/>
      <c r="U29" s="14">
        <v>0.53</v>
      </c>
      <c r="V29" s="14">
        <v>1.33</v>
      </c>
      <c r="W29" s="14">
        <v>1.38</v>
      </c>
      <c r="X29" s="14">
        <v>1.43</v>
      </c>
      <c r="Y29" s="14">
        <v>1.48</v>
      </c>
      <c r="Z29" s="14">
        <v>1.53</v>
      </c>
      <c r="AA29" s="14">
        <v>1.58</v>
      </c>
      <c r="AB29" s="14">
        <v>1.63</v>
      </c>
      <c r="AC29" s="15">
        <v>1.64</v>
      </c>
      <c r="AD29" s="15">
        <v>1.65</v>
      </c>
      <c r="AE29" s="15">
        <v>1.66</v>
      </c>
      <c r="AF29" s="15">
        <v>1.67</v>
      </c>
      <c r="AG29" s="15">
        <v>1.68</v>
      </c>
      <c r="AH29" s="15">
        <v>1.69</v>
      </c>
      <c r="AI29" s="15">
        <v>1.7</v>
      </c>
      <c r="AJ29" s="15">
        <v>1.71</v>
      </c>
      <c r="AK29" s="15">
        <v>1.72</v>
      </c>
      <c r="AL29" s="15">
        <v>1.73</v>
      </c>
      <c r="AM29" s="15">
        <v>1.74</v>
      </c>
      <c r="AN29" s="15">
        <v>1.75</v>
      </c>
      <c r="AO29" s="16">
        <v>1.73</v>
      </c>
      <c r="AP29" s="16">
        <v>1.71</v>
      </c>
      <c r="AQ29" s="16">
        <v>1.69</v>
      </c>
      <c r="AR29" s="16">
        <v>1.67</v>
      </c>
      <c r="AS29" s="16">
        <v>1.65</v>
      </c>
      <c r="AT29" s="16">
        <v>1.63</v>
      </c>
      <c r="AU29" s="16">
        <v>1.61</v>
      </c>
      <c r="AV29" s="16">
        <v>1.59</v>
      </c>
      <c r="AW29" s="16">
        <v>1.57</v>
      </c>
      <c r="AX29" s="16">
        <v>1.55</v>
      </c>
      <c r="AY29" s="16">
        <v>1.53</v>
      </c>
      <c r="AZ29" s="16">
        <v>1.51</v>
      </c>
      <c r="BA29" s="18">
        <v>1.49</v>
      </c>
      <c r="BB29" s="18">
        <v>1.47</v>
      </c>
      <c r="BC29" s="18">
        <v>1.45</v>
      </c>
      <c r="BD29" s="18">
        <v>1.43</v>
      </c>
      <c r="BE29" s="18">
        <v>1.41</v>
      </c>
      <c r="BF29" s="18">
        <v>1.39</v>
      </c>
      <c r="BG29" s="18">
        <v>1.37</v>
      </c>
      <c r="BH29" s="18">
        <v>1.35</v>
      </c>
      <c r="BI29" s="18">
        <v>1.33</v>
      </c>
      <c r="BJ29" s="18">
        <v>1.31</v>
      </c>
      <c r="BK29" s="18">
        <v>1.29</v>
      </c>
      <c r="BL29" s="18">
        <v>1.27</v>
      </c>
    </row>
    <row r="30" spans="2:64">
      <c r="B30" s="4">
        <v>45107</v>
      </c>
      <c r="C30" s="1">
        <f t="shared" si="0"/>
        <v>22920.183178010335</v>
      </c>
      <c r="D30" s="1">
        <f t="shared" si="1"/>
        <v>10914.372941909684</v>
      </c>
      <c r="E30" s="7">
        <f t="shared" si="2"/>
        <v>0.47619047619047622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4"/>
      <c r="R30" s="14"/>
      <c r="S30" s="14"/>
      <c r="T30" s="14"/>
      <c r="U30" s="14"/>
      <c r="V30" s="14">
        <v>0.53</v>
      </c>
      <c r="W30" s="14">
        <v>1.38</v>
      </c>
      <c r="X30" s="14">
        <v>1.43</v>
      </c>
      <c r="Y30" s="14">
        <v>1.48</v>
      </c>
      <c r="Z30" s="14">
        <v>1.53</v>
      </c>
      <c r="AA30" s="14">
        <v>1.58</v>
      </c>
      <c r="AB30" s="14">
        <v>1.63</v>
      </c>
      <c r="AC30" s="15">
        <v>1.64</v>
      </c>
      <c r="AD30" s="15">
        <v>1.65</v>
      </c>
      <c r="AE30" s="15">
        <v>1.66</v>
      </c>
      <c r="AF30" s="15">
        <v>1.67</v>
      </c>
      <c r="AG30" s="15">
        <v>1.68</v>
      </c>
      <c r="AH30" s="15">
        <v>1.69</v>
      </c>
      <c r="AI30" s="15">
        <v>1.7</v>
      </c>
      <c r="AJ30" s="15">
        <v>1.71</v>
      </c>
      <c r="AK30" s="15">
        <v>1.72</v>
      </c>
      <c r="AL30" s="15">
        <v>1.73</v>
      </c>
      <c r="AM30" s="15">
        <v>1.74</v>
      </c>
      <c r="AN30" s="15">
        <v>1.75</v>
      </c>
      <c r="AO30" s="16">
        <v>1.73</v>
      </c>
      <c r="AP30" s="16">
        <v>1.71</v>
      </c>
      <c r="AQ30" s="16">
        <v>1.69</v>
      </c>
      <c r="AR30" s="16">
        <v>1.67</v>
      </c>
      <c r="AS30" s="16">
        <v>1.65</v>
      </c>
      <c r="AT30" s="16">
        <v>1.63</v>
      </c>
      <c r="AU30" s="16">
        <v>1.61</v>
      </c>
      <c r="AV30" s="16">
        <v>1.59</v>
      </c>
      <c r="AW30" s="16">
        <v>1.57</v>
      </c>
      <c r="AX30" s="16">
        <v>1.55</v>
      </c>
      <c r="AY30" s="16">
        <v>1.53</v>
      </c>
      <c r="AZ30" s="16">
        <v>1.51</v>
      </c>
      <c r="BA30" s="18">
        <v>1.49</v>
      </c>
      <c r="BB30" s="18">
        <v>1.47</v>
      </c>
      <c r="BC30" s="18">
        <v>1.45</v>
      </c>
      <c r="BD30" s="18">
        <v>1.43</v>
      </c>
      <c r="BE30" s="18">
        <v>1.41</v>
      </c>
      <c r="BF30" s="18">
        <v>1.39</v>
      </c>
      <c r="BG30" s="18">
        <v>1.37</v>
      </c>
      <c r="BH30" s="18">
        <v>1.35</v>
      </c>
      <c r="BI30" s="18">
        <v>1.33</v>
      </c>
      <c r="BJ30" s="18">
        <v>1.31</v>
      </c>
      <c r="BK30" s="18">
        <v>1.29</v>
      </c>
      <c r="BL30" s="18">
        <v>1.27</v>
      </c>
    </row>
    <row r="31" spans="2:64">
      <c r="B31" s="4">
        <v>45138</v>
      </c>
      <c r="C31" s="1">
        <f t="shared" si="0"/>
        <v>24066.192336910852</v>
      </c>
      <c r="D31" s="1">
        <f t="shared" si="1"/>
        <v>11460.091589005167</v>
      </c>
      <c r="E31" s="7">
        <f t="shared" si="2"/>
        <v>0.47619047619047616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4"/>
      <c r="R31" s="14"/>
      <c r="S31" s="14"/>
      <c r="T31" s="14"/>
      <c r="U31" s="14"/>
      <c r="V31" s="14"/>
      <c r="W31" s="14">
        <v>0.53</v>
      </c>
      <c r="X31" s="14">
        <v>1.43</v>
      </c>
      <c r="Y31" s="14">
        <v>1.48</v>
      </c>
      <c r="Z31" s="14">
        <v>1.53</v>
      </c>
      <c r="AA31" s="14">
        <v>1.58</v>
      </c>
      <c r="AB31" s="14">
        <v>1.63</v>
      </c>
      <c r="AC31" s="15">
        <v>1.64</v>
      </c>
      <c r="AD31" s="15">
        <v>1.65</v>
      </c>
      <c r="AE31" s="15">
        <v>1.66</v>
      </c>
      <c r="AF31" s="15">
        <v>1.67</v>
      </c>
      <c r="AG31" s="15">
        <v>1.68</v>
      </c>
      <c r="AH31" s="15">
        <v>1.69</v>
      </c>
      <c r="AI31" s="15">
        <v>1.7</v>
      </c>
      <c r="AJ31" s="15">
        <v>1.71</v>
      </c>
      <c r="AK31" s="15">
        <v>1.72</v>
      </c>
      <c r="AL31" s="15">
        <v>1.73</v>
      </c>
      <c r="AM31" s="15">
        <v>1.74</v>
      </c>
      <c r="AN31" s="15">
        <v>1.75</v>
      </c>
      <c r="AO31" s="16">
        <v>1.73</v>
      </c>
      <c r="AP31" s="16">
        <v>1.71</v>
      </c>
      <c r="AQ31" s="16">
        <v>1.69</v>
      </c>
      <c r="AR31" s="16">
        <v>1.67</v>
      </c>
      <c r="AS31" s="16">
        <v>1.65</v>
      </c>
      <c r="AT31" s="16">
        <v>1.63</v>
      </c>
      <c r="AU31" s="16">
        <v>1.61</v>
      </c>
      <c r="AV31" s="16">
        <v>1.59</v>
      </c>
      <c r="AW31" s="16">
        <v>1.57</v>
      </c>
      <c r="AX31" s="16">
        <v>1.55</v>
      </c>
      <c r="AY31" s="16">
        <v>1.53</v>
      </c>
      <c r="AZ31" s="16">
        <v>1.51</v>
      </c>
      <c r="BA31" s="18">
        <v>1.49</v>
      </c>
      <c r="BB31" s="18">
        <v>1.47</v>
      </c>
      <c r="BC31" s="18">
        <v>1.45</v>
      </c>
      <c r="BD31" s="18">
        <v>1.43</v>
      </c>
      <c r="BE31" s="18">
        <v>1.41</v>
      </c>
      <c r="BF31" s="18">
        <v>1.39</v>
      </c>
      <c r="BG31" s="18">
        <v>1.37</v>
      </c>
      <c r="BH31" s="18">
        <v>1.35</v>
      </c>
      <c r="BI31" s="18">
        <v>1.33</v>
      </c>
      <c r="BJ31" s="18">
        <v>1.31</v>
      </c>
      <c r="BK31" s="18">
        <v>1.29</v>
      </c>
      <c r="BL31" s="18">
        <v>1.27</v>
      </c>
    </row>
    <row r="32" spans="2:64">
      <c r="B32" s="4">
        <v>45169</v>
      </c>
      <c r="C32" s="1">
        <f t="shared" si="0"/>
        <v>25269.501953756397</v>
      </c>
      <c r="D32" s="1">
        <f t="shared" si="1"/>
        <v>12033.096168455426</v>
      </c>
      <c r="E32" s="7">
        <f>(D32/C32)</f>
        <v>0.47619047619047616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4"/>
      <c r="R32" s="14"/>
      <c r="S32" s="14"/>
      <c r="T32" s="14"/>
      <c r="U32" s="14"/>
      <c r="V32" s="14"/>
      <c r="W32" s="14"/>
      <c r="X32" s="14">
        <v>0.53</v>
      </c>
      <c r="Y32" s="14">
        <v>1.48</v>
      </c>
      <c r="Z32" s="14">
        <v>1.53</v>
      </c>
      <c r="AA32" s="14">
        <v>1.58</v>
      </c>
      <c r="AB32" s="14">
        <v>1.63</v>
      </c>
      <c r="AC32" s="15">
        <v>1.64</v>
      </c>
      <c r="AD32" s="15">
        <v>1.65</v>
      </c>
      <c r="AE32" s="15">
        <v>1.66</v>
      </c>
      <c r="AF32" s="15">
        <v>1.67</v>
      </c>
      <c r="AG32" s="15">
        <v>1.68</v>
      </c>
      <c r="AH32" s="15">
        <v>1.69</v>
      </c>
      <c r="AI32" s="15">
        <v>1.7</v>
      </c>
      <c r="AJ32" s="15">
        <v>1.71</v>
      </c>
      <c r="AK32" s="15">
        <v>1.72</v>
      </c>
      <c r="AL32" s="15">
        <v>1.73</v>
      </c>
      <c r="AM32" s="15">
        <v>1.74</v>
      </c>
      <c r="AN32" s="15">
        <v>1.75</v>
      </c>
      <c r="AO32" s="16">
        <v>1.73</v>
      </c>
      <c r="AP32" s="16">
        <v>1.71</v>
      </c>
      <c r="AQ32" s="16">
        <v>1.69</v>
      </c>
      <c r="AR32" s="16">
        <v>1.67</v>
      </c>
      <c r="AS32" s="16">
        <v>1.65</v>
      </c>
      <c r="AT32" s="16">
        <v>1.63</v>
      </c>
      <c r="AU32" s="16">
        <v>1.61</v>
      </c>
      <c r="AV32" s="16">
        <v>1.59</v>
      </c>
      <c r="AW32" s="16">
        <v>1.57</v>
      </c>
      <c r="AX32" s="16">
        <v>1.55</v>
      </c>
      <c r="AY32" s="16">
        <v>1.53</v>
      </c>
      <c r="AZ32" s="16">
        <v>1.51</v>
      </c>
      <c r="BA32" s="18">
        <v>1.49</v>
      </c>
      <c r="BB32" s="18">
        <v>1.47</v>
      </c>
      <c r="BC32" s="18">
        <v>1.45</v>
      </c>
      <c r="BD32" s="18">
        <v>1.43</v>
      </c>
      <c r="BE32" s="18">
        <v>1.41</v>
      </c>
      <c r="BF32" s="18">
        <v>1.39</v>
      </c>
      <c r="BG32" s="18">
        <v>1.37</v>
      </c>
      <c r="BH32" s="18">
        <v>1.35</v>
      </c>
      <c r="BI32" s="18">
        <v>1.33</v>
      </c>
      <c r="BJ32" s="18">
        <v>1.31</v>
      </c>
      <c r="BK32" s="18">
        <v>1.29</v>
      </c>
      <c r="BL32" s="18">
        <v>1.27</v>
      </c>
    </row>
    <row r="33" spans="2:64">
      <c r="B33" s="4">
        <v>45199</v>
      </c>
      <c r="C33" s="1">
        <f t="shared" si="0"/>
        <v>26532.977051444217</v>
      </c>
      <c r="D33" s="1">
        <f t="shared" si="1"/>
        <v>12634.750976878198</v>
      </c>
      <c r="E33" s="7">
        <f t="shared" ref="E33:E72" si="3">(D33/C33)</f>
        <v>0.47619047619047616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4"/>
      <c r="R33" s="14"/>
      <c r="S33" s="14"/>
      <c r="T33" s="14"/>
      <c r="U33" s="14"/>
      <c r="V33" s="14"/>
      <c r="W33" s="14"/>
      <c r="X33" s="14"/>
      <c r="Y33" s="14">
        <v>0.53</v>
      </c>
      <c r="Z33" s="14">
        <v>1.53</v>
      </c>
      <c r="AA33" s="14">
        <v>1.58</v>
      </c>
      <c r="AB33" s="14">
        <v>1.63</v>
      </c>
      <c r="AC33" s="15">
        <v>1.64</v>
      </c>
      <c r="AD33" s="15">
        <v>1.65</v>
      </c>
      <c r="AE33" s="15">
        <v>1.66</v>
      </c>
      <c r="AF33" s="15">
        <v>1.67</v>
      </c>
      <c r="AG33" s="15">
        <v>1.68</v>
      </c>
      <c r="AH33" s="15">
        <v>1.69</v>
      </c>
      <c r="AI33" s="15">
        <v>1.7</v>
      </c>
      <c r="AJ33" s="15">
        <v>1.71</v>
      </c>
      <c r="AK33" s="15">
        <v>1.72</v>
      </c>
      <c r="AL33" s="15">
        <v>1.73</v>
      </c>
      <c r="AM33" s="15">
        <v>1.74</v>
      </c>
      <c r="AN33" s="15">
        <v>1.75</v>
      </c>
      <c r="AO33" s="16">
        <v>1.73</v>
      </c>
      <c r="AP33" s="16">
        <v>1.71</v>
      </c>
      <c r="AQ33" s="16">
        <v>1.69</v>
      </c>
      <c r="AR33" s="16">
        <v>1.67</v>
      </c>
      <c r="AS33" s="16">
        <v>1.65</v>
      </c>
      <c r="AT33" s="16">
        <v>1.63</v>
      </c>
      <c r="AU33" s="16">
        <v>1.61</v>
      </c>
      <c r="AV33" s="16">
        <v>1.59</v>
      </c>
      <c r="AW33" s="16">
        <v>1.57</v>
      </c>
      <c r="AX33" s="16">
        <v>1.55</v>
      </c>
      <c r="AY33" s="16">
        <v>1.53</v>
      </c>
      <c r="AZ33" s="16">
        <v>1.51</v>
      </c>
      <c r="BA33" s="18">
        <v>1.49</v>
      </c>
      <c r="BB33" s="18">
        <v>1.47</v>
      </c>
      <c r="BC33" s="18">
        <v>1.45</v>
      </c>
      <c r="BD33" s="18">
        <v>1.43</v>
      </c>
      <c r="BE33" s="18">
        <v>1.41</v>
      </c>
      <c r="BF33" s="18">
        <v>1.39</v>
      </c>
      <c r="BG33" s="18">
        <v>1.37</v>
      </c>
      <c r="BH33" s="18">
        <v>1.35</v>
      </c>
      <c r="BI33" s="18">
        <v>1.33</v>
      </c>
      <c r="BJ33" s="18">
        <v>1.31</v>
      </c>
      <c r="BK33" s="18">
        <v>1.29</v>
      </c>
      <c r="BL33" s="18">
        <v>1.27</v>
      </c>
    </row>
    <row r="34" spans="2:64">
      <c r="B34" s="4">
        <v>45230</v>
      </c>
      <c r="C34" s="1">
        <f t="shared" si="0"/>
        <v>27859.62590401643</v>
      </c>
      <c r="D34" s="1">
        <f t="shared" si="1"/>
        <v>13266.488525722109</v>
      </c>
      <c r="E34" s="7">
        <f t="shared" si="3"/>
        <v>0.47619047619047616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4"/>
      <c r="R34" s="14"/>
      <c r="S34" s="14"/>
      <c r="T34" s="14"/>
      <c r="U34" s="14"/>
      <c r="V34" s="14"/>
      <c r="W34" s="14"/>
      <c r="X34" s="14"/>
      <c r="Y34" s="14"/>
      <c r="Z34" s="14">
        <v>0.53</v>
      </c>
      <c r="AA34" s="14">
        <v>1.58</v>
      </c>
      <c r="AB34" s="14">
        <v>1.63</v>
      </c>
      <c r="AC34" s="15">
        <v>1.64</v>
      </c>
      <c r="AD34" s="15">
        <v>1.65</v>
      </c>
      <c r="AE34" s="15">
        <v>1.66</v>
      </c>
      <c r="AF34" s="15">
        <v>1.67</v>
      </c>
      <c r="AG34" s="15">
        <v>1.68</v>
      </c>
      <c r="AH34" s="15">
        <v>1.69</v>
      </c>
      <c r="AI34" s="15">
        <v>1.7</v>
      </c>
      <c r="AJ34" s="15">
        <v>1.71</v>
      </c>
      <c r="AK34" s="15">
        <v>1.72</v>
      </c>
      <c r="AL34" s="15">
        <v>1.73</v>
      </c>
      <c r="AM34" s="15">
        <v>1.74</v>
      </c>
      <c r="AN34" s="15">
        <v>1.75</v>
      </c>
      <c r="AO34" s="16">
        <v>1.73</v>
      </c>
      <c r="AP34" s="16">
        <v>1.71</v>
      </c>
      <c r="AQ34" s="16">
        <v>1.69</v>
      </c>
      <c r="AR34" s="16">
        <v>1.67</v>
      </c>
      <c r="AS34" s="16">
        <v>1.65</v>
      </c>
      <c r="AT34" s="16">
        <v>1.63</v>
      </c>
      <c r="AU34" s="16">
        <v>1.61</v>
      </c>
      <c r="AV34" s="16">
        <v>1.59</v>
      </c>
      <c r="AW34" s="16">
        <v>1.57</v>
      </c>
      <c r="AX34" s="16">
        <v>1.55</v>
      </c>
      <c r="AY34" s="16">
        <v>1.53</v>
      </c>
      <c r="AZ34" s="16">
        <v>1.51</v>
      </c>
      <c r="BA34" s="18">
        <v>1.49</v>
      </c>
      <c r="BB34" s="18">
        <v>1.47</v>
      </c>
      <c r="BC34" s="18">
        <v>1.45</v>
      </c>
      <c r="BD34" s="18">
        <v>1.43</v>
      </c>
      <c r="BE34" s="18">
        <v>1.41</v>
      </c>
      <c r="BF34" s="18">
        <v>1.39</v>
      </c>
      <c r="BG34" s="18">
        <v>1.37</v>
      </c>
      <c r="BH34" s="18">
        <v>1.35</v>
      </c>
      <c r="BI34" s="18">
        <v>1.33</v>
      </c>
      <c r="BJ34" s="18">
        <v>1.31</v>
      </c>
      <c r="BK34" s="18">
        <v>1.29</v>
      </c>
      <c r="BL34" s="18">
        <v>1.27</v>
      </c>
    </row>
    <row r="35" spans="2:64">
      <c r="B35" s="4">
        <v>45260</v>
      </c>
      <c r="C35" s="1">
        <f t="shared" si="0"/>
        <v>29252.607199217251</v>
      </c>
      <c r="D35" s="1">
        <f t="shared" si="1"/>
        <v>13929.812952008215</v>
      </c>
      <c r="E35" s="7">
        <f t="shared" si="3"/>
        <v>0.47619047619047616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>
        <v>0.53</v>
      </c>
      <c r="AB35" s="14">
        <v>1.63</v>
      </c>
      <c r="AC35" s="15">
        <v>1.64</v>
      </c>
      <c r="AD35" s="15">
        <v>1.65</v>
      </c>
      <c r="AE35" s="15">
        <v>1.66</v>
      </c>
      <c r="AF35" s="15">
        <v>1.67</v>
      </c>
      <c r="AG35" s="15">
        <v>1.68</v>
      </c>
      <c r="AH35" s="15">
        <v>1.69</v>
      </c>
      <c r="AI35" s="15">
        <v>1.7</v>
      </c>
      <c r="AJ35" s="15">
        <v>1.71</v>
      </c>
      <c r="AK35" s="15">
        <v>1.72</v>
      </c>
      <c r="AL35" s="15">
        <v>1.73</v>
      </c>
      <c r="AM35" s="15">
        <v>1.74</v>
      </c>
      <c r="AN35" s="15">
        <v>1.75</v>
      </c>
      <c r="AO35" s="16">
        <v>1.73</v>
      </c>
      <c r="AP35" s="16">
        <v>1.71</v>
      </c>
      <c r="AQ35" s="16">
        <v>1.69</v>
      </c>
      <c r="AR35" s="16">
        <v>1.67</v>
      </c>
      <c r="AS35" s="16">
        <v>1.65</v>
      </c>
      <c r="AT35" s="16">
        <v>1.63</v>
      </c>
      <c r="AU35" s="16">
        <v>1.61</v>
      </c>
      <c r="AV35" s="16">
        <v>1.59</v>
      </c>
      <c r="AW35" s="16">
        <v>1.57</v>
      </c>
      <c r="AX35" s="16">
        <v>1.55</v>
      </c>
      <c r="AY35" s="16">
        <v>1.53</v>
      </c>
      <c r="AZ35" s="16">
        <v>1.51</v>
      </c>
      <c r="BA35" s="18">
        <v>1.49</v>
      </c>
      <c r="BB35" s="18">
        <v>1.47</v>
      </c>
      <c r="BC35" s="18">
        <v>1.45</v>
      </c>
      <c r="BD35" s="18">
        <v>1.43</v>
      </c>
      <c r="BE35" s="18">
        <v>1.41</v>
      </c>
      <c r="BF35" s="18">
        <v>1.39</v>
      </c>
      <c r="BG35" s="18">
        <v>1.37</v>
      </c>
      <c r="BH35" s="18">
        <v>1.35</v>
      </c>
      <c r="BI35" s="18">
        <v>1.33</v>
      </c>
      <c r="BJ35" s="18">
        <v>1.31</v>
      </c>
      <c r="BK35" s="18">
        <v>1.29</v>
      </c>
      <c r="BL35" s="18">
        <v>1.27</v>
      </c>
    </row>
    <row r="36" spans="2:64">
      <c r="B36" s="4">
        <v>45291</v>
      </c>
      <c r="C36" s="1">
        <f t="shared" si="0"/>
        <v>30715.237559178116</v>
      </c>
      <c r="D36" s="1">
        <f t="shared" si="1"/>
        <v>14626.303599608626</v>
      </c>
      <c r="E36" s="7">
        <f t="shared" si="3"/>
        <v>0.47619047619047616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4"/>
      <c r="R36" s="14"/>
      <c r="S36" s="14"/>
      <c r="T36" s="14"/>
      <c r="U36" s="14"/>
      <c r="V36" s="14"/>
      <c r="W36" s="14"/>
      <c r="X36" s="17"/>
      <c r="Y36" s="14"/>
      <c r="Z36" s="14"/>
      <c r="AA36" s="14"/>
      <c r="AB36" s="14">
        <v>0.53</v>
      </c>
      <c r="AC36" s="15">
        <v>1.64</v>
      </c>
      <c r="AD36" s="15">
        <v>1.65</v>
      </c>
      <c r="AE36" s="15">
        <v>1.66</v>
      </c>
      <c r="AF36" s="15">
        <v>1.67</v>
      </c>
      <c r="AG36" s="15">
        <v>1.68</v>
      </c>
      <c r="AH36" s="15">
        <v>1.69</v>
      </c>
      <c r="AI36" s="15">
        <v>1.7</v>
      </c>
      <c r="AJ36" s="15">
        <v>1.71</v>
      </c>
      <c r="AK36" s="15">
        <v>1.72</v>
      </c>
      <c r="AL36" s="15">
        <v>1.73</v>
      </c>
      <c r="AM36" s="15">
        <v>1.74</v>
      </c>
      <c r="AN36" s="15">
        <v>1.75</v>
      </c>
      <c r="AO36" s="16">
        <v>1.73</v>
      </c>
      <c r="AP36" s="16">
        <v>1.71</v>
      </c>
      <c r="AQ36" s="16">
        <v>1.69</v>
      </c>
      <c r="AR36" s="16">
        <v>1.67</v>
      </c>
      <c r="AS36" s="16">
        <v>1.65</v>
      </c>
      <c r="AT36" s="16">
        <v>1.63</v>
      </c>
      <c r="AU36" s="16">
        <v>1.61</v>
      </c>
      <c r="AV36" s="16">
        <v>1.59</v>
      </c>
      <c r="AW36" s="16">
        <v>1.57</v>
      </c>
      <c r="AX36" s="16">
        <v>1.55</v>
      </c>
      <c r="AY36" s="16">
        <v>1.53</v>
      </c>
      <c r="AZ36" s="16">
        <v>1.51</v>
      </c>
      <c r="BA36" s="18">
        <v>1.49</v>
      </c>
      <c r="BB36" s="18">
        <v>1.47</v>
      </c>
      <c r="BC36" s="18">
        <v>1.45</v>
      </c>
      <c r="BD36" s="18">
        <v>1.43</v>
      </c>
      <c r="BE36" s="18">
        <v>1.41</v>
      </c>
      <c r="BF36" s="18">
        <v>1.39</v>
      </c>
      <c r="BG36" s="18">
        <v>1.37</v>
      </c>
      <c r="BH36" s="18">
        <v>1.35</v>
      </c>
      <c r="BI36" s="18">
        <v>1.33</v>
      </c>
      <c r="BJ36" s="18">
        <v>1.31</v>
      </c>
      <c r="BK36" s="18">
        <v>1.29</v>
      </c>
      <c r="BL36" s="18">
        <v>1.27</v>
      </c>
    </row>
    <row r="37" spans="2:64">
      <c r="B37" s="4">
        <v>45322</v>
      </c>
      <c r="C37" s="1">
        <f t="shared" si="0"/>
        <v>31022.389934769897</v>
      </c>
      <c r="D37" s="1">
        <f t="shared" si="1"/>
        <v>15357.618779589058</v>
      </c>
      <c r="E37" s="7">
        <f t="shared" si="3"/>
        <v>0.49504950495049505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5">
        <v>0.53</v>
      </c>
      <c r="AD37" s="15">
        <v>1.65</v>
      </c>
      <c r="AE37" s="15">
        <v>1.66</v>
      </c>
      <c r="AF37" s="15">
        <v>1.67</v>
      </c>
      <c r="AG37" s="15">
        <v>1.68</v>
      </c>
      <c r="AH37" s="15">
        <v>1.69</v>
      </c>
      <c r="AI37" s="15">
        <v>1.7</v>
      </c>
      <c r="AJ37" s="15">
        <v>1.71</v>
      </c>
      <c r="AK37" s="15">
        <v>1.72</v>
      </c>
      <c r="AL37" s="15">
        <v>1.73</v>
      </c>
      <c r="AM37" s="15">
        <v>1.74</v>
      </c>
      <c r="AN37" s="15">
        <v>1.75</v>
      </c>
      <c r="AO37" s="16">
        <v>1.73</v>
      </c>
      <c r="AP37" s="16">
        <v>1.71</v>
      </c>
      <c r="AQ37" s="16">
        <v>1.69</v>
      </c>
      <c r="AR37" s="16">
        <v>1.67</v>
      </c>
      <c r="AS37" s="16">
        <v>1.65</v>
      </c>
      <c r="AT37" s="16">
        <v>1.63</v>
      </c>
      <c r="AU37" s="16">
        <v>1.61</v>
      </c>
      <c r="AV37" s="16">
        <v>1.59</v>
      </c>
      <c r="AW37" s="16">
        <v>1.57</v>
      </c>
      <c r="AX37" s="16">
        <v>1.55</v>
      </c>
      <c r="AY37" s="16">
        <v>1.53</v>
      </c>
      <c r="AZ37" s="16">
        <v>1.51</v>
      </c>
      <c r="BA37" s="18">
        <v>1.49</v>
      </c>
      <c r="BB37" s="18">
        <v>1.47</v>
      </c>
      <c r="BC37" s="18">
        <v>1.45</v>
      </c>
      <c r="BD37" s="18">
        <v>1.43</v>
      </c>
      <c r="BE37" s="18">
        <v>1.41</v>
      </c>
      <c r="BF37" s="18">
        <v>1.39</v>
      </c>
      <c r="BG37" s="18">
        <v>1.37</v>
      </c>
      <c r="BH37" s="18">
        <v>1.35</v>
      </c>
      <c r="BI37" s="18">
        <v>1.33</v>
      </c>
      <c r="BJ37" s="18">
        <v>1.31</v>
      </c>
      <c r="BK37" s="18">
        <v>1.29</v>
      </c>
      <c r="BL37" s="18">
        <v>1.27</v>
      </c>
    </row>
    <row r="38" spans="2:64">
      <c r="B38" s="4">
        <v>45351</v>
      </c>
      <c r="C38" s="1">
        <f t="shared" si="0"/>
        <v>31332.613834117597</v>
      </c>
      <c r="D38" s="1">
        <f t="shared" si="1"/>
        <v>15511.194967384949</v>
      </c>
      <c r="E38" s="7">
        <f t="shared" si="3"/>
        <v>0.49504950495049505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5"/>
      <c r="AD38" s="15">
        <v>0.51</v>
      </c>
      <c r="AE38" s="15">
        <v>1.66</v>
      </c>
      <c r="AF38" s="15">
        <v>1.67</v>
      </c>
      <c r="AG38" s="15">
        <v>1.68</v>
      </c>
      <c r="AH38" s="15">
        <v>1.69</v>
      </c>
      <c r="AI38" s="15">
        <v>1.7</v>
      </c>
      <c r="AJ38" s="15">
        <v>1.71</v>
      </c>
      <c r="AK38" s="15">
        <v>1.72</v>
      </c>
      <c r="AL38" s="15">
        <v>1.73</v>
      </c>
      <c r="AM38" s="15">
        <v>1.74</v>
      </c>
      <c r="AN38" s="15">
        <v>1.75</v>
      </c>
      <c r="AO38" s="16">
        <v>1.73</v>
      </c>
      <c r="AP38" s="16">
        <v>1.71</v>
      </c>
      <c r="AQ38" s="16">
        <v>1.69</v>
      </c>
      <c r="AR38" s="16">
        <v>1.67</v>
      </c>
      <c r="AS38" s="16">
        <v>1.65</v>
      </c>
      <c r="AT38" s="16">
        <v>1.63</v>
      </c>
      <c r="AU38" s="16">
        <v>1.61</v>
      </c>
      <c r="AV38" s="16">
        <v>1.59</v>
      </c>
      <c r="AW38" s="16">
        <v>1.57</v>
      </c>
      <c r="AX38" s="16">
        <v>1.55</v>
      </c>
      <c r="AY38" s="16">
        <v>1.53</v>
      </c>
      <c r="AZ38" s="16">
        <v>1.51</v>
      </c>
      <c r="BA38" s="18">
        <v>1.49</v>
      </c>
      <c r="BB38" s="18">
        <v>1.47</v>
      </c>
      <c r="BC38" s="18">
        <v>1.45</v>
      </c>
      <c r="BD38" s="18">
        <v>1.43</v>
      </c>
      <c r="BE38" s="18">
        <v>1.41</v>
      </c>
      <c r="BF38" s="18">
        <v>1.39</v>
      </c>
      <c r="BG38" s="18">
        <v>1.37</v>
      </c>
      <c r="BH38" s="18">
        <v>1.35</v>
      </c>
      <c r="BI38" s="18">
        <v>1.33</v>
      </c>
      <c r="BJ38" s="18">
        <v>1.31</v>
      </c>
      <c r="BK38" s="18">
        <v>1.29</v>
      </c>
      <c r="BL38" s="18">
        <v>1.27</v>
      </c>
    </row>
    <row r="39" spans="2:64">
      <c r="B39" s="4">
        <v>45382</v>
      </c>
      <c r="C39" s="1">
        <f t="shared" si="0"/>
        <v>31645.939972458775</v>
      </c>
      <c r="D39" s="1">
        <f t="shared" si="1"/>
        <v>15666.306917058799</v>
      </c>
      <c r="E39" s="7">
        <f t="shared" si="3"/>
        <v>0.49504950495049505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15"/>
      <c r="AD39" s="15"/>
      <c r="AE39" s="15">
        <v>0.51</v>
      </c>
      <c r="AF39" s="15">
        <v>1.67</v>
      </c>
      <c r="AG39" s="15">
        <v>1.68</v>
      </c>
      <c r="AH39" s="15">
        <v>1.69</v>
      </c>
      <c r="AI39" s="15">
        <v>1.7</v>
      </c>
      <c r="AJ39" s="15">
        <v>1.71</v>
      </c>
      <c r="AK39" s="15">
        <v>1.72</v>
      </c>
      <c r="AL39" s="15">
        <v>1.73</v>
      </c>
      <c r="AM39" s="15">
        <v>1.74</v>
      </c>
      <c r="AN39" s="15">
        <v>1.75</v>
      </c>
      <c r="AO39" s="16">
        <v>1.73</v>
      </c>
      <c r="AP39" s="16">
        <v>1.71</v>
      </c>
      <c r="AQ39" s="16">
        <v>1.69</v>
      </c>
      <c r="AR39" s="16">
        <v>1.67</v>
      </c>
      <c r="AS39" s="16">
        <v>1.65</v>
      </c>
      <c r="AT39" s="16">
        <v>1.63</v>
      </c>
      <c r="AU39" s="16">
        <v>1.61</v>
      </c>
      <c r="AV39" s="16">
        <v>1.59</v>
      </c>
      <c r="AW39" s="16">
        <v>1.57</v>
      </c>
      <c r="AX39" s="16">
        <v>1.55</v>
      </c>
      <c r="AY39" s="16">
        <v>1.53</v>
      </c>
      <c r="AZ39" s="16">
        <v>1.51</v>
      </c>
      <c r="BA39" s="18">
        <v>1.49</v>
      </c>
      <c r="BB39" s="18">
        <v>1.47</v>
      </c>
      <c r="BC39" s="18">
        <v>1.45</v>
      </c>
      <c r="BD39" s="18">
        <v>1.43</v>
      </c>
      <c r="BE39" s="18">
        <v>1.41</v>
      </c>
      <c r="BF39" s="18">
        <v>1.39</v>
      </c>
      <c r="BG39" s="18">
        <v>1.37</v>
      </c>
      <c r="BH39" s="18">
        <v>1.35</v>
      </c>
      <c r="BI39" s="18">
        <v>1.33</v>
      </c>
      <c r="BJ39" s="18">
        <v>1.31</v>
      </c>
      <c r="BK39" s="18">
        <v>1.29</v>
      </c>
      <c r="BL39" s="18">
        <v>1.27</v>
      </c>
    </row>
    <row r="40" spans="2:64">
      <c r="B40" s="4">
        <v>45412</v>
      </c>
      <c r="C40" s="1">
        <f t="shared" si="0"/>
        <v>31962.399372183361</v>
      </c>
      <c r="D40" s="1">
        <f t="shared" si="1"/>
        <v>15822.969986229387</v>
      </c>
      <c r="E40" s="7">
        <f t="shared" si="3"/>
        <v>0.49504950495049505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15"/>
      <c r="AD40" s="15"/>
      <c r="AE40" s="15"/>
      <c r="AF40" s="15">
        <v>0.51</v>
      </c>
      <c r="AG40" s="15">
        <v>1.68</v>
      </c>
      <c r="AH40" s="15">
        <v>1.69</v>
      </c>
      <c r="AI40" s="15">
        <v>1.7</v>
      </c>
      <c r="AJ40" s="15">
        <v>1.71</v>
      </c>
      <c r="AK40" s="15">
        <v>1.72</v>
      </c>
      <c r="AL40" s="15">
        <v>1.73</v>
      </c>
      <c r="AM40" s="15">
        <v>1.74</v>
      </c>
      <c r="AN40" s="15">
        <v>1.75</v>
      </c>
      <c r="AO40" s="16">
        <v>1.73</v>
      </c>
      <c r="AP40" s="16">
        <v>1.71</v>
      </c>
      <c r="AQ40" s="16">
        <v>1.69</v>
      </c>
      <c r="AR40" s="16">
        <v>1.67</v>
      </c>
      <c r="AS40" s="16">
        <v>1.65</v>
      </c>
      <c r="AT40" s="16">
        <v>1.63</v>
      </c>
      <c r="AU40" s="16">
        <v>1.61</v>
      </c>
      <c r="AV40" s="16">
        <v>1.59</v>
      </c>
      <c r="AW40" s="16">
        <v>1.57</v>
      </c>
      <c r="AX40" s="16">
        <v>1.55</v>
      </c>
      <c r="AY40" s="16">
        <v>1.53</v>
      </c>
      <c r="AZ40" s="16">
        <v>1.51</v>
      </c>
      <c r="BA40" s="18">
        <v>1.49</v>
      </c>
      <c r="BB40" s="18">
        <v>1.47</v>
      </c>
      <c r="BC40" s="18">
        <v>1.45</v>
      </c>
      <c r="BD40" s="18">
        <v>1.43</v>
      </c>
      <c r="BE40" s="18">
        <v>1.41</v>
      </c>
      <c r="BF40" s="18">
        <v>1.39</v>
      </c>
      <c r="BG40" s="18">
        <v>1.37</v>
      </c>
      <c r="BH40" s="18">
        <v>1.35</v>
      </c>
      <c r="BI40" s="18">
        <v>1.33</v>
      </c>
      <c r="BJ40" s="18">
        <v>1.31</v>
      </c>
      <c r="BK40" s="18">
        <v>1.29</v>
      </c>
      <c r="BL40" s="18">
        <v>1.27</v>
      </c>
    </row>
    <row r="41" spans="2:64">
      <c r="B41" s="4">
        <v>45443</v>
      </c>
      <c r="C41" s="1">
        <f t="shared" si="0"/>
        <v>32282.023365905196</v>
      </c>
      <c r="D41" s="1">
        <f t="shared" si="1"/>
        <v>15981.199686091681</v>
      </c>
      <c r="E41" s="7">
        <f t="shared" si="3"/>
        <v>0.49504950495049505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15"/>
      <c r="AD41" s="15"/>
      <c r="AE41" s="15"/>
      <c r="AF41" s="15"/>
      <c r="AG41" s="15">
        <v>0.51</v>
      </c>
      <c r="AH41" s="15">
        <v>1.69</v>
      </c>
      <c r="AI41" s="15">
        <v>1.7</v>
      </c>
      <c r="AJ41" s="15">
        <v>1.71</v>
      </c>
      <c r="AK41" s="15">
        <v>1.72</v>
      </c>
      <c r="AL41" s="15">
        <v>1.73</v>
      </c>
      <c r="AM41" s="15">
        <v>1.74</v>
      </c>
      <c r="AN41" s="15">
        <v>1.75</v>
      </c>
      <c r="AO41" s="16">
        <v>1.73</v>
      </c>
      <c r="AP41" s="16">
        <v>1.71</v>
      </c>
      <c r="AQ41" s="16">
        <v>1.69</v>
      </c>
      <c r="AR41" s="16">
        <v>1.67</v>
      </c>
      <c r="AS41" s="16">
        <v>1.65</v>
      </c>
      <c r="AT41" s="16">
        <v>1.63</v>
      </c>
      <c r="AU41" s="16">
        <v>1.61</v>
      </c>
      <c r="AV41" s="16">
        <v>1.59</v>
      </c>
      <c r="AW41" s="16">
        <v>1.57</v>
      </c>
      <c r="AX41" s="16">
        <v>1.55</v>
      </c>
      <c r="AY41" s="16">
        <v>1.53</v>
      </c>
      <c r="AZ41" s="16">
        <v>1.51</v>
      </c>
      <c r="BA41" s="18">
        <v>1.49</v>
      </c>
      <c r="BB41" s="18">
        <v>1.47</v>
      </c>
      <c r="BC41" s="18">
        <v>1.45</v>
      </c>
      <c r="BD41" s="18">
        <v>1.43</v>
      </c>
      <c r="BE41" s="18">
        <v>1.41</v>
      </c>
      <c r="BF41" s="18">
        <v>1.39</v>
      </c>
      <c r="BG41" s="18">
        <v>1.37</v>
      </c>
      <c r="BH41" s="18">
        <v>1.35</v>
      </c>
      <c r="BI41" s="18">
        <v>1.33</v>
      </c>
      <c r="BJ41" s="18">
        <v>1.31</v>
      </c>
      <c r="BK41" s="18">
        <v>1.29</v>
      </c>
      <c r="BL41" s="18">
        <v>1.27</v>
      </c>
    </row>
    <row r="42" spans="2:64">
      <c r="B42" s="4">
        <v>45473</v>
      </c>
      <c r="C42" s="1">
        <f t="shared" si="0"/>
        <v>32604.843599564247</v>
      </c>
      <c r="D42" s="1">
        <f t="shared" si="1"/>
        <v>16141.011682952598</v>
      </c>
      <c r="E42" s="7">
        <f t="shared" si="3"/>
        <v>0.49504950495049505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15"/>
      <c r="AD42" s="15"/>
      <c r="AE42" s="15"/>
      <c r="AF42" s="15"/>
      <c r="AG42" s="15"/>
      <c r="AH42" s="15">
        <v>0.51</v>
      </c>
      <c r="AI42" s="15">
        <v>1.7</v>
      </c>
      <c r="AJ42" s="15">
        <v>1.71</v>
      </c>
      <c r="AK42" s="15">
        <v>1.72</v>
      </c>
      <c r="AL42" s="15">
        <v>1.73</v>
      </c>
      <c r="AM42" s="15">
        <v>1.74</v>
      </c>
      <c r="AN42" s="15">
        <v>1.75</v>
      </c>
      <c r="AO42" s="16">
        <v>1.73</v>
      </c>
      <c r="AP42" s="16">
        <v>1.71</v>
      </c>
      <c r="AQ42" s="16">
        <v>1.69</v>
      </c>
      <c r="AR42" s="16">
        <v>1.67</v>
      </c>
      <c r="AS42" s="16">
        <v>1.65</v>
      </c>
      <c r="AT42" s="16">
        <v>1.63</v>
      </c>
      <c r="AU42" s="16">
        <v>1.61</v>
      </c>
      <c r="AV42" s="16">
        <v>1.59</v>
      </c>
      <c r="AW42" s="16">
        <v>1.57</v>
      </c>
      <c r="AX42" s="16">
        <v>1.55</v>
      </c>
      <c r="AY42" s="16">
        <v>1.53</v>
      </c>
      <c r="AZ42" s="16">
        <v>1.51</v>
      </c>
      <c r="BA42" s="18">
        <v>1.49</v>
      </c>
      <c r="BB42" s="18">
        <v>1.47</v>
      </c>
      <c r="BC42" s="18">
        <v>1.45</v>
      </c>
      <c r="BD42" s="18">
        <v>1.43</v>
      </c>
      <c r="BE42" s="18">
        <v>1.41</v>
      </c>
      <c r="BF42" s="18">
        <v>1.39</v>
      </c>
      <c r="BG42" s="18">
        <v>1.37</v>
      </c>
      <c r="BH42" s="18">
        <v>1.35</v>
      </c>
      <c r="BI42" s="18">
        <v>1.33</v>
      </c>
      <c r="BJ42" s="18">
        <v>1.31</v>
      </c>
      <c r="BK42" s="18">
        <v>1.29</v>
      </c>
      <c r="BL42" s="18">
        <v>1.27</v>
      </c>
    </row>
    <row r="43" spans="2:64">
      <c r="B43" s="4">
        <v>45504</v>
      </c>
      <c r="C43" s="1">
        <f t="shared" si="0"/>
        <v>32930.892035559889</v>
      </c>
      <c r="D43" s="1">
        <f t="shared" si="1"/>
        <v>16302.421799782123</v>
      </c>
      <c r="E43" s="7">
        <f t="shared" si="3"/>
        <v>0.49504950495049505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15"/>
      <c r="AD43" s="15"/>
      <c r="AE43" s="15"/>
      <c r="AF43" s="15"/>
      <c r="AG43" s="15"/>
      <c r="AH43" s="15"/>
      <c r="AI43" s="15">
        <v>0.51</v>
      </c>
      <c r="AJ43" s="15">
        <v>1.71</v>
      </c>
      <c r="AK43" s="15">
        <v>1.72</v>
      </c>
      <c r="AL43" s="15">
        <v>1.73</v>
      </c>
      <c r="AM43" s="15">
        <v>1.74</v>
      </c>
      <c r="AN43" s="15">
        <v>1.75</v>
      </c>
      <c r="AO43" s="16">
        <v>1.73</v>
      </c>
      <c r="AP43" s="16">
        <v>1.71</v>
      </c>
      <c r="AQ43" s="16">
        <v>1.69</v>
      </c>
      <c r="AR43" s="16">
        <v>1.67</v>
      </c>
      <c r="AS43" s="16">
        <v>1.65</v>
      </c>
      <c r="AT43" s="16">
        <v>1.63</v>
      </c>
      <c r="AU43" s="16">
        <v>1.61</v>
      </c>
      <c r="AV43" s="16">
        <v>1.59</v>
      </c>
      <c r="AW43" s="16">
        <v>1.57</v>
      </c>
      <c r="AX43" s="16">
        <v>1.55</v>
      </c>
      <c r="AY43" s="16">
        <v>1.53</v>
      </c>
      <c r="AZ43" s="16">
        <v>1.51</v>
      </c>
      <c r="BA43" s="18">
        <v>1.49</v>
      </c>
      <c r="BB43" s="18">
        <v>1.47</v>
      </c>
      <c r="BC43" s="18">
        <v>1.45</v>
      </c>
      <c r="BD43" s="18">
        <v>1.43</v>
      </c>
      <c r="BE43" s="18">
        <v>1.41</v>
      </c>
      <c r="BF43" s="18">
        <v>1.39</v>
      </c>
      <c r="BG43" s="18">
        <v>1.37</v>
      </c>
      <c r="BH43" s="18">
        <v>1.35</v>
      </c>
      <c r="BI43" s="18">
        <v>1.33</v>
      </c>
      <c r="BJ43" s="18">
        <v>1.31</v>
      </c>
      <c r="BK43" s="18">
        <v>1.29</v>
      </c>
      <c r="BL43" s="18">
        <v>1.27</v>
      </c>
    </row>
    <row r="44" spans="2:64">
      <c r="B44" s="4">
        <v>45535</v>
      </c>
      <c r="C44" s="1">
        <f t="shared" si="0"/>
        <v>33260.20095591549</v>
      </c>
      <c r="D44" s="1">
        <f t="shared" si="1"/>
        <v>16465.446017779945</v>
      </c>
      <c r="E44" s="7">
        <f t="shared" si="3"/>
        <v>0.49504950495049505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15"/>
      <c r="AD44" s="15"/>
      <c r="AE44" s="15"/>
      <c r="AF44" s="15"/>
      <c r="AG44" s="15"/>
      <c r="AH44" s="15"/>
      <c r="AI44" s="15"/>
      <c r="AJ44" s="15">
        <v>0.51</v>
      </c>
      <c r="AK44" s="15">
        <v>1.72</v>
      </c>
      <c r="AL44" s="15">
        <v>1.73</v>
      </c>
      <c r="AM44" s="15">
        <v>1.74</v>
      </c>
      <c r="AN44" s="15">
        <v>1.75</v>
      </c>
      <c r="AO44" s="16">
        <v>1.73</v>
      </c>
      <c r="AP44" s="16">
        <v>1.71</v>
      </c>
      <c r="AQ44" s="16">
        <v>1.69</v>
      </c>
      <c r="AR44" s="16">
        <v>1.67</v>
      </c>
      <c r="AS44" s="16">
        <v>1.65</v>
      </c>
      <c r="AT44" s="16">
        <v>1.63</v>
      </c>
      <c r="AU44" s="16">
        <v>1.61</v>
      </c>
      <c r="AV44" s="16">
        <v>1.59</v>
      </c>
      <c r="AW44" s="16">
        <v>1.57</v>
      </c>
      <c r="AX44" s="16">
        <v>1.55</v>
      </c>
      <c r="AY44" s="16">
        <v>1.53</v>
      </c>
      <c r="AZ44" s="16">
        <v>1.51</v>
      </c>
      <c r="BA44" s="18">
        <v>1.49</v>
      </c>
      <c r="BB44" s="18">
        <v>1.47</v>
      </c>
      <c r="BC44" s="18">
        <v>1.45</v>
      </c>
      <c r="BD44" s="18">
        <v>1.43</v>
      </c>
      <c r="BE44" s="18">
        <v>1.41</v>
      </c>
      <c r="BF44" s="18">
        <v>1.39</v>
      </c>
      <c r="BG44" s="18">
        <v>1.37</v>
      </c>
      <c r="BH44" s="18">
        <v>1.35</v>
      </c>
      <c r="BI44" s="18">
        <v>1.33</v>
      </c>
      <c r="BJ44" s="18">
        <v>1.31</v>
      </c>
      <c r="BK44" s="18">
        <v>1.29</v>
      </c>
      <c r="BL44" s="18">
        <v>1.27</v>
      </c>
    </row>
    <row r="45" spans="2:64">
      <c r="B45" s="4">
        <v>45565</v>
      </c>
      <c r="C45" s="1">
        <f t="shared" si="0"/>
        <v>33592.802965474642</v>
      </c>
      <c r="D45" s="1">
        <f t="shared" si="1"/>
        <v>16630.100477957745</v>
      </c>
      <c r="E45" s="7">
        <f t="shared" si="3"/>
        <v>0.4950495049504951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15"/>
      <c r="AD45" s="15"/>
      <c r="AE45" s="15"/>
      <c r="AF45" s="15"/>
      <c r="AG45" s="15"/>
      <c r="AH45" s="15"/>
      <c r="AI45" s="15"/>
      <c r="AJ45" s="15"/>
      <c r="AK45" s="15">
        <v>0.51</v>
      </c>
      <c r="AL45" s="15">
        <v>1.73</v>
      </c>
      <c r="AM45" s="15">
        <v>1.74</v>
      </c>
      <c r="AN45" s="15">
        <v>1.75</v>
      </c>
      <c r="AO45" s="16">
        <v>1.73</v>
      </c>
      <c r="AP45" s="16">
        <v>1.71</v>
      </c>
      <c r="AQ45" s="16">
        <v>1.69</v>
      </c>
      <c r="AR45" s="16">
        <v>1.67</v>
      </c>
      <c r="AS45" s="16">
        <v>1.65</v>
      </c>
      <c r="AT45" s="16">
        <v>1.63</v>
      </c>
      <c r="AU45" s="16">
        <v>1.61</v>
      </c>
      <c r="AV45" s="16">
        <v>1.59</v>
      </c>
      <c r="AW45" s="16">
        <v>1.57</v>
      </c>
      <c r="AX45" s="16">
        <v>1.55</v>
      </c>
      <c r="AY45" s="16">
        <v>1.53</v>
      </c>
      <c r="AZ45" s="16">
        <v>1.51</v>
      </c>
      <c r="BA45" s="18">
        <v>1.49</v>
      </c>
      <c r="BB45" s="18">
        <v>1.47</v>
      </c>
      <c r="BC45" s="18">
        <v>1.45</v>
      </c>
      <c r="BD45" s="18">
        <v>1.43</v>
      </c>
      <c r="BE45" s="18">
        <v>1.41</v>
      </c>
      <c r="BF45" s="18">
        <v>1.39</v>
      </c>
      <c r="BG45" s="18">
        <v>1.37</v>
      </c>
      <c r="BH45" s="18">
        <v>1.35</v>
      </c>
      <c r="BI45" s="18">
        <v>1.33</v>
      </c>
      <c r="BJ45" s="18">
        <v>1.31</v>
      </c>
      <c r="BK45" s="18">
        <v>1.29</v>
      </c>
      <c r="BL45" s="18">
        <v>1.27</v>
      </c>
    </row>
    <row r="46" spans="2:64">
      <c r="B46" s="4">
        <v>45596</v>
      </c>
      <c r="C46" s="1">
        <f t="shared" ref="C46:C72" si="4">(VLOOKUP(YEAR(B46),$F$2:$G$6,2,0)+1)*C45</f>
        <v>33928.730995129386</v>
      </c>
      <c r="D46" s="1">
        <f t="shared" ref="D46:D72" si="5">C45*$I$2</f>
        <v>16796.401482737321</v>
      </c>
      <c r="E46" s="7">
        <f t="shared" si="3"/>
        <v>0.4950495049504951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15"/>
      <c r="AD46" s="15"/>
      <c r="AE46" s="15"/>
      <c r="AF46" s="15"/>
      <c r="AG46" s="15"/>
      <c r="AH46" s="15"/>
      <c r="AI46" s="15"/>
      <c r="AJ46" s="15"/>
      <c r="AK46" s="15"/>
      <c r="AL46" s="15">
        <v>0.51</v>
      </c>
      <c r="AM46" s="15">
        <v>1.74</v>
      </c>
      <c r="AN46" s="15">
        <v>1.75</v>
      </c>
      <c r="AO46" s="16">
        <v>1.73</v>
      </c>
      <c r="AP46" s="16">
        <v>1.71</v>
      </c>
      <c r="AQ46" s="16">
        <v>1.69</v>
      </c>
      <c r="AR46" s="16">
        <v>1.67</v>
      </c>
      <c r="AS46" s="16">
        <v>1.65</v>
      </c>
      <c r="AT46" s="16">
        <v>1.63</v>
      </c>
      <c r="AU46" s="16">
        <v>1.61</v>
      </c>
      <c r="AV46" s="16">
        <v>1.59</v>
      </c>
      <c r="AW46" s="16">
        <v>1.57</v>
      </c>
      <c r="AX46" s="16">
        <v>1.55</v>
      </c>
      <c r="AY46" s="16">
        <v>1.53</v>
      </c>
      <c r="AZ46" s="16">
        <v>1.51</v>
      </c>
      <c r="BA46" s="18">
        <v>1.49</v>
      </c>
      <c r="BB46" s="18">
        <v>1.47</v>
      </c>
      <c r="BC46" s="18">
        <v>1.45</v>
      </c>
      <c r="BD46" s="18">
        <v>1.43</v>
      </c>
      <c r="BE46" s="18">
        <v>1.41</v>
      </c>
      <c r="BF46" s="18">
        <v>1.39</v>
      </c>
      <c r="BG46" s="18">
        <v>1.37</v>
      </c>
      <c r="BH46" s="18">
        <v>1.35</v>
      </c>
      <c r="BI46" s="18">
        <v>1.33</v>
      </c>
      <c r="BJ46" s="18">
        <v>1.31</v>
      </c>
      <c r="BK46" s="18">
        <v>1.29</v>
      </c>
      <c r="BL46" s="18">
        <v>1.27</v>
      </c>
    </row>
    <row r="47" spans="2:64">
      <c r="B47" s="4">
        <v>45626</v>
      </c>
      <c r="C47" s="1">
        <f t="shared" si="4"/>
        <v>34268.018305080681</v>
      </c>
      <c r="D47" s="1">
        <f t="shared" si="5"/>
        <v>16964.365497564693</v>
      </c>
      <c r="E47" s="7">
        <f t="shared" si="3"/>
        <v>0.49504950495049505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>
        <v>0.51</v>
      </c>
      <c r="AN47" s="15">
        <v>1.75</v>
      </c>
      <c r="AO47" s="16">
        <v>1.73</v>
      </c>
      <c r="AP47" s="16">
        <v>1.71</v>
      </c>
      <c r="AQ47" s="16">
        <v>1.69</v>
      </c>
      <c r="AR47" s="16">
        <v>1.67</v>
      </c>
      <c r="AS47" s="16">
        <v>1.65</v>
      </c>
      <c r="AT47" s="16">
        <v>1.63</v>
      </c>
      <c r="AU47" s="16">
        <v>1.61</v>
      </c>
      <c r="AV47" s="16">
        <v>1.59</v>
      </c>
      <c r="AW47" s="16">
        <v>1.57</v>
      </c>
      <c r="AX47" s="16">
        <v>1.55</v>
      </c>
      <c r="AY47" s="16">
        <v>1.53</v>
      </c>
      <c r="AZ47" s="16">
        <v>1.51</v>
      </c>
      <c r="BA47" s="18">
        <v>1.49</v>
      </c>
      <c r="BB47" s="18">
        <v>1.47</v>
      </c>
      <c r="BC47" s="18">
        <v>1.45</v>
      </c>
      <c r="BD47" s="18">
        <v>1.43</v>
      </c>
      <c r="BE47" s="18">
        <v>1.41</v>
      </c>
      <c r="BF47" s="18">
        <v>1.39</v>
      </c>
      <c r="BG47" s="18">
        <v>1.37</v>
      </c>
      <c r="BH47" s="18">
        <v>1.35</v>
      </c>
      <c r="BI47" s="18">
        <v>1.33</v>
      </c>
      <c r="BJ47" s="18">
        <v>1.31</v>
      </c>
      <c r="BK47" s="18">
        <v>1.29</v>
      </c>
      <c r="BL47" s="18">
        <v>1.27</v>
      </c>
    </row>
    <row r="48" spans="2:64">
      <c r="B48" s="4">
        <v>45657</v>
      </c>
      <c r="C48" s="1">
        <f t="shared" si="4"/>
        <v>34610.698488131486</v>
      </c>
      <c r="D48" s="1">
        <f t="shared" si="5"/>
        <v>17134.00915254034</v>
      </c>
      <c r="E48" s="7">
        <f t="shared" si="3"/>
        <v>0.4950495049504951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>
        <v>0.51</v>
      </c>
      <c r="AO48" s="16">
        <v>1.73</v>
      </c>
      <c r="AP48" s="16">
        <v>1.71</v>
      </c>
      <c r="AQ48" s="16">
        <v>1.69</v>
      </c>
      <c r="AR48" s="16">
        <v>1.67</v>
      </c>
      <c r="AS48" s="16">
        <v>1.65</v>
      </c>
      <c r="AT48" s="16">
        <v>1.63</v>
      </c>
      <c r="AU48" s="16">
        <v>1.61</v>
      </c>
      <c r="AV48" s="16">
        <v>1.59</v>
      </c>
      <c r="AW48" s="16">
        <v>1.57</v>
      </c>
      <c r="AX48" s="16">
        <v>1.55</v>
      </c>
      <c r="AY48" s="16">
        <v>1.53</v>
      </c>
      <c r="AZ48" s="16">
        <v>1.51</v>
      </c>
      <c r="BA48" s="18">
        <v>1.49</v>
      </c>
      <c r="BB48" s="18">
        <v>1.47</v>
      </c>
      <c r="BC48" s="18">
        <v>1.45</v>
      </c>
      <c r="BD48" s="18">
        <v>1.43</v>
      </c>
      <c r="BE48" s="18">
        <v>1.41</v>
      </c>
      <c r="BF48" s="18">
        <v>1.39</v>
      </c>
      <c r="BG48" s="18">
        <v>1.37</v>
      </c>
      <c r="BH48" s="18">
        <v>1.35</v>
      </c>
      <c r="BI48" s="18">
        <v>1.33</v>
      </c>
      <c r="BJ48" s="18">
        <v>1.31</v>
      </c>
      <c r="BK48" s="18">
        <v>1.29</v>
      </c>
      <c r="BL48" s="18">
        <v>1.27</v>
      </c>
    </row>
    <row r="49" spans="2:64">
      <c r="B49" s="4">
        <v>45688</v>
      </c>
      <c r="C49" s="1">
        <f t="shared" si="4"/>
        <v>33918.484518368852</v>
      </c>
      <c r="D49" s="1">
        <f t="shared" si="5"/>
        <v>17305.349244065743</v>
      </c>
      <c r="E49" s="7">
        <f t="shared" si="3"/>
        <v>0.51020408163265307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6">
        <v>0.49</v>
      </c>
      <c r="AP49" s="16">
        <v>1.71</v>
      </c>
      <c r="AQ49" s="16">
        <v>1.69</v>
      </c>
      <c r="AR49" s="16">
        <v>1.67</v>
      </c>
      <c r="AS49" s="16">
        <v>1.65</v>
      </c>
      <c r="AT49" s="16">
        <v>1.63</v>
      </c>
      <c r="AU49" s="16">
        <v>1.61</v>
      </c>
      <c r="AV49" s="16">
        <v>1.59</v>
      </c>
      <c r="AW49" s="16">
        <v>1.57</v>
      </c>
      <c r="AX49" s="16">
        <v>1.55</v>
      </c>
      <c r="AY49" s="16">
        <v>1.53</v>
      </c>
      <c r="AZ49" s="16">
        <v>1.51</v>
      </c>
      <c r="BA49" s="18">
        <v>1.49</v>
      </c>
      <c r="BB49" s="18">
        <v>1.47</v>
      </c>
      <c r="BC49" s="18">
        <v>1.45</v>
      </c>
      <c r="BD49" s="18">
        <v>1.43</v>
      </c>
      <c r="BE49" s="18">
        <v>1.41</v>
      </c>
      <c r="BF49" s="18">
        <v>1.39</v>
      </c>
      <c r="BG49" s="18">
        <v>1.37</v>
      </c>
      <c r="BH49" s="18">
        <v>1.35</v>
      </c>
      <c r="BI49" s="18">
        <v>1.33</v>
      </c>
      <c r="BJ49" s="18">
        <v>1.31</v>
      </c>
      <c r="BK49" s="18">
        <v>1.29</v>
      </c>
      <c r="BL49" s="18">
        <v>1.27</v>
      </c>
    </row>
    <row r="50" spans="2:64">
      <c r="B50" s="4">
        <v>45716</v>
      </c>
      <c r="C50" s="1">
        <f t="shared" si="4"/>
        <v>33240.114828001475</v>
      </c>
      <c r="D50" s="1">
        <f t="shared" si="5"/>
        <v>16959.242259184426</v>
      </c>
      <c r="E50" s="7">
        <f t="shared" si="3"/>
        <v>0.51020408163265307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16"/>
      <c r="AP50" s="16">
        <v>0.49</v>
      </c>
      <c r="AQ50" s="16">
        <v>1.69</v>
      </c>
      <c r="AR50" s="16">
        <v>1.67</v>
      </c>
      <c r="AS50" s="16">
        <v>1.65</v>
      </c>
      <c r="AT50" s="16">
        <v>1.63</v>
      </c>
      <c r="AU50" s="16">
        <v>1.61</v>
      </c>
      <c r="AV50" s="16">
        <v>1.59</v>
      </c>
      <c r="AW50" s="16">
        <v>1.57</v>
      </c>
      <c r="AX50" s="16">
        <v>1.55</v>
      </c>
      <c r="AY50" s="16">
        <v>1.53</v>
      </c>
      <c r="AZ50" s="16">
        <v>1.51</v>
      </c>
      <c r="BA50" s="18">
        <v>1.49</v>
      </c>
      <c r="BB50" s="18">
        <v>1.47</v>
      </c>
      <c r="BC50" s="18">
        <v>1.45</v>
      </c>
      <c r="BD50" s="18">
        <v>1.43</v>
      </c>
      <c r="BE50" s="18">
        <v>1.41</v>
      </c>
      <c r="BF50" s="18">
        <v>1.39</v>
      </c>
      <c r="BG50" s="18">
        <v>1.37</v>
      </c>
      <c r="BH50" s="18">
        <v>1.35</v>
      </c>
      <c r="BI50" s="18">
        <v>1.33</v>
      </c>
      <c r="BJ50" s="18">
        <v>1.31</v>
      </c>
      <c r="BK50" s="18">
        <v>1.29</v>
      </c>
      <c r="BL50" s="18">
        <v>1.27</v>
      </c>
    </row>
    <row r="51" spans="2:64">
      <c r="B51" s="4">
        <v>45747</v>
      </c>
      <c r="C51" s="1">
        <f t="shared" si="4"/>
        <v>32575.312531441446</v>
      </c>
      <c r="D51" s="1">
        <f t="shared" si="5"/>
        <v>16620.057414000737</v>
      </c>
      <c r="E51" s="7">
        <f t="shared" si="3"/>
        <v>0.51020408163265307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16"/>
      <c r="AP51" s="16"/>
      <c r="AQ51" s="16">
        <v>0.49</v>
      </c>
      <c r="AR51" s="16">
        <v>1.67</v>
      </c>
      <c r="AS51" s="16">
        <v>1.65</v>
      </c>
      <c r="AT51" s="16">
        <v>1.63</v>
      </c>
      <c r="AU51" s="16">
        <v>1.61</v>
      </c>
      <c r="AV51" s="16">
        <v>1.59</v>
      </c>
      <c r="AW51" s="16">
        <v>1.57</v>
      </c>
      <c r="AX51" s="16">
        <v>1.55</v>
      </c>
      <c r="AY51" s="16">
        <v>1.53</v>
      </c>
      <c r="AZ51" s="16">
        <v>1.51</v>
      </c>
      <c r="BA51" s="18">
        <v>1.49</v>
      </c>
      <c r="BB51" s="18">
        <v>1.47</v>
      </c>
      <c r="BC51" s="18">
        <v>1.45</v>
      </c>
      <c r="BD51" s="18">
        <v>1.43</v>
      </c>
      <c r="BE51" s="18">
        <v>1.41</v>
      </c>
      <c r="BF51" s="18">
        <v>1.39</v>
      </c>
      <c r="BG51" s="18">
        <v>1.37</v>
      </c>
      <c r="BH51" s="18">
        <v>1.35</v>
      </c>
      <c r="BI51" s="18">
        <v>1.33</v>
      </c>
      <c r="BJ51" s="18">
        <v>1.31</v>
      </c>
      <c r="BK51" s="18">
        <v>1.29</v>
      </c>
      <c r="BL51" s="18">
        <v>1.27</v>
      </c>
    </row>
    <row r="52" spans="2:64">
      <c r="B52" s="4">
        <v>45777</v>
      </c>
      <c r="C52" s="1">
        <f t="shared" si="4"/>
        <v>31923.806280812616</v>
      </c>
      <c r="D52" s="1">
        <f t="shared" si="5"/>
        <v>16287.656265720723</v>
      </c>
      <c r="E52" s="7">
        <f t="shared" si="3"/>
        <v>0.51020408163265307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6"/>
      <c r="AP52" s="16"/>
      <c r="AQ52" s="16"/>
      <c r="AR52" s="16">
        <v>0.49</v>
      </c>
      <c r="AS52" s="16">
        <v>1.65</v>
      </c>
      <c r="AT52" s="16">
        <v>1.63</v>
      </c>
      <c r="AU52" s="16">
        <v>1.61</v>
      </c>
      <c r="AV52" s="16">
        <v>1.59</v>
      </c>
      <c r="AW52" s="16">
        <v>1.57</v>
      </c>
      <c r="AX52" s="16">
        <v>1.55</v>
      </c>
      <c r="AY52" s="16">
        <v>1.53</v>
      </c>
      <c r="AZ52" s="16">
        <v>1.51</v>
      </c>
      <c r="BA52" s="18">
        <v>1.49</v>
      </c>
      <c r="BB52" s="18">
        <v>1.47</v>
      </c>
      <c r="BC52" s="18">
        <v>1.45</v>
      </c>
      <c r="BD52" s="18">
        <v>1.43</v>
      </c>
      <c r="BE52" s="18">
        <v>1.41</v>
      </c>
      <c r="BF52" s="18">
        <v>1.39</v>
      </c>
      <c r="BG52" s="18">
        <v>1.37</v>
      </c>
      <c r="BH52" s="18">
        <v>1.35</v>
      </c>
      <c r="BI52" s="18">
        <v>1.33</v>
      </c>
      <c r="BJ52" s="18">
        <v>1.31</v>
      </c>
      <c r="BK52" s="18">
        <v>1.29</v>
      </c>
      <c r="BL52" s="18">
        <v>1.27</v>
      </c>
    </row>
    <row r="53" spans="2:64">
      <c r="B53" s="4">
        <v>45808</v>
      </c>
      <c r="C53" s="1">
        <f t="shared" si="4"/>
        <v>31285.330155196363</v>
      </c>
      <c r="D53" s="1">
        <f t="shared" si="5"/>
        <v>15961.903140406308</v>
      </c>
      <c r="E53" s="7">
        <f t="shared" si="3"/>
        <v>0.51020408163265307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6"/>
      <c r="AP53" s="16"/>
      <c r="AQ53" s="16"/>
      <c r="AR53" s="16"/>
      <c r="AS53" s="16">
        <v>0.49</v>
      </c>
      <c r="AT53" s="16">
        <v>1.63</v>
      </c>
      <c r="AU53" s="16">
        <v>1.61</v>
      </c>
      <c r="AV53" s="16">
        <v>1.59</v>
      </c>
      <c r="AW53" s="16">
        <v>1.57</v>
      </c>
      <c r="AX53" s="16">
        <v>1.55</v>
      </c>
      <c r="AY53" s="16">
        <v>1.53</v>
      </c>
      <c r="AZ53" s="16">
        <v>1.51</v>
      </c>
      <c r="BA53" s="18">
        <v>1.49</v>
      </c>
      <c r="BB53" s="18">
        <v>1.47</v>
      </c>
      <c r="BC53" s="18">
        <v>1.45</v>
      </c>
      <c r="BD53" s="18">
        <v>1.43</v>
      </c>
      <c r="BE53" s="18">
        <v>1.41</v>
      </c>
      <c r="BF53" s="18">
        <v>1.39</v>
      </c>
      <c r="BG53" s="18">
        <v>1.37</v>
      </c>
      <c r="BH53" s="18">
        <v>1.35</v>
      </c>
      <c r="BI53" s="18">
        <v>1.33</v>
      </c>
      <c r="BJ53" s="18">
        <v>1.31</v>
      </c>
      <c r="BK53" s="18">
        <v>1.29</v>
      </c>
      <c r="BL53" s="18">
        <v>1.27</v>
      </c>
    </row>
    <row r="54" spans="2:64">
      <c r="B54" s="4">
        <v>45838</v>
      </c>
      <c r="C54" s="1">
        <f t="shared" si="4"/>
        <v>30659.623552092435</v>
      </c>
      <c r="D54" s="1">
        <f t="shared" si="5"/>
        <v>15642.665077598182</v>
      </c>
      <c r="E54" s="7">
        <f t="shared" si="3"/>
        <v>0.51020408163265307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6"/>
      <c r="AP54" s="16"/>
      <c r="AQ54" s="16"/>
      <c r="AR54" s="16"/>
      <c r="AS54" s="16"/>
      <c r="AT54" s="16">
        <v>0.49</v>
      </c>
      <c r="AU54" s="16">
        <v>1.61</v>
      </c>
      <c r="AV54" s="16">
        <v>1.59</v>
      </c>
      <c r="AW54" s="16">
        <v>1.57</v>
      </c>
      <c r="AX54" s="16">
        <v>1.55</v>
      </c>
      <c r="AY54" s="16">
        <v>1.53</v>
      </c>
      <c r="AZ54" s="16">
        <v>1.51</v>
      </c>
      <c r="BA54" s="18">
        <v>1.49</v>
      </c>
      <c r="BB54" s="18">
        <v>1.47</v>
      </c>
      <c r="BC54" s="18">
        <v>1.45</v>
      </c>
      <c r="BD54" s="18">
        <v>1.43</v>
      </c>
      <c r="BE54" s="18">
        <v>1.41</v>
      </c>
      <c r="BF54" s="18">
        <v>1.39</v>
      </c>
      <c r="BG54" s="18">
        <v>1.37</v>
      </c>
      <c r="BH54" s="18">
        <v>1.35</v>
      </c>
      <c r="BI54" s="18">
        <v>1.33</v>
      </c>
      <c r="BJ54" s="18">
        <v>1.31</v>
      </c>
      <c r="BK54" s="18">
        <v>1.29</v>
      </c>
      <c r="BL54" s="18">
        <v>1.27</v>
      </c>
    </row>
    <row r="55" spans="2:64">
      <c r="B55" s="4">
        <v>45869</v>
      </c>
      <c r="C55" s="1">
        <f t="shared" si="4"/>
        <v>30046.431081050585</v>
      </c>
      <c r="D55" s="1">
        <f t="shared" si="5"/>
        <v>15329.811776046217</v>
      </c>
      <c r="E55" s="7">
        <f t="shared" si="3"/>
        <v>0.51020408163265307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16"/>
      <c r="AP55" s="16"/>
      <c r="AQ55" s="16"/>
      <c r="AR55" s="16"/>
      <c r="AS55" s="16"/>
      <c r="AT55" s="16"/>
      <c r="AU55" s="16">
        <v>0.49</v>
      </c>
      <c r="AV55" s="16">
        <v>1.59</v>
      </c>
      <c r="AW55" s="16">
        <v>1.57</v>
      </c>
      <c r="AX55" s="16">
        <v>1.55</v>
      </c>
      <c r="AY55" s="16">
        <v>1.53</v>
      </c>
      <c r="AZ55" s="16">
        <v>1.51</v>
      </c>
      <c r="BA55" s="18">
        <v>1.49</v>
      </c>
      <c r="BB55" s="18">
        <v>1.47</v>
      </c>
      <c r="BC55" s="18">
        <v>1.45</v>
      </c>
      <c r="BD55" s="18">
        <v>1.43</v>
      </c>
      <c r="BE55" s="18">
        <v>1.41</v>
      </c>
      <c r="BF55" s="18">
        <v>1.39</v>
      </c>
      <c r="BG55" s="18">
        <v>1.37</v>
      </c>
      <c r="BH55" s="18">
        <v>1.35</v>
      </c>
      <c r="BI55" s="18">
        <v>1.33</v>
      </c>
      <c r="BJ55" s="18">
        <v>1.31</v>
      </c>
      <c r="BK55" s="18">
        <v>1.29</v>
      </c>
      <c r="BL55" s="18">
        <v>1.27</v>
      </c>
    </row>
    <row r="56" spans="2:64">
      <c r="B56" s="4">
        <v>45900</v>
      </c>
      <c r="C56" s="1">
        <f t="shared" si="4"/>
        <v>29445.502459429572</v>
      </c>
      <c r="D56" s="1">
        <f t="shared" si="5"/>
        <v>15023.215540525292</v>
      </c>
      <c r="E56" s="7">
        <f t="shared" si="3"/>
        <v>0.51020408163265307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6"/>
      <c r="AP56" s="16"/>
      <c r="AQ56" s="16"/>
      <c r="AR56" s="16"/>
      <c r="AS56" s="16"/>
      <c r="AT56" s="16"/>
      <c r="AU56" s="16"/>
      <c r="AV56" s="16">
        <v>0.49</v>
      </c>
      <c r="AW56" s="16">
        <v>1.57</v>
      </c>
      <c r="AX56" s="16">
        <v>1.55</v>
      </c>
      <c r="AY56" s="16">
        <v>1.53</v>
      </c>
      <c r="AZ56" s="16">
        <v>1.51</v>
      </c>
      <c r="BA56" s="18">
        <v>1.49</v>
      </c>
      <c r="BB56" s="18">
        <v>1.47</v>
      </c>
      <c r="BC56" s="18">
        <v>1.45</v>
      </c>
      <c r="BD56" s="18">
        <v>1.43</v>
      </c>
      <c r="BE56" s="18">
        <v>1.41</v>
      </c>
      <c r="BF56" s="18">
        <v>1.39</v>
      </c>
      <c r="BG56" s="18">
        <v>1.37</v>
      </c>
      <c r="BH56" s="18">
        <v>1.35</v>
      </c>
      <c r="BI56" s="18">
        <v>1.33</v>
      </c>
      <c r="BJ56" s="18">
        <v>1.31</v>
      </c>
      <c r="BK56" s="18">
        <v>1.29</v>
      </c>
      <c r="BL56" s="18">
        <v>1.27</v>
      </c>
    </row>
    <row r="57" spans="2:64">
      <c r="B57" s="4">
        <v>45930</v>
      </c>
      <c r="C57" s="1">
        <f t="shared" si="4"/>
        <v>28856.592410240981</v>
      </c>
      <c r="D57" s="1">
        <f t="shared" si="5"/>
        <v>14722.751229714786</v>
      </c>
      <c r="E57" s="7">
        <f t="shared" si="3"/>
        <v>0.51020408163265307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6"/>
      <c r="AP57" s="16"/>
      <c r="AQ57" s="16"/>
      <c r="AR57" s="16"/>
      <c r="AS57" s="16"/>
      <c r="AT57" s="16"/>
      <c r="AU57" s="16"/>
      <c r="AV57" s="16"/>
      <c r="AW57" s="16">
        <v>0.49</v>
      </c>
      <c r="AX57" s="16">
        <v>1.55</v>
      </c>
      <c r="AY57" s="16">
        <v>1.53</v>
      </c>
      <c r="AZ57" s="16">
        <v>1.51</v>
      </c>
      <c r="BA57" s="18">
        <v>1.49</v>
      </c>
      <c r="BB57" s="18">
        <v>1.47</v>
      </c>
      <c r="BC57" s="18">
        <v>1.45</v>
      </c>
      <c r="BD57" s="18">
        <v>1.43</v>
      </c>
      <c r="BE57" s="18">
        <v>1.41</v>
      </c>
      <c r="BF57" s="18">
        <v>1.39</v>
      </c>
      <c r="BG57" s="18">
        <v>1.37</v>
      </c>
      <c r="BH57" s="18">
        <v>1.35</v>
      </c>
      <c r="BI57" s="18">
        <v>1.33</v>
      </c>
      <c r="BJ57" s="18">
        <v>1.31</v>
      </c>
      <c r="BK57" s="18">
        <v>1.29</v>
      </c>
      <c r="BL57" s="18">
        <v>1.27</v>
      </c>
    </row>
    <row r="58" spans="2:64">
      <c r="B58" s="4">
        <v>45961</v>
      </c>
      <c r="C58" s="1">
        <f t="shared" si="4"/>
        <v>28279.460562036162</v>
      </c>
      <c r="D58" s="1">
        <f t="shared" si="5"/>
        <v>14428.29620512049</v>
      </c>
      <c r="E58" s="7">
        <f t="shared" si="3"/>
        <v>0.51020408163265307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6"/>
      <c r="AP58" s="16"/>
      <c r="AQ58" s="16"/>
      <c r="AR58" s="16"/>
      <c r="AS58" s="16"/>
      <c r="AT58" s="16"/>
      <c r="AU58" s="16"/>
      <c r="AV58" s="16"/>
      <c r="AW58" s="16"/>
      <c r="AX58" s="16">
        <v>0.49</v>
      </c>
      <c r="AY58" s="16">
        <v>1.53</v>
      </c>
      <c r="AZ58" s="16">
        <v>1.51</v>
      </c>
      <c r="BA58" s="18">
        <v>1.49</v>
      </c>
      <c r="BB58" s="18">
        <v>1.47</v>
      </c>
      <c r="BC58" s="18">
        <v>1.45</v>
      </c>
      <c r="BD58" s="18">
        <v>1.43</v>
      </c>
      <c r="BE58" s="18">
        <v>1.41</v>
      </c>
      <c r="BF58" s="18">
        <v>1.39</v>
      </c>
      <c r="BG58" s="18">
        <v>1.37</v>
      </c>
      <c r="BH58" s="18">
        <v>1.35</v>
      </c>
      <c r="BI58" s="18">
        <v>1.33</v>
      </c>
      <c r="BJ58" s="18">
        <v>1.31</v>
      </c>
      <c r="BK58" s="18">
        <v>1.29</v>
      </c>
      <c r="BL58" s="18">
        <v>1.27</v>
      </c>
    </row>
    <row r="59" spans="2:64">
      <c r="B59" s="4">
        <v>45991</v>
      </c>
      <c r="C59" s="1">
        <f t="shared" si="4"/>
        <v>27713.871350795438</v>
      </c>
      <c r="D59" s="1">
        <f t="shared" si="5"/>
        <v>14139.730281018081</v>
      </c>
      <c r="E59" s="7">
        <f t="shared" si="3"/>
        <v>0.51020408163265307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>
        <v>0.49</v>
      </c>
      <c r="AZ59" s="16">
        <v>1.51</v>
      </c>
      <c r="BA59" s="18">
        <v>1.49</v>
      </c>
      <c r="BB59" s="18">
        <v>1.47</v>
      </c>
      <c r="BC59" s="18">
        <v>1.45</v>
      </c>
      <c r="BD59" s="18">
        <v>1.43</v>
      </c>
      <c r="BE59" s="18">
        <v>1.41</v>
      </c>
      <c r="BF59" s="18">
        <v>1.39</v>
      </c>
      <c r="BG59" s="18">
        <v>1.37</v>
      </c>
      <c r="BH59" s="18">
        <v>1.35</v>
      </c>
      <c r="BI59" s="18">
        <v>1.33</v>
      </c>
      <c r="BJ59" s="18">
        <v>1.31</v>
      </c>
      <c r="BK59" s="18">
        <v>1.29</v>
      </c>
      <c r="BL59" s="18">
        <v>1.27</v>
      </c>
    </row>
    <row r="60" spans="2:64">
      <c r="B60" s="4">
        <v>46022</v>
      </c>
      <c r="C60" s="1">
        <f t="shared" si="4"/>
        <v>27159.593923779528</v>
      </c>
      <c r="D60" s="1">
        <f t="shared" si="5"/>
        <v>13856.935675397719</v>
      </c>
      <c r="E60" s="7">
        <f t="shared" si="3"/>
        <v>0.51020408163265307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>
        <v>0.49</v>
      </c>
      <c r="BA60" s="18">
        <v>1.49</v>
      </c>
      <c r="BB60" s="18">
        <v>1.47</v>
      </c>
      <c r="BC60" s="18">
        <v>1.45</v>
      </c>
      <c r="BD60" s="18">
        <v>1.43</v>
      </c>
      <c r="BE60" s="18">
        <v>1.41</v>
      </c>
      <c r="BF60" s="18">
        <v>1.39</v>
      </c>
      <c r="BG60" s="18">
        <v>1.37</v>
      </c>
      <c r="BH60" s="18">
        <v>1.35</v>
      </c>
      <c r="BI60" s="18">
        <v>1.33</v>
      </c>
      <c r="BJ60" s="18">
        <v>1.31</v>
      </c>
      <c r="BK60" s="18">
        <v>1.29</v>
      </c>
      <c r="BL60" s="18">
        <v>1.27</v>
      </c>
    </row>
    <row r="61" spans="2:64">
      <c r="B61" s="4">
        <v>46053</v>
      </c>
      <c r="C61" s="1">
        <f t="shared" si="4"/>
        <v>26616.402045303937</v>
      </c>
      <c r="D61" s="1">
        <f t="shared" si="5"/>
        <v>13579.796961889764</v>
      </c>
      <c r="E61" s="7">
        <f t="shared" si="3"/>
        <v>0.51020408163265307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18">
        <v>0.49</v>
      </c>
      <c r="BB61" s="18">
        <v>1.47</v>
      </c>
      <c r="BC61" s="18">
        <v>1.45</v>
      </c>
      <c r="BD61" s="18">
        <v>1.43</v>
      </c>
      <c r="BE61" s="18">
        <v>1.41</v>
      </c>
      <c r="BF61" s="18">
        <v>1.39</v>
      </c>
      <c r="BG61" s="18">
        <v>1.37</v>
      </c>
      <c r="BH61" s="18">
        <v>1.35</v>
      </c>
      <c r="BI61" s="18">
        <v>1.33</v>
      </c>
      <c r="BJ61" s="18">
        <v>1.31</v>
      </c>
      <c r="BK61" s="18">
        <v>1.29</v>
      </c>
      <c r="BL61" s="18">
        <v>1.27</v>
      </c>
    </row>
    <row r="62" spans="2:64">
      <c r="B62" s="4">
        <v>46081</v>
      </c>
      <c r="C62" s="1">
        <f t="shared" si="4"/>
        <v>26084.074004397859</v>
      </c>
      <c r="D62" s="1">
        <f t="shared" si="5"/>
        <v>13308.201022651969</v>
      </c>
      <c r="E62" s="7">
        <f t="shared" si="3"/>
        <v>0.51020408163265307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18"/>
      <c r="BB62" s="18">
        <v>0.49</v>
      </c>
      <c r="BC62" s="18">
        <v>1.45</v>
      </c>
      <c r="BD62" s="18">
        <v>1.43</v>
      </c>
      <c r="BE62" s="18">
        <v>1.41</v>
      </c>
      <c r="BF62" s="18">
        <v>1.39</v>
      </c>
      <c r="BG62" s="18">
        <v>1.37</v>
      </c>
      <c r="BH62" s="18">
        <v>1.35</v>
      </c>
      <c r="BI62" s="18">
        <v>1.33</v>
      </c>
      <c r="BJ62" s="18">
        <v>1.31</v>
      </c>
      <c r="BK62" s="18">
        <v>1.29</v>
      </c>
      <c r="BL62" s="18">
        <v>1.27</v>
      </c>
    </row>
    <row r="63" spans="2:64">
      <c r="B63" s="4">
        <v>46112</v>
      </c>
      <c r="C63" s="1">
        <f t="shared" si="4"/>
        <v>25562.3925243099</v>
      </c>
      <c r="D63" s="1">
        <f t="shared" si="5"/>
        <v>13042.037002198929</v>
      </c>
      <c r="E63" s="7">
        <f t="shared" si="3"/>
        <v>0.51020408163265307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18"/>
      <c r="BB63" s="18"/>
      <c r="BC63" s="18">
        <v>0.49</v>
      </c>
      <c r="BD63" s="18">
        <v>1.43</v>
      </c>
      <c r="BE63" s="18">
        <v>1.41</v>
      </c>
      <c r="BF63" s="18">
        <v>1.39</v>
      </c>
      <c r="BG63" s="18">
        <v>1.37</v>
      </c>
      <c r="BH63" s="18">
        <v>1.35</v>
      </c>
      <c r="BI63" s="18">
        <v>1.33</v>
      </c>
      <c r="BJ63" s="18">
        <v>1.31</v>
      </c>
      <c r="BK63" s="18">
        <v>1.29</v>
      </c>
      <c r="BL63" s="18">
        <v>1.27</v>
      </c>
    </row>
    <row r="64" spans="2:64">
      <c r="B64" s="4">
        <v>46142</v>
      </c>
      <c r="C64" s="1">
        <f t="shared" si="4"/>
        <v>25051.144673823703</v>
      </c>
      <c r="D64" s="1">
        <f t="shared" si="5"/>
        <v>12781.19626215495</v>
      </c>
      <c r="E64" s="7">
        <f t="shared" si="3"/>
        <v>0.51020408163265307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18"/>
      <c r="BB64" s="18"/>
      <c r="BC64" s="18"/>
      <c r="BD64" s="18">
        <v>0.49</v>
      </c>
      <c r="BE64" s="18">
        <v>1.41</v>
      </c>
      <c r="BF64" s="18">
        <v>1.39</v>
      </c>
      <c r="BG64" s="18">
        <v>1.37</v>
      </c>
      <c r="BH64" s="18">
        <v>1.35</v>
      </c>
      <c r="BI64" s="18">
        <v>1.33</v>
      </c>
      <c r="BJ64" s="18">
        <v>1.31</v>
      </c>
      <c r="BK64" s="18">
        <v>1.29</v>
      </c>
      <c r="BL64" s="18">
        <v>1.27</v>
      </c>
    </row>
    <row r="65" spans="2:64">
      <c r="B65" s="4">
        <v>46173</v>
      </c>
      <c r="C65" s="1">
        <f t="shared" si="4"/>
        <v>24550.121780347228</v>
      </c>
      <c r="D65" s="1">
        <f t="shared" si="5"/>
        <v>12525.572336911851</v>
      </c>
      <c r="E65" s="7">
        <f t="shared" si="3"/>
        <v>0.51020408163265307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18"/>
      <c r="BB65" s="18"/>
      <c r="BC65" s="18"/>
      <c r="BD65" s="18"/>
      <c r="BE65" s="18">
        <v>0.49</v>
      </c>
      <c r="BF65" s="18">
        <v>1.39</v>
      </c>
      <c r="BG65" s="18">
        <v>1.37</v>
      </c>
      <c r="BH65" s="18">
        <v>1.35</v>
      </c>
      <c r="BI65" s="18">
        <v>1.33</v>
      </c>
      <c r="BJ65" s="18">
        <v>1.31</v>
      </c>
      <c r="BK65" s="18">
        <v>1.29</v>
      </c>
      <c r="BL65" s="18">
        <v>1.27</v>
      </c>
    </row>
    <row r="66" spans="2:64">
      <c r="B66" s="4">
        <v>46203</v>
      </c>
      <c r="C66" s="1">
        <f t="shared" si="4"/>
        <v>24059.119344740284</v>
      </c>
      <c r="D66" s="1">
        <f t="shared" si="5"/>
        <v>12275.060890173614</v>
      </c>
      <c r="E66" s="7">
        <f t="shared" si="3"/>
        <v>0.51020408163265307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18"/>
      <c r="BB66" s="18"/>
      <c r="BC66" s="18"/>
      <c r="BD66" s="18"/>
      <c r="BE66" s="18"/>
      <c r="BF66" s="18">
        <v>0.49</v>
      </c>
      <c r="BG66" s="18">
        <v>1.37</v>
      </c>
      <c r="BH66" s="18">
        <v>1.35</v>
      </c>
      <c r="BI66" s="18">
        <v>1.33</v>
      </c>
      <c r="BJ66" s="18">
        <v>1.31</v>
      </c>
      <c r="BK66" s="18">
        <v>1.29</v>
      </c>
      <c r="BL66" s="18">
        <v>1.27</v>
      </c>
    </row>
    <row r="67" spans="2:64">
      <c r="B67" s="4">
        <v>46234</v>
      </c>
      <c r="C67" s="1">
        <f t="shared" si="4"/>
        <v>23577.936957845479</v>
      </c>
      <c r="D67" s="1">
        <f t="shared" si="5"/>
        <v>12029.559672370142</v>
      </c>
      <c r="E67" s="7">
        <f t="shared" si="3"/>
        <v>0.51020408163265307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18"/>
      <c r="BB67" s="18"/>
      <c r="BC67" s="18"/>
      <c r="BD67" s="18"/>
      <c r="BE67" s="18"/>
      <c r="BF67" s="18"/>
      <c r="BG67" s="18">
        <v>0.49</v>
      </c>
      <c r="BH67" s="18">
        <v>1.35</v>
      </c>
      <c r="BI67" s="18">
        <v>1.33</v>
      </c>
      <c r="BJ67" s="18">
        <v>1.31</v>
      </c>
      <c r="BK67" s="18">
        <v>1.29</v>
      </c>
      <c r="BL67" s="18">
        <v>1.27</v>
      </c>
    </row>
    <row r="68" spans="2:64">
      <c r="B68" s="4">
        <v>46265</v>
      </c>
      <c r="C68" s="1">
        <f t="shared" si="4"/>
        <v>23106.378218688569</v>
      </c>
      <c r="D68" s="1">
        <f t="shared" si="5"/>
        <v>11788.968478922739</v>
      </c>
      <c r="E68" s="7">
        <f t="shared" si="3"/>
        <v>0.51020408163265307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18"/>
      <c r="BB68" s="18"/>
      <c r="BC68" s="18"/>
      <c r="BD68" s="18"/>
      <c r="BE68" s="18"/>
      <c r="BF68" s="18"/>
      <c r="BG68" s="18"/>
      <c r="BH68" s="18">
        <v>0.49</v>
      </c>
      <c r="BI68" s="18">
        <v>1.33</v>
      </c>
      <c r="BJ68" s="18">
        <v>1.31</v>
      </c>
      <c r="BK68" s="18">
        <v>1.29</v>
      </c>
      <c r="BL68" s="18">
        <v>1.27</v>
      </c>
    </row>
    <row r="69" spans="2:64">
      <c r="B69" s="4">
        <v>46295</v>
      </c>
      <c r="C69" s="1">
        <f t="shared" si="4"/>
        <v>22644.250654314797</v>
      </c>
      <c r="D69" s="1">
        <f t="shared" si="5"/>
        <v>11553.189109344285</v>
      </c>
      <c r="E69" s="7">
        <f t="shared" si="3"/>
        <v>0.51020408163265307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18"/>
      <c r="BB69" s="18"/>
      <c r="BC69" s="18"/>
      <c r="BD69" s="18"/>
      <c r="BE69" s="18"/>
      <c r="BF69" s="18"/>
      <c r="BG69" s="18"/>
      <c r="BH69" s="18"/>
      <c r="BI69" s="18">
        <v>0.49</v>
      </c>
      <c r="BJ69" s="18">
        <v>1.31</v>
      </c>
      <c r="BK69" s="18">
        <v>1.29</v>
      </c>
      <c r="BL69" s="18">
        <v>1.27</v>
      </c>
    </row>
    <row r="70" spans="2:64">
      <c r="B70" s="4">
        <v>46326</v>
      </c>
      <c r="C70" s="1">
        <f t="shared" si="4"/>
        <v>22191.365641228502</v>
      </c>
      <c r="D70" s="1">
        <f t="shared" si="5"/>
        <v>11322.125327157399</v>
      </c>
      <c r="E70" s="7">
        <f t="shared" si="3"/>
        <v>0.51020408163265307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18"/>
      <c r="BB70" s="18"/>
      <c r="BC70" s="18"/>
      <c r="BD70" s="18"/>
      <c r="BE70" s="18"/>
      <c r="BF70" s="18"/>
      <c r="BG70" s="18"/>
      <c r="BH70" s="18"/>
      <c r="BI70" s="18"/>
      <c r="BJ70" s="18">
        <v>0.49</v>
      </c>
      <c r="BK70" s="18">
        <v>1.29</v>
      </c>
      <c r="BL70" s="18">
        <v>1.27</v>
      </c>
    </row>
    <row r="71" spans="2:64">
      <c r="B71" s="4">
        <v>46356</v>
      </c>
      <c r="C71" s="1">
        <f t="shared" si="4"/>
        <v>21747.538328403931</v>
      </c>
      <c r="D71" s="1">
        <f t="shared" si="5"/>
        <v>11095.682820614251</v>
      </c>
      <c r="E71" s="7">
        <f t="shared" si="3"/>
        <v>0.51020408163265307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>
        <v>0.49</v>
      </c>
      <c r="BL71" s="18">
        <v>1.27</v>
      </c>
    </row>
    <row r="72" spans="2:64">
      <c r="B72" s="4">
        <v>46387</v>
      </c>
      <c r="C72" s="1">
        <f t="shared" si="4"/>
        <v>21312.587561835851</v>
      </c>
      <c r="D72" s="1">
        <f t="shared" si="5"/>
        <v>10873.769164201965</v>
      </c>
      <c r="E72" s="7">
        <f t="shared" si="3"/>
        <v>0.51020408163265307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>
        <v>0.49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Лист2</vt:lpstr>
      <vt:lpstr>Когорта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Цымбал Данила</cp:lastModifiedBy>
  <dcterms:created xsi:type="dcterms:W3CDTF">2022-12-03T14:48:23Z</dcterms:created>
  <dcterms:modified xsi:type="dcterms:W3CDTF">2023-10-27T08:54:06Z</dcterms:modified>
</cp:coreProperties>
</file>