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defaultThemeVersion="124226"/>
  <mc:AlternateContent xmlns:mc="http://schemas.openxmlformats.org/markup-compatibility/2006">
    <mc:Choice Requires="x15">
      <x15ac:absPath xmlns:x15ac="http://schemas.microsoft.com/office/spreadsheetml/2010/11/ac" url="C:\Users\d_hemington\OneDrive - Fanshawec.ca\Documents\C 23S\6056\"/>
    </mc:Choice>
  </mc:AlternateContent>
  <xr:revisionPtr revIDLastSave="0" documentId="8_{B2CA1DF7-8555-44DF-A6CB-14F0302157F9}" xr6:coauthVersionLast="36" xr6:coauthVersionMax="36" xr10:uidLastSave="{00000000-0000-0000-0000-000000000000}"/>
  <bookViews>
    <workbookView xWindow="0" yWindow="0" windowWidth="18060" windowHeight="9972" xr2:uid="{00000000-000D-0000-FFFF-FFFF00000000}"/>
  </bookViews>
  <sheets>
    <sheet name="Time Phase Budget" sheetId="5" r:id="rId1"/>
    <sheet name="1.1.1" sheetId="6" r:id="rId2"/>
    <sheet name="1.1.2" sheetId="8" r:id="rId3"/>
    <sheet name="1.4.1" sheetId="7" r:id="rId4"/>
    <sheet name="Copy tabs for all activities" sheetId="3" r:id="rId5"/>
  </sheets>
  <definedNames>
    <definedName name="_xlnm.Print_Area" localSheetId="1">'1.1.1'!$A$1:$D$42</definedName>
    <definedName name="_xlnm.Print_Area" localSheetId="2">'1.1.2'!$A$1:$D$42</definedName>
    <definedName name="_xlnm.Print_Area" localSheetId="3">'1.4.1'!$A$1:$D$42</definedName>
  </definedNames>
  <calcPr calcId="191029"/>
</workbook>
</file>

<file path=xl/calcChain.xml><?xml version="1.0" encoding="utf-8"?>
<calcChain xmlns="http://schemas.openxmlformats.org/spreadsheetml/2006/main">
  <c r="H38" i="5" l="1"/>
  <c r="I38" i="5"/>
  <c r="J38" i="5"/>
  <c r="K38" i="5"/>
  <c r="L38" i="5"/>
  <c r="M38" i="5"/>
  <c r="N38" i="5"/>
  <c r="O38" i="5"/>
  <c r="P38" i="5"/>
  <c r="Q38" i="5"/>
  <c r="R38" i="5"/>
  <c r="S38" i="5"/>
  <c r="T38" i="5"/>
  <c r="U38" i="5"/>
  <c r="V38" i="5"/>
  <c r="G38" i="5"/>
  <c r="F38" i="5"/>
  <c r="E38" i="5"/>
  <c r="C38" i="5"/>
  <c r="D38" i="5"/>
  <c r="D14" i="6" l="1"/>
  <c r="D13" i="6"/>
  <c r="D12" i="6"/>
  <c r="D11" i="6"/>
  <c r="D10" i="6"/>
  <c r="D14" i="8"/>
  <c r="D13" i="8"/>
  <c r="D12" i="8"/>
  <c r="D14" i="7"/>
  <c r="D13" i="7"/>
  <c r="D12" i="7"/>
  <c r="D26" i="7"/>
  <c r="D25" i="7"/>
  <c r="D24" i="7"/>
  <c r="D26" i="8"/>
  <c r="D25" i="8"/>
  <c r="D24" i="8"/>
  <c r="D23" i="8"/>
  <c r="D26" i="6"/>
  <c r="D25" i="6"/>
  <c r="D24" i="6"/>
  <c r="D23" i="6"/>
  <c r="D23" i="7" l="1"/>
  <c r="D35" i="7" l="1"/>
  <c r="D29" i="7"/>
  <c r="D11" i="7"/>
  <c r="D35" i="8"/>
  <c r="D29" i="8"/>
  <c r="D30" i="8" s="1"/>
  <c r="D31" i="8" s="1"/>
  <c r="D35" i="6"/>
  <c r="D29" i="6"/>
  <c r="D30" i="6" s="1"/>
  <c r="D31" i="6" s="1"/>
  <c r="D30" i="7" l="1"/>
  <c r="D31" i="7" s="1"/>
  <c r="C15" i="8"/>
  <c r="B11" i="8"/>
  <c r="D11" i="8" s="1"/>
  <c r="D9" i="8"/>
  <c r="B10" i="8"/>
  <c r="D10" i="8" s="1"/>
  <c r="D9" i="7"/>
  <c r="D10" i="7"/>
  <c r="C15" i="7"/>
  <c r="D9" i="6"/>
  <c r="D15" i="6" s="1"/>
  <c r="C15" i="6"/>
  <c r="D15" i="8" l="1"/>
  <c r="D16" i="8" s="1"/>
  <c r="D17" i="8" s="1"/>
  <c r="D19" i="8" s="1"/>
  <c r="D37" i="8" s="1"/>
  <c r="D16" i="6"/>
  <c r="D17" i="6" s="1"/>
  <c r="D19" i="6" s="1"/>
  <c r="D15" i="7"/>
  <c r="G7" i="5" l="1"/>
  <c r="H7" i="5"/>
  <c r="D7" i="5"/>
  <c r="D37" i="6"/>
  <c r="D16" i="7"/>
  <c r="D17" i="7" s="1"/>
  <c r="D19" i="7" s="1"/>
  <c r="D6" i="5" l="1"/>
  <c r="C6" i="5"/>
  <c r="Y6" i="5" s="1"/>
  <c r="Y7" i="5"/>
  <c r="D37" i="7"/>
  <c r="N17" i="5" s="1"/>
  <c r="K17" i="5" l="1"/>
  <c r="F37" i="5" l="1"/>
  <c r="X37" i="5"/>
  <c r="V37" i="5"/>
  <c r="U37" i="5"/>
  <c r="T37" i="5"/>
  <c r="S37" i="5"/>
  <c r="R37" i="5"/>
  <c r="Q37" i="5"/>
  <c r="P37" i="5"/>
  <c r="O37" i="5"/>
  <c r="M37" i="5"/>
  <c r="L37" i="5"/>
  <c r="K37" i="5"/>
  <c r="J37" i="5"/>
  <c r="G37" i="5"/>
  <c r="D37" i="5" l="1"/>
  <c r="E37" i="5"/>
  <c r="N37" i="5"/>
  <c r="Y17" i="5"/>
  <c r="H37" i="5" l="1"/>
  <c r="I37" i="5"/>
  <c r="Y37" i="5"/>
  <c r="C37" i="5"/>
  <c r="X3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Hemington, Derek</author>
  </authors>
  <commentList>
    <comment ref="C2" authorId="0" shapeId="0" xr:uid="{8BD3F932-E948-4D33-8066-E6BFD1FD1A32}">
      <text>
        <r>
          <rPr>
            <sz val="9"/>
            <color indexed="81"/>
            <rFont val="Tahoma"/>
            <charset val="1"/>
          </rPr>
          <t xml:space="preserve">Make sure you provide a minimum of 100 words to describe your project.
</t>
        </r>
      </text>
    </comment>
    <comment ref="H3" authorId="0" shapeId="0" xr:uid="{00000000-0006-0000-0000-000001000000}">
      <text>
        <r>
          <rPr>
            <sz val="9"/>
            <color indexed="81"/>
            <rFont val="Tahoma"/>
            <family val="2"/>
          </rPr>
          <t xml:space="preserve">
Schedule work on Christmas Day and other statutory holidays to keep things simpler</t>
        </r>
      </text>
    </comment>
    <comment ref="K3" authorId="0" shapeId="0" xr:uid="{00000000-0006-0000-0000-000002000000}">
      <text>
        <r>
          <rPr>
            <sz val="9"/>
            <color indexed="81"/>
            <rFont val="Tahoma"/>
            <family val="2"/>
          </rPr>
          <t xml:space="preserve">
Use dates corresponding to the appropriate calendar year, </t>
        </r>
        <r>
          <rPr>
            <b/>
            <sz val="9"/>
            <color indexed="81"/>
            <rFont val="Tahoma"/>
            <family val="2"/>
          </rPr>
          <t>not</t>
        </r>
        <r>
          <rPr>
            <sz val="9"/>
            <color indexed="81"/>
            <rFont val="Tahoma"/>
            <family val="2"/>
          </rPr>
          <t xml:space="preserve"> 2012 and 2013</t>
        </r>
      </text>
    </comment>
    <comment ref="E4" authorId="0" shapeId="0" xr:uid="{00000000-0006-0000-0000-000003000000}">
      <text>
        <r>
          <rPr>
            <sz val="9"/>
            <color indexed="81"/>
            <rFont val="Tahoma"/>
            <family val="2"/>
          </rPr>
          <t xml:space="preserve">
Note there are no costs on the weekend because we are not working on weekends, but show weekend dates in case overtime is needed, shade your weekends to indicate normally they are non-working time.</t>
        </r>
      </text>
    </comment>
    <comment ref="C6" authorId="0" shapeId="0" xr:uid="{00000000-0006-0000-0000-000004000000}">
      <text>
        <r>
          <rPr>
            <sz val="9"/>
            <color indexed="81"/>
            <rFont val="Tahoma"/>
            <family val="2"/>
          </rPr>
          <t xml:space="preserve">
Note, you have to use an Excel </t>
        </r>
        <r>
          <rPr>
            <b/>
            <sz val="9"/>
            <color indexed="81"/>
            <rFont val="Tahoma"/>
            <family val="2"/>
          </rPr>
          <t>formula</t>
        </r>
        <r>
          <rPr>
            <sz val="9"/>
            <color indexed="81"/>
            <rFont val="Tahoma"/>
            <family val="2"/>
          </rPr>
          <t xml:space="preserve">  to link the costs on this budget from the source, a </t>
        </r>
        <r>
          <rPr>
            <b/>
            <sz val="9"/>
            <color indexed="81"/>
            <rFont val="Tahoma"/>
            <family val="2"/>
          </rPr>
          <t>cell</t>
        </r>
        <r>
          <rPr>
            <sz val="9"/>
            <color indexed="81"/>
            <rFont val="Tahoma"/>
            <family val="2"/>
          </rPr>
          <t xml:space="preserve"> on row 37 in the Estimation Worksheet called 1.1.1, the orange worksheet tab.  Also note the costs from the worksheet 1.1.1 were divided by 2, as this was a 2-day duration activity.</t>
        </r>
      </text>
    </comment>
    <comment ref="Y37" authorId="0" shapeId="0" xr:uid="{00000000-0006-0000-0000-000005000000}">
      <text>
        <r>
          <rPr>
            <sz val="9"/>
            <color indexed="81"/>
            <rFont val="Tahoma"/>
            <family val="2"/>
          </rPr>
          <t xml:space="preserve">
Your horizontal subtotal should match your vertical subtotal, this is a cross-check.</t>
        </r>
      </text>
    </comment>
    <comment ref="X38" authorId="0" shapeId="0" xr:uid="{00000000-0006-0000-0000-000007000000}">
      <text>
        <r>
          <rPr>
            <sz val="9"/>
            <color indexed="81"/>
            <rFont val="Tahoma"/>
            <family val="2"/>
          </rPr>
          <t xml:space="preserve">
Your cumulative subtotal should match your total on your S Curve Diagram, check to make sure this is the case.</t>
        </r>
      </text>
    </comment>
    <comment ref="A43" authorId="0" shapeId="0" xr:uid="{00000000-0006-0000-0000-000008000000}">
      <text>
        <r>
          <rPr>
            <sz val="9"/>
            <color indexed="81"/>
            <rFont val="Tahoma"/>
            <family val="2"/>
          </rPr>
          <t xml:space="preserve">
Figure out where your WP Estimate chart is getting it's numbers from, and ensure if you add extra columns that the chart is using </t>
        </r>
        <r>
          <rPr>
            <b/>
            <sz val="9"/>
            <color indexed="81"/>
            <rFont val="Tahoma"/>
            <family val="2"/>
          </rPr>
          <t>ALL the correct numbers FROM YOUR CUMULATIVE WP ROW  -- check to verify YOUR TOTAL IN YOUR S- CURVE  MATCHES THE TOTAL IN YOUR CUMULATIVE WP ROW.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Hemington, Derek</author>
  </authors>
  <commentList>
    <comment ref="B2" authorId="0" shapeId="0" xr:uid="{00000000-0006-0000-0100-000001000000}">
      <text>
        <r>
          <rPr>
            <sz val="9"/>
            <color indexed="81"/>
            <rFont val="Tahoma"/>
            <family val="2"/>
          </rPr>
          <t xml:space="preserve">
</t>
        </r>
        <r>
          <rPr>
            <sz val="24"/>
            <color indexed="81"/>
            <rFont val="Tahoma"/>
            <family val="2"/>
          </rPr>
          <t>See WBS worksheet 1.4.1 for detailed comments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Hemington, - Derek</author>
  </authors>
  <commentList>
    <comment ref="B2" authorId="0" shapeId="0" xr:uid="{00000000-0006-0000-0200-000001000000}">
      <text>
        <r>
          <rPr>
            <sz val="9"/>
            <color indexed="81"/>
            <rFont val="Tahoma"/>
            <family val="2"/>
          </rPr>
          <t xml:space="preserve">
</t>
        </r>
        <r>
          <rPr>
            <sz val="24"/>
            <color indexed="81"/>
            <rFont val="Tahoma"/>
            <family val="2"/>
          </rPr>
          <t>See WBS worksheet 1.4.1 for detailed comments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Hemington, Derek</author>
    <author>Hemington, - Derek</author>
  </authors>
  <commentList>
    <comment ref="C8" authorId="0" shapeId="0" xr:uid="{00000000-0006-0000-0300-000001000000}">
      <text>
        <r>
          <rPr>
            <sz val="9"/>
            <color indexed="81"/>
            <rFont val="Tahoma"/>
            <family val="2"/>
          </rPr>
          <t xml:space="preserve">
You may estimate 12 hours of work for an activity, but the duration for the activity might be estimated at 4 days (it takes that long for various reasons such as having to wait for things).  So note, in a Time Phased Table only 3 hours of work is being done in a day. 12hrs/4 days = 3hrs/day.  </t>
        </r>
      </text>
    </comment>
    <comment ref="D9" authorId="1" shapeId="0" xr:uid="{00000000-0006-0000-0300-000002000000}">
      <text>
        <r>
          <rPr>
            <sz val="9"/>
            <color indexed="81"/>
            <rFont val="Tahoma"/>
            <family val="2"/>
          </rPr>
          <t xml:space="preserve">
This is a formula.</t>
        </r>
      </text>
    </comment>
    <comment ref="A16" authorId="0" shapeId="0" xr:uid="{00000000-0006-0000-0300-000003000000}">
      <text>
        <r>
          <rPr>
            <sz val="9"/>
            <color indexed="81"/>
            <rFont val="Tahoma"/>
            <family val="2"/>
          </rPr>
          <t xml:space="preserve">
Your may or may not need to enter a contingency % and rationale below.</t>
        </r>
      </text>
    </comment>
    <comment ref="C22" authorId="0" shapeId="0" xr:uid="{00000000-0006-0000-0300-000004000000}">
      <text>
        <r>
          <rPr>
            <sz val="9"/>
            <color indexed="81"/>
            <rFont val="Tahoma"/>
            <family val="2"/>
          </rPr>
          <t xml:space="preserve">
This could be units, as in 12 posts are needed, or it could be in number of uses, e.g. I have to rent a piece of equipment 2 times.</t>
        </r>
      </text>
    </comment>
    <comment ref="A23" authorId="0" shapeId="0" xr:uid="{00000000-0006-0000-0300-000005000000}">
      <text>
        <r>
          <rPr>
            <sz val="9"/>
            <color indexed="81"/>
            <rFont val="Tahoma"/>
            <family val="2"/>
          </rPr>
          <t xml:space="preserve">
 You may or may not need to enter a material contingency % and rationale below. </t>
        </r>
      </text>
    </comment>
    <comment ref="D23" authorId="1" shapeId="0" xr:uid="{00000000-0006-0000-0300-000006000000}">
      <text>
        <r>
          <rPr>
            <sz val="9"/>
            <color indexed="81"/>
            <rFont val="Tahoma"/>
            <family val="2"/>
          </rPr>
          <t xml:space="preserve">
This is a formula.</t>
        </r>
      </text>
    </comment>
    <comment ref="A40" authorId="0" shapeId="0" xr:uid="{00000000-0006-0000-0300-000007000000}">
      <text>
        <r>
          <rPr>
            <sz val="9"/>
            <color indexed="81"/>
            <rFont val="Tahoma"/>
            <family val="2"/>
          </rPr>
          <t xml:space="preserve">
You may or may not need to enter a justification and rationale. If you do, ensure you provide the number(s) you extracted from the source.  Provide a url, but ensure you list the numbers you used.  For example post prices sourced from www.xxxxx.com.  There were prices of $14.20 for Toronto, and $15.50 for Windsor.  No pricing was available for London so $15 was used.  You need paragraphs to back up the url's you use.</t>
        </r>
      </text>
    </comment>
  </commentList>
</comments>
</file>

<file path=xl/sharedStrings.xml><?xml version="1.0" encoding="utf-8"?>
<sst xmlns="http://schemas.openxmlformats.org/spreadsheetml/2006/main" count="164" uniqueCount="86">
  <si>
    <t>ESTIMATE AND QUOTATION SHEET</t>
  </si>
  <si>
    <t>Internal Labour</t>
  </si>
  <si>
    <t>Skill</t>
  </si>
  <si>
    <t>Rate</t>
  </si>
  <si>
    <t>Cost</t>
  </si>
  <si>
    <t>Subtotal, Hours and Cost</t>
  </si>
  <si>
    <t>Total Labour, Hours and Costs</t>
  </si>
  <si>
    <t>Gross Labour Cost</t>
  </si>
  <si>
    <t>Materials (Specify)</t>
  </si>
  <si>
    <t>Tools</t>
  </si>
  <si>
    <t>Services</t>
  </si>
  <si>
    <t>Subcontractors</t>
  </si>
  <si>
    <t>Facilities</t>
  </si>
  <si>
    <t>Expenses</t>
  </si>
  <si>
    <t>Subtotal</t>
  </si>
  <si>
    <t>Total Expenses</t>
  </si>
  <si>
    <t>Approved:</t>
  </si>
  <si>
    <t>Date:</t>
  </si>
  <si>
    <t>Hours</t>
  </si>
  <si>
    <t>Project: Deck</t>
  </si>
  <si>
    <t>Description:  1 level 206 square foot deck with railing and stairs</t>
  </si>
  <si>
    <t>Labourer 1</t>
  </si>
  <si>
    <t>Labourer 2</t>
  </si>
  <si>
    <t>Supervisor</t>
  </si>
  <si>
    <t>(included in rate)</t>
  </si>
  <si>
    <t>Overhead (0%)</t>
  </si>
  <si>
    <t>Specify: Building Permit</t>
  </si>
  <si>
    <t>Activity</t>
  </si>
  <si>
    <t>Total by Activity</t>
  </si>
  <si>
    <t>1.1.1</t>
  </si>
  <si>
    <t>1.2.1</t>
  </si>
  <si>
    <t>1.2.2</t>
  </si>
  <si>
    <t>1.3.1</t>
  </si>
  <si>
    <t>1.3.2</t>
  </si>
  <si>
    <t>Install Ledger board</t>
  </si>
  <si>
    <t>1.3.3</t>
  </si>
  <si>
    <t>Place Batter Boards</t>
  </si>
  <si>
    <t>1.3.4</t>
  </si>
  <si>
    <t>1.3.5</t>
  </si>
  <si>
    <t>Remove Sod</t>
  </si>
  <si>
    <t>1.3.6</t>
  </si>
  <si>
    <t>Dig Post Holes</t>
  </si>
  <si>
    <t>Labour Contingency (3%)</t>
  </si>
  <si>
    <t>Assumptions: Assume gas to drive and drop off and pick up permits is covered under overhead rates.</t>
  </si>
  <si>
    <t>Labour Contingency (10%)</t>
  </si>
  <si>
    <t>Assumptions: Assume gas to drive and meet with customers and staff is covered under overhead rates.</t>
  </si>
  <si>
    <t>1.1.2</t>
  </si>
  <si>
    <t xml:space="preserve">Specify: </t>
  </si>
  <si>
    <t>Material Costs</t>
  </si>
  <si>
    <t>Material Contingency (0%)</t>
  </si>
  <si>
    <t>Total Material Costs</t>
  </si>
  <si>
    <t>WBS Code</t>
  </si>
  <si>
    <t>Justification:  1 initial meetings with customer to discuss deck plan 2 hours , 3 - 30 minute meetings with customer during deck construction to go over progress, 30 minute meetings with labourers daily for 5 days to review progress / work and discuss upcoming activities,   1 hour meeting with staff at end to document project documents and lessons learned.  Based on previous projects.  
Rational for Contingency Rates: 10%  - based on previous projects the time spent on Project Management varied from  job to job by 10%</t>
  </si>
  <si>
    <t xml:space="preserve">Justification:  2 hours to do paper work (based on previous jobs) and 11 days to get approval based on http://torontobuildingpermits.com/?page_id=20                                                                                                                                                              Building Permits  cost $5.36/square meter as per http://www1.toronto.ca/wps/portal/contentonly?vgnextoid=6d3ea41deefc0410VgnVCM10000071d60f89RCRD&amp;vgnextchannel=6c661ba53b450410VgnVCM10000071d60f89RCRD#b.   alterations and renovations fee-d8bdf14e5b4e0410VgnVCM10000071d60f89____  and deck is estimated at  19.15 meters + 13% HST = $115.99  
Rationale for contingency:  3% Possibility that we do not provide all of the information necessary and will have to do permit again.  Based on all permits we have filled out to date.
and PERT calculations.                                                            </t>
  </si>
  <si>
    <t>Activity WBS Code: 1.1.1</t>
  </si>
  <si>
    <t>Activity Description: Get Building Permit</t>
  </si>
  <si>
    <t>Activity WBS Code: 1.1.2</t>
  </si>
  <si>
    <t>Activity WBS Code: 1.4.1</t>
  </si>
  <si>
    <t>Total Gross Labour plus Material Costs and Expenses</t>
  </si>
  <si>
    <t>Material Contingency (%)</t>
  </si>
  <si>
    <t xml:space="preserve">Estimate performed by: </t>
  </si>
  <si>
    <t>Activity Description: Dig post holes and place posts in hole</t>
  </si>
  <si>
    <t>Specify: Delivery of posts (delivered separately from other materials)</t>
  </si>
  <si>
    <t>Materials (Specify), 12,    4 by 4 posts, pressure treated</t>
  </si>
  <si>
    <t>Assumptions: Two workers work at digging hole.  Assume auger is owned by company and is included in overhead rates.  
Assuming posts are delivered separately, as change in post locations due to large boulders may dictate and change in the rest of the material order, which means a separate truck delivery.,</t>
  </si>
  <si>
    <t xml:space="preserve">Justifications:  Based on information from http://www.landscapejuicenetwork.com/forum/topics/average-time-to-dig-fence-post the most likely time needed to dig holes is 12 posts x 30 minutes a post = 6 hours.  The most optimistic would be 20 minutes / hole which would take 4 hours in total.  Assuming the worst and that it rained for days on end and we had to redig the holes it would take 12 hours in total.  Using PERT calculations gives us a TE of 6.64 hours.  
"Justifications:  Based on information from http://www.landscapejuicenetwork.com/forum/topics/average-time-to-dig-fence-post the most likely time needed to dig holes is 12 posts x 30 minutes a post = 6 hours.  The most optimistic would be 20 minutes / hole which would take 4 hours in total.  Assuming the worst and that it rained for days on end and we had to redig the holes it would take 12 hours in total.  Using PERT calculations gives us a TE of 6.64 hours.  
Rationale for Contingency: High likelihood that could run into rocks, class or other objects that could delay the digging of the holes"   
Rationale for Material Contingency: 
Cost of posts, pressure treated, from www.xxxxx.com, $15 per post.  
Rationale for Material Contingency: 
Low material contingency as price stable at store, and waste is usually nill for posts.
</t>
  </si>
  <si>
    <t>Activity Description: Verifying Requirements &amp; Specs</t>
  </si>
  <si>
    <t>Other</t>
  </si>
  <si>
    <t>Material</t>
  </si>
  <si>
    <t>Cost per unit or use of the Material</t>
  </si>
  <si>
    <t>Units</t>
  </si>
  <si>
    <t>Daily Subtotal of WP Cost Estimates</t>
  </si>
  <si>
    <t>WP Estimate S-Curve</t>
  </si>
  <si>
    <t>Cumulative WP Total</t>
  </si>
  <si>
    <t>Layout Posts</t>
  </si>
  <si>
    <t>Site Setup</t>
  </si>
  <si>
    <t>Apply and attain Building Permit</t>
  </si>
  <si>
    <t>Survey and stake site layout</t>
  </si>
  <si>
    <t>Protect Utility Lines</t>
  </si>
  <si>
    <t>Project Wonder Deck</t>
  </si>
  <si>
    <t>Site Prepped</t>
  </si>
  <si>
    <t>Design and Sketch Deck</t>
  </si>
  <si>
    <t>Place String lines to mark layout</t>
  </si>
  <si>
    <t>Post Foundation</t>
  </si>
  <si>
    <t>Time Phased Project WP Estimate</t>
  </si>
  <si>
    <t>Description of your project (min 100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</si>
</sst>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6"/>
      <color theme="1"/>
      <name val="Calibri"/>
      <family val="2"/>
      <scheme val="minor"/>
    </font>
    <font>
      <sz val="24"/>
      <color indexed="81"/>
      <name val="Tahoma"/>
      <family val="2"/>
    </font>
    <font>
      <sz val="10"/>
      <color theme="1"/>
      <name val="Calibri"/>
      <family val="2"/>
      <scheme val="minor"/>
    </font>
    <font>
      <sz val="8"/>
      <color theme="1"/>
      <name val="Calibri"/>
      <family val="2"/>
      <scheme val="minor"/>
    </font>
    <font>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double">
        <color indexed="64"/>
      </bottom>
      <diagonal/>
    </border>
  </borders>
  <cellStyleXfs count="2">
    <xf numFmtId="0" fontId="0" fillId="0" borderId="0"/>
    <xf numFmtId="164" fontId="2" fillId="0" borderId="0" applyFont="0" applyFill="0" applyBorder="0" applyAlignment="0" applyProtection="0"/>
  </cellStyleXfs>
  <cellXfs count="72">
    <xf numFmtId="0" fontId="0" fillId="0" borderId="0" xfId="0"/>
    <xf numFmtId="0" fontId="0" fillId="0" borderId="1" xfId="0" applyBorder="1"/>
    <xf numFmtId="0" fontId="1" fillId="0" borderId="1" xfId="0" applyFont="1" applyBorder="1"/>
    <xf numFmtId="2" fontId="0" fillId="0" borderId="1" xfId="0" applyNumberFormat="1" applyBorder="1"/>
    <xf numFmtId="1" fontId="0" fillId="0" borderId="0" xfId="0" applyNumberFormat="1"/>
    <xf numFmtId="0" fontId="1" fillId="0" borderId="0" xfId="0" applyFont="1"/>
    <xf numFmtId="0" fontId="1" fillId="0" borderId="5" xfId="0" applyFont="1" applyBorder="1"/>
    <xf numFmtId="0" fontId="1" fillId="0" borderId="6" xfId="0" applyFont="1" applyBorder="1"/>
    <xf numFmtId="2" fontId="0" fillId="0" borderId="0" xfId="0" applyNumberFormat="1"/>
    <xf numFmtId="0" fontId="0" fillId="0" borderId="0" xfId="0" applyBorder="1"/>
    <xf numFmtId="1" fontId="0" fillId="0" borderId="0" xfId="0" applyNumberFormat="1" applyBorder="1"/>
    <xf numFmtId="0" fontId="0" fillId="0" borderId="6" xfId="0" applyBorder="1"/>
    <xf numFmtId="1" fontId="0" fillId="0" borderId="6" xfId="0" applyNumberFormat="1" applyBorder="1"/>
    <xf numFmtId="0" fontId="1" fillId="0" borderId="0" xfId="0" applyFont="1" applyBorder="1"/>
    <xf numFmtId="0" fontId="1" fillId="0" borderId="0" xfId="0" applyFont="1" applyFill="1" applyBorder="1"/>
    <xf numFmtId="0" fontId="1" fillId="0" borderId="7" xfId="0" applyFont="1" applyFill="1" applyBorder="1"/>
    <xf numFmtId="0" fontId="0" fillId="0" borderId="7" xfId="0" applyBorder="1"/>
    <xf numFmtId="1" fontId="0" fillId="0" borderId="7" xfId="0" applyNumberFormat="1" applyBorder="1"/>
    <xf numFmtId="0" fontId="1" fillId="0" borderId="7" xfId="0" applyFont="1" applyBorder="1"/>
    <xf numFmtId="0" fontId="0" fillId="0" borderId="2" xfId="0" applyBorder="1"/>
    <xf numFmtId="0" fontId="0" fillId="0" borderId="3" xfId="0" applyBorder="1"/>
    <xf numFmtId="0" fontId="0" fillId="0" borderId="2" xfId="0" applyBorder="1"/>
    <xf numFmtId="0" fontId="0" fillId="2" borderId="2" xfId="0" applyFill="1" applyBorder="1"/>
    <xf numFmtId="0" fontId="1" fillId="0" borderId="0" xfId="0" applyFont="1" applyBorder="1" applyAlignment="1">
      <alignment horizontal="right"/>
    </xf>
    <xf numFmtId="0" fontId="1" fillId="2" borderId="0" xfId="0" applyFont="1" applyFill="1" applyBorder="1"/>
    <xf numFmtId="0" fontId="0" fillId="2" borderId="0" xfId="0" applyFill="1"/>
    <xf numFmtId="0" fontId="0" fillId="2" borderId="1" xfId="0" applyFill="1" applyBorder="1"/>
    <xf numFmtId="0" fontId="5" fillId="2" borderId="1" xfId="0" applyFont="1" applyFill="1" applyBorder="1" applyAlignment="1"/>
    <xf numFmtId="2" fontId="0" fillId="0" borderId="1" xfId="0" applyNumberFormat="1" applyFill="1" applyBorder="1"/>
    <xf numFmtId="0" fontId="0" fillId="0" borderId="0" xfId="0" applyFill="1" applyBorder="1" applyAlignment="1">
      <alignment wrapText="1"/>
    </xf>
    <xf numFmtId="0" fontId="7" fillId="0" borderId="3" xfId="0" applyFont="1" applyBorder="1"/>
    <xf numFmtId="15" fontId="8" fillId="0" borderId="3" xfId="0" applyNumberFormat="1" applyFont="1" applyBorder="1"/>
    <xf numFmtId="15" fontId="8" fillId="4" borderId="3" xfId="0" applyNumberFormat="1" applyFont="1" applyFill="1" applyBorder="1"/>
    <xf numFmtId="0" fontId="8" fillId="2" borderId="3" xfId="0" applyFont="1" applyFill="1" applyBorder="1"/>
    <xf numFmtId="0" fontId="7" fillId="0" borderId="0" xfId="0" applyFont="1"/>
    <xf numFmtId="0" fontId="8" fillId="0" borderId="3" xfId="0" applyFont="1" applyBorder="1"/>
    <xf numFmtId="2" fontId="0" fillId="3" borderId="0" xfId="0" applyNumberFormat="1" applyFill="1"/>
    <xf numFmtId="2" fontId="0" fillId="4" borderId="0" xfId="0" applyNumberFormat="1" applyFill="1"/>
    <xf numFmtId="2" fontId="0" fillId="0" borderId="0" xfId="0" applyNumberFormat="1" applyFill="1"/>
    <xf numFmtId="2" fontId="1" fillId="0" borderId="0" xfId="0" applyNumberFormat="1" applyFont="1"/>
    <xf numFmtId="2" fontId="1" fillId="0" borderId="5" xfId="0" applyNumberFormat="1" applyFont="1" applyBorder="1"/>
    <xf numFmtId="2" fontId="1" fillId="5" borderId="5" xfId="0" applyNumberFormat="1" applyFont="1" applyFill="1" applyBorder="1"/>
    <xf numFmtId="2" fontId="1" fillId="0" borderId="6" xfId="0" applyNumberFormat="1" applyFont="1" applyBorder="1"/>
    <xf numFmtId="2" fontId="1" fillId="5" borderId="6" xfId="0" applyNumberFormat="1" applyFont="1" applyFill="1" applyBorder="1"/>
    <xf numFmtId="2" fontId="1" fillId="0" borderId="7" xfId="0" applyNumberFormat="1" applyFont="1" applyBorder="1"/>
    <xf numFmtId="0" fontId="1" fillId="0" borderId="0" xfId="0" applyFont="1" applyFill="1"/>
    <xf numFmtId="0" fontId="0" fillId="0" borderId="0" xfId="0" applyFill="1"/>
    <xf numFmtId="164" fontId="0" fillId="0" borderId="0" xfId="1" applyFont="1" applyFill="1"/>
    <xf numFmtId="2" fontId="1" fillId="0" borderId="0" xfId="0" applyNumberFormat="1" applyFont="1" applyFill="1" applyBorder="1"/>
    <xf numFmtId="2" fontId="1" fillId="0" borderId="6" xfId="0" applyNumberFormat="1" applyFont="1" applyFill="1" applyBorder="1"/>
    <xf numFmtId="165" fontId="0" fillId="0" borderId="0" xfId="0" quotePrefix="1" applyNumberFormat="1" applyAlignment="1">
      <alignment horizontal="left"/>
    </xf>
    <xf numFmtId="165" fontId="0" fillId="0" borderId="0" xfId="0" applyNumberFormat="1" applyAlignment="1">
      <alignment horizontal="left"/>
    </xf>
    <xf numFmtId="0" fontId="1" fillId="0" borderId="0" xfId="0" applyFont="1" applyAlignment="1">
      <alignment vertical="center"/>
    </xf>
    <xf numFmtId="0" fontId="0" fillId="0" borderId="0" xfId="0" applyAlignment="1">
      <alignment vertical="center"/>
    </xf>
    <xf numFmtId="0" fontId="0" fillId="2" borderId="6" xfId="0" applyFill="1" applyBorder="1" applyAlignment="1">
      <alignment horizontal="left" wrapText="1"/>
    </xf>
    <xf numFmtId="0" fontId="0" fillId="2" borderId="6" xfId="0" applyFill="1" applyBorder="1" applyAlignment="1">
      <alignment horizontal="left"/>
    </xf>
    <xf numFmtId="0" fontId="1" fillId="0" borderId="1" xfId="0" applyFont="1" applyBorder="1" applyAlignment="1">
      <alignment horizontal="center"/>
    </xf>
    <xf numFmtId="0" fontId="0" fillId="0" borderId="2" xfId="0" applyBorder="1"/>
    <xf numFmtId="0" fontId="0" fillId="0" borderId="3" xfId="0" applyBorder="1"/>
    <xf numFmtId="0" fontId="0" fillId="0" borderId="4" xfId="0" applyBorder="1"/>
    <xf numFmtId="0" fontId="5" fillId="2" borderId="1" xfId="0" applyFont="1" applyFill="1"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vertical="top" wrapText="1" shrinkToFit="1"/>
    </xf>
    <xf numFmtId="0" fontId="0" fillId="0" borderId="3" xfId="0" applyBorder="1" applyAlignment="1">
      <alignment horizontal="left" vertical="top" wrapText="1" shrinkToFit="1"/>
    </xf>
    <xf numFmtId="0" fontId="0" fillId="0" borderId="4" xfId="0" applyBorder="1" applyAlignment="1">
      <alignment horizontal="left" vertical="top" wrapText="1" shrinkToFi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Project WP Estimate</a:t>
            </a:r>
          </a:p>
        </c:rich>
      </c:tx>
      <c:overlay val="0"/>
    </c:title>
    <c:autoTitleDeleted val="0"/>
    <c:plotArea>
      <c:layout/>
      <c:scatterChart>
        <c:scatterStyle val="smoothMarker"/>
        <c:varyColors val="0"/>
        <c:ser>
          <c:idx val="1"/>
          <c:order val="0"/>
          <c:xVal>
            <c:numRef>
              <c:f>'Time Phase Budget'!$C$3:$X$3</c:f>
              <c:numCache>
                <c:formatCode>d\-mmm\-yy</c:formatCode>
                <c:ptCount val="22"/>
                <c:pt idx="0">
                  <c:v>41263</c:v>
                </c:pt>
                <c:pt idx="1">
                  <c:v>41264</c:v>
                </c:pt>
                <c:pt idx="2">
                  <c:v>41265</c:v>
                </c:pt>
                <c:pt idx="3">
                  <c:v>41266</c:v>
                </c:pt>
                <c:pt idx="4">
                  <c:v>41267</c:v>
                </c:pt>
                <c:pt idx="5">
                  <c:v>41268</c:v>
                </c:pt>
                <c:pt idx="6">
                  <c:v>41269</c:v>
                </c:pt>
                <c:pt idx="7">
                  <c:v>41270</c:v>
                </c:pt>
                <c:pt idx="8">
                  <c:v>41271</c:v>
                </c:pt>
                <c:pt idx="9">
                  <c:v>41272</c:v>
                </c:pt>
                <c:pt idx="10">
                  <c:v>41273</c:v>
                </c:pt>
                <c:pt idx="11">
                  <c:v>41274</c:v>
                </c:pt>
                <c:pt idx="12">
                  <c:v>41275</c:v>
                </c:pt>
                <c:pt idx="13">
                  <c:v>41276</c:v>
                </c:pt>
                <c:pt idx="14">
                  <c:v>41277</c:v>
                </c:pt>
                <c:pt idx="15">
                  <c:v>41278</c:v>
                </c:pt>
                <c:pt idx="16">
                  <c:v>41279</c:v>
                </c:pt>
                <c:pt idx="17">
                  <c:v>41280</c:v>
                </c:pt>
                <c:pt idx="18">
                  <c:v>41281</c:v>
                </c:pt>
                <c:pt idx="19">
                  <c:v>41282</c:v>
                </c:pt>
                <c:pt idx="21">
                  <c:v>41283</c:v>
                </c:pt>
              </c:numCache>
            </c:numRef>
          </c:xVal>
          <c:yVal>
            <c:numRef>
              <c:f>'Time Phase Budget'!$C$38:$X$38</c:f>
              <c:numCache>
                <c:formatCode>0.00</c:formatCode>
                <c:ptCount val="22"/>
                <c:pt idx="0">
                  <c:v>212.495</c:v>
                </c:pt>
                <c:pt idx="1">
                  <c:v>534.99</c:v>
                </c:pt>
                <c:pt idx="2">
                  <c:v>534.99</c:v>
                </c:pt>
                <c:pt idx="3">
                  <c:v>534.99</c:v>
                </c:pt>
                <c:pt idx="4">
                  <c:v>644.99</c:v>
                </c:pt>
                <c:pt idx="5">
                  <c:v>754.99</c:v>
                </c:pt>
                <c:pt idx="6">
                  <c:v>754.99</c:v>
                </c:pt>
                <c:pt idx="7">
                  <c:v>754.99</c:v>
                </c:pt>
                <c:pt idx="8">
                  <c:v>1260.99</c:v>
                </c:pt>
                <c:pt idx="9">
                  <c:v>1260.99</c:v>
                </c:pt>
                <c:pt idx="10">
                  <c:v>1260.99</c:v>
                </c:pt>
                <c:pt idx="11">
                  <c:v>1766.99</c:v>
                </c:pt>
                <c:pt idx="12">
                  <c:v>1766.99</c:v>
                </c:pt>
                <c:pt idx="13">
                  <c:v>1766.99</c:v>
                </c:pt>
                <c:pt idx="14">
                  <c:v>1766.99</c:v>
                </c:pt>
                <c:pt idx="15">
                  <c:v>1766.99</c:v>
                </c:pt>
                <c:pt idx="16">
                  <c:v>1766.99</c:v>
                </c:pt>
                <c:pt idx="17">
                  <c:v>1766.99</c:v>
                </c:pt>
                <c:pt idx="18">
                  <c:v>1766.99</c:v>
                </c:pt>
                <c:pt idx="19">
                  <c:v>1766.99</c:v>
                </c:pt>
                <c:pt idx="21">
                  <c:v>1766.99</c:v>
                </c:pt>
              </c:numCache>
            </c:numRef>
          </c:yVal>
          <c:smooth val="1"/>
          <c:extLst>
            <c:ext xmlns:c15="http://schemas.microsoft.com/office/drawing/2012/chart" uri="{02D57815-91ED-43cb-92C2-25804820EDAC}">
              <c15:filteredSeriesTitle>
                <c15:tx>
                  <c:v>Cumulative Budgeted Cost</c:v>
                </c15:tx>
              </c15:filteredSeriesTitle>
            </c:ext>
            <c:ext xmlns:c16="http://schemas.microsoft.com/office/drawing/2014/chart" uri="{C3380CC4-5D6E-409C-BE32-E72D297353CC}">
              <c16:uniqueId val="{00000000-5832-4B19-B29A-60C997685DBD}"/>
            </c:ext>
          </c:extLst>
        </c:ser>
        <c:dLbls>
          <c:showLegendKey val="0"/>
          <c:showVal val="0"/>
          <c:showCatName val="0"/>
          <c:showSerName val="0"/>
          <c:showPercent val="0"/>
          <c:showBubbleSize val="0"/>
        </c:dLbls>
        <c:axId val="137705552"/>
        <c:axId val="137705944"/>
      </c:scatterChart>
      <c:valAx>
        <c:axId val="137705552"/>
        <c:scaling>
          <c:orientation val="minMax"/>
        </c:scaling>
        <c:delete val="0"/>
        <c:axPos val="b"/>
        <c:numFmt formatCode="d\-mmm\-yy" sourceLinked="1"/>
        <c:majorTickMark val="out"/>
        <c:minorTickMark val="none"/>
        <c:tickLblPos val="nextTo"/>
        <c:crossAx val="137705944"/>
        <c:crosses val="autoZero"/>
        <c:crossBetween val="midCat"/>
      </c:valAx>
      <c:valAx>
        <c:axId val="137705944"/>
        <c:scaling>
          <c:orientation val="minMax"/>
        </c:scaling>
        <c:delete val="0"/>
        <c:axPos val="l"/>
        <c:majorGridlines/>
        <c:numFmt formatCode="0.00" sourceLinked="1"/>
        <c:majorTickMark val="out"/>
        <c:minorTickMark val="none"/>
        <c:tickLblPos val="nextTo"/>
        <c:crossAx val="1377055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323849</xdr:colOff>
      <xdr:row>43</xdr:row>
      <xdr:rowOff>100012</xdr:rowOff>
    </xdr:from>
    <xdr:to>
      <xdr:col>9</xdr:col>
      <xdr:colOff>485774</xdr:colOff>
      <xdr:row>65</xdr:row>
      <xdr:rowOff>66675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48"/>
  <sheetViews>
    <sheetView tabSelected="1" zoomScale="85" zoomScaleNormal="85" workbookViewId="0">
      <pane xSplit="2" ySplit="3" topLeftCell="C4" activePane="bottomRight" state="frozen"/>
      <selection pane="topRight" activeCell="C1" sqref="C1"/>
      <selection pane="bottomLeft" activeCell="A3" sqref="A3"/>
      <selection pane="bottomRight" activeCell="A39" sqref="A39"/>
    </sheetView>
  </sheetViews>
  <sheetFormatPr defaultRowHeight="14.4" x14ac:dyDescent="0.3"/>
  <cols>
    <col min="1" max="1" width="9.44140625" customWidth="1"/>
    <col min="2" max="2" width="30.5546875" customWidth="1"/>
    <col min="3" max="24" width="9.109375" customWidth="1"/>
    <col min="25" max="25" width="11.33203125" style="5" customWidth="1"/>
    <col min="30" max="30" width="41.33203125" customWidth="1"/>
  </cols>
  <sheetData>
    <row r="1" spans="1:25" x14ac:dyDescent="0.3">
      <c r="A1" s="5" t="s">
        <v>84</v>
      </c>
    </row>
    <row r="2" spans="1:25" ht="45.6" customHeight="1" x14ac:dyDescent="0.3">
      <c r="A2" s="52" t="s">
        <v>85</v>
      </c>
      <c r="B2" s="53"/>
      <c r="C2" s="54"/>
      <c r="D2" s="55"/>
      <c r="E2" s="55"/>
      <c r="F2" s="55"/>
      <c r="G2" s="55"/>
      <c r="H2" s="55"/>
      <c r="I2" s="55"/>
      <c r="J2" s="55"/>
      <c r="K2" s="55"/>
      <c r="L2" s="55"/>
      <c r="M2" s="55"/>
      <c r="N2" s="55"/>
      <c r="O2" s="55"/>
      <c r="P2" s="55"/>
      <c r="Q2" s="55"/>
      <c r="R2" s="55"/>
      <c r="S2" s="55"/>
      <c r="T2" s="55"/>
      <c r="U2" s="55"/>
      <c r="V2" s="55"/>
      <c r="W2" s="55"/>
      <c r="X2" s="55"/>
      <c r="Y2"/>
    </row>
    <row r="3" spans="1:25" s="30" customFormat="1" ht="13.8" x14ac:dyDescent="0.3">
      <c r="A3" s="33" t="s">
        <v>51</v>
      </c>
      <c r="B3" s="30" t="s">
        <v>27</v>
      </c>
      <c r="C3" s="31">
        <v>41263</v>
      </c>
      <c r="D3" s="31">
        <v>41264</v>
      </c>
      <c r="E3" s="32">
        <v>41265</v>
      </c>
      <c r="F3" s="32">
        <v>41266</v>
      </c>
      <c r="G3" s="31">
        <v>41267</v>
      </c>
      <c r="H3" s="31">
        <v>41268</v>
      </c>
      <c r="I3" s="31">
        <v>41269</v>
      </c>
      <c r="J3" s="31">
        <v>41270</v>
      </c>
      <c r="K3" s="31">
        <v>41271</v>
      </c>
      <c r="L3" s="32">
        <v>41272</v>
      </c>
      <c r="M3" s="32">
        <v>41273</v>
      </c>
      <c r="N3" s="31">
        <v>41274</v>
      </c>
      <c r="O3" s="31">
        <v>41275</v>
      </c>
      <c r="P3" s="31">
        <v>41276</v>
      </c>
      <c r="Q3" s="31">
        <v>41277</v>
      </c>
      <c r="R3" s="31">
        <v>41278</v>
      </c>
      <c r="S3" s="32">
        <v>41279</v>
      </c>
      <c r="T3" s="32">
        <v>41280</v>
      </c>
      <c r="U3" s="31">
        <v>41281</v>
      </c>
      <c r="V3" s="31">
        <v>41282</v>
      </c>
      <c r="W3" s="31"/>
      <c r="X3" s="31">
        <v>41283</v>
      </c>
      <c r="Y3" s="35" t="s">
        <v>28</v>
      </c>
    </row>
    <row r="4" spans="1:25" x14ac:dyDescent="0.3">
      <c r="A4" s="50">
        <v>1</v>
      </c>
      <c r="B4" t="s">
        <v>79</v>
      </c>
      <c r="E4" s="37"/>
      <c r="F4" s="37"/>
      <c r="G4" s="38"/>
      <c r="H4" s="38"/>
      <c r="I4" s="38"/>
      <c r="J4" s="38"/>
      <c r="K4" s="38"/>
      <c r="L4" s="37"/>
      <c r="M4" s="37"/>
      <c r="N4" s="8"/>
      <c r="O4" s="8"/>
      <c r="P4" s="8"/>
      <c r="Q4" s="8"/>
      <c r="R4" s="8"/>
      <c r="S4" s="37"/>
      <c r="T4" s="37"/>
      <c r="U4" s="8"/>
      <c r="V4" s="8"/>
      <c r="W4" s="8"/>
      <c r="X4" s="8"/>
      <c r="Y4" s="39"/>
    </row>
    <row r="5" spans="1:25" x14ac:dyDescent="0.3">
      <c r="A5" s="51">
        <v>1.1000000000000001</v>
      </c>
      <c r="B5" t="s">
        <v>75</v>
      </c>
      <c r="E5" s="37"/>
      <c r="F5" s="37"/>
      <c r="G5" s="38"/>
      <c r="H5" s="38"/>
      <c r="I5" s="38"/>
      <c r="J5" s="38"/>
      <c r="K5" s="38"/>
      <c r="L5" s="37"/>
      <c r="M5" s="37"/>
      <c r="N5" s="8"/>
      <c r="O5" s="8"/>
      <c r="P5" s="8"/>
      <c r="Q5" s="8"/>
      <c r="R5" s="8"/>
      <c r="S5" s="37"/>
      <c r="T5" s="37"/>
      <c r="U5" s="8"/>
      <c r="V5" s="8"/>
      <c r="W5" s="8"/>
      <c r="X5" s="8"/>
      <c r="Y5" s="39"/>
    </row>
    <row r="6" spans="1:25" x14ac:dyDescent="0.3">
      <c r="A6" s="51" t="s">
        <v>29</v>
      </c>
      <c r="B6" s="34" t="s">
        <v>76</v>
      </c>
      <c r="C6" s="36">
        <f>'1.1.1'!$D$37/2</f>
        <v>212.495</v>
      </c>
      <c r="D6" s="36">
        <f>'1.1.1'!$D$37/2</f>
        <v>212.495</v>
      </c>
      <c r="E6" s="37"/>
      <c r="F6" s="37"/>
      <c r="G6" s="38"/>
      <c r="H6" s="38"/>
      <c r="I6" s="38"/>
      <c r="J6" s="38"/>
      <c r="K6" s="38"/>
      <c r="L6" s="37"/>
      <c r="M6" s="37"/>
      <c r="N6" s="8"/>
      <c r="O6" s="8"/>
      <c r="P6" s="8"/>
      <c r="Q6" s="8"/>
      <c r="R6" s="8"/>
      <c r="S6" s="37"/>
      <c r="T6" s="37"/>
      <c r="U6" s="8"/>
      <c r="V6" s="8"/>
      <c r="W6" s="8"/>
      <c r="X6" s="8"/>
      <c r="Y6" s="39">
        <f t="shared" ref="Y6:Y17" si="0">SUM(C6:X6)</f>
        <v>424.99</v>
      </c>
    </row>
    <row r="7" spans="1:25" x14ac:dyDescent="0.3">
      <c r="A7" s="51" t="s">
        <v>46</v>
      </c>
      <c r="B7" s="34" t="s">
        <v>77</v>
      </c>
      <c r="C7" s="8"/>
      <c r="D7" s="36">
        <f>'1.1.2'!$D$37/3</f>
        <v>110</v>
      </c>
      <c r="E7" s="37"/>
      <c r="F7" s="37"/>
      <c r="G7" s="36">
        <f>'1.1.2'!$D$37/3</f>
        <v>110</v>
      </c>
      <c r="H7" s="36">
        <f>'1.1.2'!$D$37/3</f>
        <v>110</v>
      </c>
      <c r="I7" s="8"/>
      <c r="J7" s="8"/>
      <c r="K7" s="8"/>
      <c r="L7" s="37"/>
      <c r="M7" s="37"/>
      <c r="N7" s="38"/>
      <c r="O7" s="38"/>
      <c r="P7" s="8"/>
      <c r="Q7" s="8"/>
      <c r="R7" s="8"/>
      <c r="S7" s="37"/>
      <c r="T7" s="37"/>
      <c r="U7" s="8"/>
      <c r="V7" s="8"/>
      <c r="W7" s="8"/>
      <c r="X7" s="8"/>
      <c r="Y7" s="39">
        <f t="shared" si="0"/>
        <v>330</v>
      </c>
    </row>
    <row r="8" spans="1:25" x14ac:dyDescent="0.3">
      <c r="A8" s="51">
        <v>1.2</v>
      </c>
      <c r="B8" s="34" t="s">
        <v>80</v>
      </c>
      <c r="C8" s="8"/>
      <c r="D8" s="38"/>
      <c r="E8" s="37"/>
      <c r="F8" s="37"/>
      <c r="G8" s="38"/>
      <c r="H8" s="38"/>
      <c r="I8" s="8"/>
      <c r="J8" s="8"/>
      <c r="K8" s="8"/>
      <c r="L8" s="37"/>
      <c r="M8" s="37"/>
      <c r="N8" s="38"/>
      <c r="O8" s="38"/>
      <c r="P8" s="8"/>
      <c r="Q8" s="8"/>
      <c r="R8" s="8"/>
      <c r="S8" s="37"/>
      <c r="T8" s="37"/>
      <c r="U8" s="8"/>
      <c r="V8" s="8"/>
      <c r="W8" s="8"/>
      <c r="X8" s="8"/>
      <c r="Y8" s="39"/>
    </row>
    <row r="9" spans="1:25" x14ac:dyDescent="0.3">
      <c r="A9" s="51" t="s">
        <v>30</v>
      </c>
      <c r="B9" s="34" t="s">
        <v>81</v>
      </c>
      <c r="C9" s="8"/>
      <c r="D9" s="8"/>
      <c r="E9" s="37"/>
      <c r="F9" s="37"/>
      <c r="G9" s="8"/>
      <c r="H9" s="8"/>
      <c r="I9" s="8"/>
      <c r="J9" s="8"/>
      <c r="K9" s="8"/>
      <c r="L9" s="37"/>
      <c r="M9" s="37"/>
      <c r="N9" s="8"/>
      <c r="O9" s="8"/>
      <c r="P9" s="8"/>
      <c r="Q9" s="8"/>
      <c r="R9" s="8"/>
      <c r="S9" s="37"/>
      <c r="T9" s="37"/>
      <c r="U9" s="8"/>
      <c r="V9" s="8"/>
      <c r="W9" s="8"/>
      <c r="X9" s="8"/>
      <c r="Y9" s="39"/>
    </row>
    <row r="10" spans="1:25" x14ac:dyDescent="0.3">
      <c r="A10" s="51" t="s">
        <v>31</v>
      </c>
      <c r="B10" s="34" t="s">
        <v>39</v>
      </c>
      <c r="C10" s="8"/>
      <c r="D10" s="8"/>
      <c r="E10" s="37"/>
      <c r="F10" s="37"/>
      <c r="G10" s="8"/>
      <c r="H10" s="8"/>
      <c r="I10" s="8"/>
      <c r="J10" s="8"/>
      <c r="K10" s="8"/>
      <c r="L10" s="37"/>
      <c r="M10" s="37"/>
      <c r="N10" s="8"/>
      <c r="O10" s="8"/>
      <c r="P10" s="8"/>
      <c r="Q10" s="8"/>
      <c r="R10" s="8"/>
      <c r="S10" s="37"/>
      <c r="T10" s="37"/>
      <c r="U10" s="8"/>
      <c r="V10" s="8"/>
      <c r="W10" s="8"/>
      <c r="X10" s="8"/>
      <c r="Y10" s="39"/>
    </row>
    <row r="11" spans="1:25" x14ac:dyDescent="0.3">
      <c r="A11" s="51">
        <v>1.3</v>
      </c>
      <c r="B11" s="34" t="s">
        <v>83</v>
      </c>
      <c r="C11" s="8"/>
      <c r="D11" s="8"/>
      <c r="E11" s="37"/>
      <c r="F11" s="37"/>
      <c r="G11" s="8"/>
      <c r="H11" s="8"/>
      <c r="I11" s="8"/>
      <c r="J11" s="8"/>
      <c r="K11" s="8"/>
      <c r="L11" s="37"/>
      <c r="M11" s="37"/>
      <c r="N11" s="8"/>
      <c r="O11" s="8"/>
      <c r="P11" s="8"/>
      <c r="Q11" s="8"/>
      <c r="R11" s="8"/>
      <c r="S11" s="37"/>
      <c r="T11" s="37"/>
      <c r="U11" s="8"/>
      <c r="V11" s="8"/>
      <c r="W11" s="8"/>
      <c r="X11" s="8"/>
      <c r="Y11" s="39"/>
    </row>
    <row r="12" spans="1:25" x14ac:dyDescent="0.3">
      <c r="A12" s="51" t="s">
        <v>32</v>
      </c>
      <c r="B12" s="34" t="s">
        <v>78</v>
      </c>
      <c r="C12" s="8"/>
      <c r="D12" s="8"/>
      <c r="E12" s="37"/>
      <c r="F12" s="37"/>
      <c r="G12" s="8"/>
      <c r="H12" s="8"/>
      <c r="I12" s="8"/>
      <c r="J12" s="8"/>
      <c r="K12" s="8"/>
      <c r="L12" s="37"/>
      <c r="M12" s="37"/>
      <c r="N12" s="8"/>
      <c r="O12" s="8"/>
      <c r="P12" s="8"/>
      <c r="Q12" s="8"/>
      <c r="R12" s="8"/>
      <c r="S12" s="37"/>
      <c r="T12" s="37"/>
      <c r="U12" s="8"/>
      <c r="V12" s="8"/>
      <c r="W12" s="8"/>
      <c r="X12" s="8"/>
      <c r="Y12" s="39"/>
    </row>
    <row r="13" spans="1:25" x14ac:dyDescent="0.3">
      <c r="A13" s="51" t="s">
        <v>33</v>
      </c>
      <c r="B13" s="34" t="s">
        <v>34</v>
      </c>
      <c r="C13" s="8"/>
      <c r="D13" s="8"/>
      <c r="E13" s="37"/>
      <c r="F13" s="37"/>
      <c r="G13" s="8"/>
      <c r="H13" s="8"/>
      <c r="I13" s="8"/>
      <c r="J13" s="8"/>
      <c r="K13" s="8"/>
      <c r="L13" s="37"/>
      <c r="M13" s="37"/>
      <c r="N13" s="8"/>
      <c r="O13" s="8"/>
      <c r="P13" s="8"/>
      <c r="Q13" s="8"/>
      <c r="R13" s="8"/>
      <c r="S13" s="37"/>
      <c r="T13" s="37"/>
      <c r="U13" s="8"/>
      <c r="V13" s="8"/>
      <c r="W13" s="8"/>
      <c r="X13" s="8"/>
      <c r="Y13" s="39"/>
    </row>
    <row r="14" spans="1:25" x14ac:dyDescent="0.3">
      <c r="A14" s="51" t="s">
        <v>35</v>
      </c>
      <c r="B14" s="34" t="s">
        <v>36</v>
      </c>
      <c r="C14" s="8"/>
      <c r="D14" s="8"/>
      <c r="E14" s="37"/>
      <c r="F14" s="37"/>
      <c r="G14" s="8"/>
      <c r="H14" s="8"/>
      <c r="I14" s="8"/>
      <c r="J14" s="8"/>
      <c r="K14" s="8"/>
      <c r="L14" s="37"/>
      <c r="M14" s="37"/>
      <c r="N14" s="8"/>
      <c r="O14" s="8"/>
      <c r="P14" s="8"/>
      <c r="Q14" s="8"/>
      <c r="R14" s="8"/>
      <c r="S14" s="37"/>
      <c r="T14" s="37"/>
      <c r="U14" s="8"/>
      <c r="V14" s="8"/>
      <c r="W14" s="8"/>
      <c r="X14" s="8"/>
      <c r="Y14" s="39"/>
    </row>
    <row r="15" spans="1:25" x14ac:dyDescent="0.3">
      <c r="A15" s="51" t="s">
        <v>37</v>
      </c>
      <c r="B15" s="34" t="s">
        <v>82</v>
      </c>
      <c r="C15" s="8"/>
      <c r="D15" s="8"/>
      <c r="E15" s="37"/>
      <c r="F15" s="37"/>
      <c r="G15" s="8"/>
      <c r="H15" s="8"/>
      <c r="I15" s="8"/>
      <c r="J15" s="8"/>
      <c r="K15" s="8"/>
      <c r="L15" s="37"/>
      <c r="M15" s="37"/>
      <c r="N15" s="8"/>
      <c r="O15" s="8"/>
      <c r="P15" s="8"/>
      <c r="Q15" s="8"/>
      <c r="R15" s="8"/>
      <c r="S15" s="37"/>
      <c r="T15" s="37"/>
      <c r="U15" s="8"/>
      <c r="V15" s="8"/>
      <c r="W15" s="8"/>
      <c r="X15" s="8"/>
      <c r="Y15" s="39"/>
    </row>
    <row r="16" spans="1:25" x14ac:dyDescent="0.3">
      <c r="A16" s="51" t="s">
        <v>38</v>
      </c>
      <c r="B16" s="34" t="s">
        <v>74</v>
      </c>
      <c r="C16" s="8"/>
      <c r="D16" s="8"/>
      <c r="E16" s="37"/>
      <c r="F16" s="37"/>
      <c r="G16" s="8"/>
      <c r="H16" s="8"/>
      <c r="I16" s="8"/>
      <c r="J16" s="8"/>
      <c r="K16" s="8"/>
      <c r="L16" s="37"/>
      <c r="M16" s="37"/>
      <c r="N16" s="8"/>
      <c r="O16" s="8"/>
      <c r="P16" s="8"/>
      <c r="Q16" s="8"/>
      <c r="R16" s="8"/>
      <c r="S16" s="37"/>
      <c r="T16" s="37"/>
      <c r="U16" s="8"/>
      <c r="V16" s="8"/>
      <c r="W16" s="8"/>
      <c r="X16" s="8"/>
      <c r="Y16" s="39"/>
    </row>
    <row r="17" spans="1:26" x14ac:dyDescent="0.3">
      <c r="A17" s="51" t="s">
        <v>40</v>
      </c>
      <c r="B17" s="34" t="s">
        <v>41</v>
      </c>
      <c r="C17" s="8"/>
      <c r="D17" s="8"/>
      <c r="E17" s="37"/>
      <c r="F17" s="37"/>
      <c r="G17" s="8"/>
      <c r="H17" s="8"/>
      <c r="I17" s="8"/>
      <c r="J17" s="8"/>
      <c r="K17" s="36">
        <f>'1.4.1'!$D$37/2</f>
        <v>506</v>
      </c>
      <c r="L17" s="37"/>
      <c r="M17" s="37"/>
      <c r="N17" s="36">
        <f>'1.4.1'!$D$37/2</f>
        <v>506</v>
      </c>
      <c r="O17" s="8"/>
      <c r="P17" s="8"/>
      <c r="Q17" s="8"/>
      <c r="R17" s="8"/>
      <c r="S17" s="37"/>
      <c r="T17" s="37"/>
      <c r="U17" s="8"/>
      <c r="V17" s="8"/>
      <c r="W17" s="8"/>
      <c r="X17" s="8"/>
      <c r="Y17" s="39">
        <f t="shared" si="0"/>
        <v>1012</v>
      </c>
    </row>
    <row r="18" spans="1:26" x14ac:dyDescent="0.3">
      <c r="A18" s="51"/>
      <c r="B18" s="34"/>
      <c r="C18" s="8"/>
      <c r="D18" s="8"/>
      <c r="E18" s="37"/>
      <c r="F18" s="37"/>
      <c r="G18" s="8"/>
      <c r="H18" s="8"/>
      <c r="I18" s="8"/>
      <c r="J18" s="8"/>
      <c r="K18" s="8"/>
      <c r="L18" s="37"/>
      <c r="M18" s="37"/>
      <c r="N18" s="8"/>
      <c r="O18" s="8"/>
      <c r="P18" s="8"/>
      <c r="Q18" s="8"/>
      <c r="R18" s="8"/>
      <c r="S18" s="37"/>
      <c r="T18" s="37"/>
      <c r="U18" s="8"/>
      <c r="V18" s="8"/>
      <c r="W18" s="8"/>
      <c r="X18" s="8"/>
      <c r="Y18" s="39"/>
    </row>
    <row r="19" spans="1:26" x14ac:dyDescent="0.3">
      <c r="A19" s="51"/>
      <c r="B19" s="34"/>
      <c r="C19" s="8"/>
      <c r="D19" s="8"/>
      <c r="E19" s="37"/>
      <c r="F19" s="37"/>
      <c r="G19" s="8"/>
      <c r="H19" s="8"/>
      <c r="I19" s="8"/>
      <c r="J19" s="8"/>
      <c r="K19" s="8"/>
      <c r="L19" s="37"/>
      <c r="M19" s="37"/>
      <c r="N19" s="8"/>
      <c r="O19" s="8"/>
      <c r="P19" s="8"/>
      <c r="Q19" s="8"/>
      <c r="R19" s="8"/>
      <c r="S19" s="37"/>
      <c r="T19" s="37"/>
      <c r="U19" s="8"/>
      <c r="V19" s="8"/>
      <c r="W19" s="8"/>
      <c r="X19" s="8"/>
      <c r="Y19" s="39"/>
    </row>
    <row r="20" spans="1:26" x14ac:dyDescent="0.3">
      <c r="A20" s="51"/>
      <c r="B20" s="34"/>
      <c r="C20" s="8"/>
      <c r="D20" s="8"/>
      <c r="E20" s="37"/>
      <c r="F20" s="37"/>
      <c r="G20" s="8"/>
      <c r="H20" s="8"/>
      <c r="I20" s="8"/>
      <c r="J20" s="8"/>
      <c r="K20" s="8"/>
      <c r="L20" s="37"/>
      <c r="M20" s="37"/>
      <c r="N20" s="8"/>
      <c r="O20" s="8"/>
      <c r="P20" s="8"/>
      <c r="Q20" s="8"/>
      <c r="R20" s="8"/>
      <c r="S20" s="37"/>
      <c r="T20" s="37"/>
      <c r="U20" s="8"/>
      <c r="V20" s="8"/>
      <c r="W20" s="8"/>
      <c r="X20" s="8"/>
      <c r="Y20" s="39"/>
    </row>
    <row r="21" spans="1:26" x14ac:dyDescent="0.3">
      <c r="A21" s="51"/>
      <c r="B21" s="34"/>
      <c r="C21" s="8"/>
      <c r="D21" s="8"/>
      <c r="E21" s="37"/>
      <c r="F21" s="37"/>
      <c r="G21" s="8"/>
      <c r="H21" s="8"/>
      <c r="I21" s="8"/>
      <c r="J21" s="8"/>
      <c r="K21" s="8"/>
      <c r="L21" s="37"/>
      <c r="M21" s="37"/>
      <c r="N21" s="8"/>
      <c r="O21" s="8"/>
      <c r="P21" s="8"/>
      <c r="Q21" s="8"/>
      <c r="R21" s="8"/>
      <c r="S21" s="37"/>
      <c r="T21" s="37"/>
      <c r="U21" s="8"/>
      <c r="V21" s="8"/>
      <c r="W21" s="8"/>
      <c r="X21" s="8"/>
      <c r="Y21" s="39"/>
    </row>
    <row r="22" spans="1:26" x14ac:dyDescent="0.3">
      <c r="A22" s="51"/>
      <c r="B22" s="34"/>
      <c r="C22" s="8"/>
      <c r="D22" s="8"/>
      <c r="E22" s="37"/>
      <c r="F22" s="37"/>
      <c r="G22" s="8"/>
      <c r="H22" s="8"/>
      <c r="I22" s="8"/>
      <c r="J22" s="8"/>
      <c r="K22" s="8"/>
      <c r="L22" s="37"/>
      <c r="M22" s="37"/>
      <c r="N22" s="8"/>
      <c r="O22" s="8"/>
      <c r="P22" s="8"/>
      <c r="Q22" s="8"/>
      <c r="R22" s="8"/>
      <c r="S22" s="37"/>
      <c r="T22" s="37"/>
      <c r="U22" s="8"/>
      <c r="V22" s="8"/>
      <c r="W22" s="8"/>
      <c r="X22" s="8"/>
      <c r="Y22" s="39"/>
    </row>
    <row r="23" spans="1:26" x14ac:dyDescent="0.3">
      <c r="A23" s="51"/>
      <c r="B23" s="34"/>
      <c r="C23" s="8"/>
      <c r="D23" s="8"/>
      <c r="E23" s="37"/>
      <c r="F23" s="37"/>
      <c r="G23" s="8"/>
      <c r="H23" s="8"/>
      <c r="I23" s="8"/>
      <c r="J23" s="8"/>
      <c r="K23" s="8"/>
      <c r="L23" s="37"/>
      <c r="M23" s="37"/>
      <c r="N23" s="8"/>
      <c r="O23" s="8"/>
      <c r="P23" s="8"/>
      <c r="Q23" s="8"/>
      <c r="R23" s="8"/>
      <c r="S23" s="37"/>
      <c r="T23" s="37"/>
      <c r="U23" s="8"/>
      <c r="V23" s="8"/>
      <c r="W23" s="8"/>
      <c r="X23" s="8"/>
      <c r="Y23" s="39"/>
    </row>
    <row r="24" spans="1:26" x14ac:dyDescent="0.3">
      <c r="A24" s="51"/>
      <c r="B24" s="34"/>
      <c r="C24" s="8"/>
      <c r="D24" s="8"/>
      <c r="E24" s="37"/>
      <c r="F24" s="37"/>
      <c r="G24" s="8"/>
      <c r="H24" s="8"/>
      <c r="I24" s="8"/>
      <c r="J24" s="8"/>
      <c r="K24" s="8"/>
      <c r="L24" s="37"/>
      <c r="M24" s="37"/>
      <c r="N24" s="8"/>
      <c r="O24" s="8"/>
      <c r="P24" s="8"/>
      <c r="Q24" s="8"/>
      <c r="R24" s="8"/>
      <c r="S24" s="37"/>
      <c r="T24" s="37"/>
      <c r="U24" s="8"/>
      <c r="V24" s="8"/>
      <c r="W24" s="8"/>
      <c r="X24" s="8"/>
      <c r="Y24" s="39"/>
    </row>
    <row r="25" spans="1:26" hidden="1" x14ac:dyDescent="0.3">
      <c r="A25" s="51"/>
      <c r="C25" s="8"/>
      <c r="D25" s="8"/>
      <c r="E25" s="37"/>
      <c r="F25" s="37"/>
      <c r="G25" s="8"/>
      <c r="H25" s="8"/>
      <c r="I25" s="8"/>
      <c r="J25" s="8"/>
      <c r="K25" s="8"/>
      <c r="L25" s="37"/>
      <c r="M25" s="37"/>
      <c r="N25" s="8"/>
      <c r="O25" s="8"/>
      <c r="P25" s="8"/>
      <c r="Q25" s="8"/>
      <c r="R25" s="8"/>
      <c r="S25" s="37"/>
      <c r="T25" s="37"/>
      <c r="U25" s="8"/>
      <c r="V25" s="8"/>
      <c r="W25" s="8"/>
      <c r="X25" s="8"/>
      <c r="Y25" s="39"/>
    </row>
    <row r="26" spans="1:26" hidden="1" x14ac:dyDescent="0.3">
      <c r="A26" s="51"/>
      <c r="C26" s="8"/>
      <c r="D26" s="8"/>
      <c r="E26" s="37"/>
      <c r="F26" s="37"/>
      <c r="G26" s="8"/>
      <c r="H26" s="8"/>
      <c r="I26" s="8"/>
      <c r="J26" s="8"/>
      <c r="K26" s="8"/>
      <c r="L26" s="37"/>
      <c r="M26" s="37"/>
      <c r="N26" s="8"/>
      <c r="O26" s="8"/>
      <c r="P26" s="8"/>
      <c r="Q26" s="8"/>
      <c r="R26" s="8"/>
      <c r="S26" s="37"/>
      <c r="T26" s="37"/>
      <c r="U26" s="8"/>
      <c r="V26" s="8"/>
      <c r="W26" s="8"/>
      <c r="X26" s="8"/>
      <c r="Y26" s="39"/>
      <c r="Z26" s="8"/>
    </row>
    <row r="27" spans="1:26" hidden="1" x14ac:dyDescent="0.3">
      <c r="A27" s="51"/>
      <c r="C27" s="8"/>
      <c r="D27" s="8"/>
      <c r="E27" s="37"/>
      <c r="F27" s="37"/>
      <c r="G27" s="8"/>
      <c r="H27" s="8"/>
      <c r="I27" s="8"/>
      <c r="J27" s="8"/>
      <c r="K27" s="8"/>
      <c r="L27" s="37"/>
      <c r="M27" s="37"/>
      <c r="N27" s="8"/>
      <c r="O27" s="8"/>
      <c r="P27" s="8"/>
      <c r="Q27" s="8"/>
      <c r="R27" s="8"/>
      <c r="S27" s="37"/>
      <c r="T27" s="37"/>
      <c r="U27" s="8"/>
      <c r="V27" s="8"/>
      <c r="W27" s="8"/>
      <c r="X27" s="8"/>
      <c r="Y27" s="39"/>
    </row>
    <row r="28" spans="1:26" hidden="1" x14ac:dyDescent="0.3">
      <c r="A28" s="51"/>
      <c r="C28" s="8"/>
      <c r="D28" s="8"/>
      <c r="E28" s="37"/>
      <c r="F28" s="37"/>
      <c r="G28" s="8"/>
      <c r="H28" s="8"/>
      <c r="I28" s="8"/>
      <c r="J28" s="8"/>
      <c r="K28" s="8"/>
      <c r="L28" s="37"/>
      <c r="M28" s="37"/>
      <c r="N28" s="8"/>
      <c r="O28" s="8"/>
      <c r="P28" s="8"/>
      <c r="Q28" s="8"/>
      <c r="R28" s="8"/>
      <c r="S28" s="37"/>
      <c r="T28" s="37"/>
      <c r="U28" s="8"/>
      <c r="V28" s="8"/>
      <c r="W28" s="8"/>
      <c r="X28" s="8"/>
      <c r="Y28" s="39"/>
    </row>
    <row r="29" spans="1:26" hidden="1" x14ac:dyDescent="0.3">
      <c r="A29" s="51"/>
      <c r="C29" s="8"/>
      <c r="D29" s="8"/>
      <c r="E29" s="37"/>
      <c r="F29" s="37"/>
      <c r="G29" s="8"/>
      <c r="H29" s="8"/>
      <c r="I29" s="8"/>
      <c r="J29" s="8"/>
      <c r="K29" s="8"/>
      <c r="L29" s="37"/>
      <c r="M29" s="37"/>
      <c r="N29" s="8"/>
      <c r="O29" s="8"/>
      <c r="P29" s="8"/>
      <c r="Q29" s="8"/>
      <c r="R29" s="8"/>
      <c r="S29" s="37"/>
      <c r="T29" s="37"/>
      <c r="U29" s="8"/>
      <c r="V29" s="8"/>
      <c r="W29" s="8"/>
      <c r="X29" s="8"/>
      <c r="Y29" s="39"/>
    </row>
    <row r="30" spans="1:26" hidden="1" x14ac:dyDescent="0.3">
      <c r="A30" s="51"/>
      <c r="C30" s="8"/>
      <c r="D30" s="8"/>
      <c r="E30" s="37"/>
      <c r="F30" s="37"/>
      <c r="G30" s="8"/>
      <c r="H30" s="8"/>
      <c r="I30" s="8"/>
      <c r="J30" s="8"/>
      <c r="K30" s="8"/>
      <c r="L30" s="37"/>
      <c r="M30" s="37"/>
      <c r="N30" s="8"/>
      <c r="O30" s="8"/>
      <c r="P30" s="8"/>
      <c r="Q30" s="8"/>
      <c r="R30" s="8"/>
      <c r="S30" s="37"/>
      <c r="T30" s="37"/>
      <c r="U30" s="8"/>
      <c r="V30" s="8"/>
      <c r="W30" s="8"/>
      <c r="X30" s="8"/>
      <c r="Y30" s="39"/>
    </row>
    <row r="31" spans="1:26" hidden="1" x14ac:dyDescent="0.3">
      <c r="A31" s="51"/>
      <c r="C31" s="8"/>
      <c r="D31" s="8"/>
      <c r="E31" s="37"/>
      <c r="F31" s="37"/>
      <c r="G31" s="8"/>
      <c r="H31" s="8"/>
      <c r="I31" s="8"/>
      <c r="J31" s="8"/>
      <c r="K31" s="8"/>
      <c r="L31" s="37"/>
      <c r="M31" s="37"/>
      <c r="N31" s="8"/>
      <c r="O31" s="8"/>
      <c r="P31" s="8"/>
      <c r="Q31" s="8"/>
      <c r="R31" s="8"/>
      <c r="S31" s="37"/>
      <c r="T31" s="37"/>
      <c r="U31" s="8"/>
      <c r="V31" s="8"/>
      <c r="W31" s="8"/>
      <c r="X31" s="8"/>
      <c r="Y31" s="39"/>
    </row>
    <row r="32" spans="1:26" hidden="1" x14ac:dyDescent="0.3">
      <c r="A32" s="51"/>
      <c r="C32" s="8"/>
      <c r="D32" s="8"/>
      <c r="E32" s="37"/>
      <c r="F32" s="37"/>
      <c r="G32" s="8"/>
      <c r="H32" s="8"/>
      <c r="I32" s="8"/>
      <c r="J32" s="8"/>
      <c r="K32" s="8"/>
      <c r="L32" s="37"/>
      <c r="M32" s="37"/>
      <c r="N32" s="8"/>
      <c r="O32" s="8"/>
      <c r="P32" s="8"/>
      <c r="Q32" s="8"/>
      <c r="R32" s="8"/>
      <c r="S32" s="37"/>
      <c r="T32" s="37"/>
      <c r="U32" s="8"/>
      <c r="V32" s="8"/>
      <c r="W32" s="8"/>
      <c r="X32" s="8"/>
      <c r="Y32" s="39"/>
    </row>
    <row r="33" spans="1:30" hidden="1" x14ac:dyDescent="0.3">
      <c r="A33" s="51"/>
      <c r="C33" s="8"/>
      <c r="D33" s="8"/>
      <c r="E33" s="37"/>
      <c r="F33" s="37"/>
      <c r="G33" s="8"/>
      <c r="H33" s="8"/>
      <c r="I33" s="8"/>
      <c r="J33" s="8"/>
      <c r="K33" s="8"/>
      <c r="L33" s="37"/>
      <c r="M33" s="37"/>
      <c r="N33" s="8"/>
      <c r="O33" s="8"/>
      <c r="P33" s="8"/>
      <c r="Q33" s="8"/>
      <c r="R33" s="8"/>
      <c r="S33" s="37"/>
      <c r="T33" s="37"/>
      <c r="U33" s="8"/>
      <c r="V33" s="8"/>
      <c r="W33" s="8"/>
      <c r="X33" s="8"/>
      <c r="Y33" s="39"/>
    </row>
    <row r="34" spans="1:30" hidden="1" x14ac:dyDescent="0.3">
      <c r="A34" s="51"/>
      <c r="C34" s="8"/>
      <c r="D34" s="8"/>
      <c r="E34" s="37"/>
      <c r="F34" s="37"/>
      <c r="G34" s="8"/>
      <c r="H34" s="8"/>
      <c r="I34" s="8"/>
      <c r="J34" s="8"/>
      <c r="K34" s="8"/>
      <c r="L34" s="37"/>
      <c r="M34" s="37"/>
      <c r="N34" s="8"/>
      <c r="O34" s="8"/>
      <c r="P34" s="8"/>
      <c r="Q34" s="8"/>
      <c r="R34" s="8"/>
      <c r="S34" s="37"/>
      <c r="T34" s="37"/>
      <c r="U34" s="8"/>
      <c r="V34" s="8"/>
      <c r="W34" s="8"/>
      <c r="X34" s="8"/>
      <c r="Y34" s="39"/>
    </row>
    <row r="35" spans="1:30" hidden="1" x14ac:dyDescent="0.3">
      <c r="A35" s="51"/>
      <c r="C35" s="8"/>
      <c r="D35" s="8"/>
      <c r="E35" s="37"/>
      <c r="F35" s="37"/>
      <c r="G35" s="8"/>
      <c r="H35" s="8"/>
      <c r="I35" s="8"/>
      <c r="J35" s="8"/>
      <c r="K35" s="8"/>
      <c r="L35" s="37"/>
      <c r="M35" s="37"/>
      <c r="N35" s="8"/>
      <c r="O35" s="8"/>
      <c r="P35" s="8"/>
      <c r="Q35" s="8"/>
      <c r="R35" s="8"/>
      <c r="S35" s="37"/>
      <c r="T35" s="37"/>
      <c r="U35" s="8"/>
      <c r="V35" s="8"/>
      <c r="W35" s="8"/>
      <c r="X35" s="8"/>
      <c r="Y35" s="39"/>
    </row>
    <row r="36" spans="1:30" x14ac:dyDescent="0.3">
      <c r="A36" s="51"/>
      <c r="C36" s="8"/>
      <c r="D36" s="8"/>
      <c r="E36" s="37"/>
      <c r="F36" s="37"/>
      <c r="G36" s="8"/>
      <c r="H36" s="8"/>
      <c r="I36" s="8"/>
      <c r="J36" s="8"/>
      <c r="K36" s="8"/>
      <c r="L36" s="37"/>
      <c r="M36" s="37"/>
      <c r="N36" s="8"/>
      <c r="O36" s="8"/>
      <c r="P36" s="8"/>
      <c r="Q36" s="8"/>
      <c r="R36" s="8"/>
      <c r="S36" s="37"/>
      <c r="T36" s="37"/>
      <c r="U36" s="8"/>
      <c r="V36" s="8"/>
      <c r="W36" s="8"/>
      <c r="X36" s="8"/>
      <c r="Y36" s="39"/>
    </row>
    <row r="37" spans="1:30" s="6" customFormat="1" x14ac:dyDescent="0.3">
      <c r="A37" s="6" t="s">
        <v>71</v>
      </c>
      <c r="C37" s="40">
        <f>SUM(C6:C36)</f>
        <v>212.495</v>
      </c>
      <c r="D37" s="40">
        <f>SUM(D6:D36)</f>
        <v>322.495</v>
      </c>
      <c r="E37" s="40">
        <f t="shared" ref="E37:V37" si="1">SUM(E4:E36)</f>
        <v>0</v>
      </c>
      <c r="F37" s="40">
        <f t="shared" si="1"/>
        <v>0</v>
      </c>
      <c r="G37" s="40">
        <f t="shared" si="1"/>
        <v>110</v>
      </c>
      <c r="H37" s="40">
        <f t="shared" si="1"/>
        <v>110</v>
      </c>
      <c r="I37" s="40">
        <f t="shared" si="1"/>
        <v>0</v>
      </c>
      <c r="J37" s="40">
        <f t="shared" si="1"/>
        <v>0</v>
      </c>
      <c r="K37" s="40">
        <f t="shared" si="1"/>
        <v>506</v>
      </c>
      <c r="L37" s="40">
        <f t="shared" si="1"/>
        <v>0</v>
      </c>
      <c r="M37" s="40">
        <f t="shared" si="1"/>
        <v>0</v>
      </c>
      <c r="N37" s="40">
        <f t="shared" si="1"/>
        <v>506</v>
      </c>
      <c r="O37" s="40">
        <f t="shared" si="1"/>
        <v>0</v>
      </c>
      <c r="P37" s="40">
        <f t="shared" si="1"/>
        <v>0</v>
      </c>
      <c r="Q37" s="40">
        <f t="shared" si="1"/>
        <v>0</v>
      </c>
      <c r="R37" s="40">
        <f t="shared" si="1"/>
        <v>0</v>
      </c>
      <c r="S37" s="40">
        <f t="shared" si="1"/>
        <v>0</v>
      </c>
      <c r="T37" s="40">
        <f t="shared" si="1"/>
        <v>0</v>
      </c>
      <c r="U37" s="40">
        <f t="shared" si="1"/>
        <v>0</v>
      </c>
      <c r="V37" s="40">
        <f t="shared" si="1"/>
        <v>0</v>
      </c>
      <c r="W37" s="40"/>
      <c r="X37" s="40">
        <f>SUM(X4:X36)</f>
        <v>0</v>
      </c>
      <c r="Y37" s="41">
        <f>SUM(Y4:Y36)</f>
        <v>1766.99</v>
      </c>
    </row>
    <row r="38" spans="1:30" s="7" customFormat="1" x14ac:dyDescent="0.3">
      <c r="A38" s="7" t="s">
        <v>73</v>
      </c>
      <c r="C38" s="42">
        <f>SUM($C37:C37)</f>
        <v>212.495</v>
      </c>
      <c r="D38" s="42">
        <f>SUM($C37:D37)</f>
        <v>534.99</v>
      </c>
      <c r="E38" s="42">
        <f>SUM($C37:E37)</f>
        <v>534.99</v>
      </c>
      <c r="F38" s="42">
        <f>SUM($C37:F37)</f>
        <v>534.99</v>
      </c>
      <c r="G38" s="42">
        <f>SUM($C37:G37)</f>
        <v>644.99</v>
      </c>
      <c r="H38" s="42">
        <f>SUM($C37:H37)</f>
        <v>754.99</v>
      </c>
      <c r="I38" s="42">
        <f>SUM($C37:I37)</f>
        <v>754.99</v>
      </c>
      <c r="J38" s="42">
        <f>SUM($C37:J37)</f>
        <v>754.99</v>
      </c>
      <c r="K38" s="42">
        <f>SUM($C37:K37)</f>
        <v>1260.99</v>
      </c>
      <c r="L38" s="42">
        <f>SUM($C37:L37)</f>
        <v>1260.99</v>
      </c>
      <c r="M38" s="42">
        <f>SUM($C37:M37)</f>
        <v>1260.99</v>
      </c>
      <c r="N38" s="42">
        <f>SUM($C37:N37)</f>
        <v>1766.99</v>
      </c>
      <c r="O38" s="42">
        <f>SUM($C37:O37)</f>
        <v>1766.99</v>
      </c>
      <c r="P38" s="42">
        <f>SUM($C37:P37)</f>
        <v>1766.99</v>
      </c>
      <c r="Q38" s="42">
        <f>SUM($C37:Q37)</f>
        <v>1766.99</v>
      </c>
      <c r="R38" s="42">
        <f>SUM($C37:R37)</f>
        <v>1766.99</v>
      </c>
      <c r="S38" s="42">
        <f>SUM($C37:S37)</f>
        <v>1766.99</v>
      </c>
      <c r="T38" s="42">
        <f>SUM($C37:T37)</f>
        <v>1766.99</v>
      </c>
      <c r="U38" s="42">
        <f>SUM($C37:U37)</f>
        <v>1766.99</v>
      </c>
      <c r="V38" s="42">
        <f>SUM($C37:V37)</f>
        <v>1766.99</v>
      </c>
      <c r="W38" s="42"/>
      <c r="X38" s="43">
        <f>V38+X37</f>
        <v>1766.99</v>
      </c>
      <c r="Y38" s="42"/>
    </row>
    <row r="39" spans="1:30" s="9" customFormat="1" x14ac:dyDescent="0.3">
      <c r="A39" s="13"/>
      <c r="C39" s="10"/>
      <c r="D39" s="10"/>
      <c r="E39" s="10"/>
      <c r="F39" s="10"/>
      <c r="G39" s="10"/>
      <c r="H39" s="10"/>
      <c r="I39" s="10"/>
      <c r="J39" s="10"/>
      <c r="K39" s="10"/>
      <c r="L39" s="10"/>
      <c r="M39" s="10"/>
      <c r="N39" s="10"/>
      <c r="O39" s="10"/>
      <c r="P39" s="10"/>
      <c r="Q39" s="10"/>
      <c r="R39" s="10"/>
      <c r="S39" s="10"/>
      <c r="T39" s="10"/>
      <c r="U39" s="10"/>
      <c r="V39" s="10"/>
      <c r="W39" s="10"/>
      <c r="X39" s="10"/>
      <c r="Y39" s="48"/>
      <c r="Z39" s="13"/>
      <c r="AC39" s="23"/>
      <c r="AD39" s="29"/>
    </row>
    <row r="40" spans="1:30" s="11" customFormat="1" x14ac:dyDescent="0.3">
      <c r="A40" s="7"/>
      <c r="C40" s="12"/>
      <c r="D40" s="12"/>
      <c r="E40" s="12"/>
      <c r="F40" s="12"/>
      <c r="G40" s="12"/>
      <c r="H40" s="12"/>
      <c r="I40" s="12"/>
      <c r="J40" s="12"/>
      <c r="K40" s="12"/>
      <c r="L40" s="12"/>
      <c r="M40" s="12"/>
      <c r="N40" s="12"/>
      <c r="O40" s="12"/>
      <c r="P40" s="12"/>
      <c r="Q40" s="12"/>
      <c r="R40" s="12"/>
      <c r="S40" s="12"/>
      <c r="T40" s="12"/>
      <c r="U40" s="12"/>
      <c r="V40" s="12"/>
      <c r="W40" s="12"/>
      <c r="X40" s="12"/>
      <c r="Y40" s="49"/>
      <c r="Z40" s="7"/>
    </row>
    <row r="41" spans="1:30" s="9" customFormat="1" x14ac:dyDescent="0.3">
      <c r="A41" s="14"/>
      <c r="C41" s="10"/>
      <c r="D41" s="10"/>
      <c r="E41" s="10"/>
      <c r="F41" s="10"/>
      <c r="G41" s="10"/>
      <c r="H41" s="10"/>
      <c r="I41" s="10"/>
      <c r="J41" s="10"/>
      <c r="K41" s="10"/>
      <c r="L41" s="10"/>
      <c r="M41" s="10"/>
      <c r="N41" s="10"/>
      <c r="O41" s="10"/>
      <c r="P41" s="10"/>
      <c r="Q41" s="10"/>
      <c r="R41" s="10"/>
      <c r="S41" s="10"/>
      <c r="T41" s="10"/>
      <c r="U41" s="10"/>
      <c r="V41" s="10"/>
      <c r="W41" s="10"/>
      <c r="X41" s="10"/>
      <c r="Y41" s="48"/>
      <c r="Z41" s="14"/>
    </row>
    <row r="42" spans="1:30" s="16" customFormat="1" ht="15" thickBot="1" x14ac:dyDescent="0.35">
      <c r="A42" s="15"/>
      <c r="C42" s="17"/>
      <c r="D42" s="17"/>
      <c r="E42" s="17"/>
      <c r="F42" s="17"/>
      <c r="G42" s="17"/>
      <c r="H42" s="17"/>
      <c r="I42" s="17"/>
      <c r="J42" s="17"/>
      <c r="K42" s="17"/>
      <c r="L42" s="17"/>
      <c r="M42" s="17"/>
      <c r="N42" s="17"/>
      <c r="O42" s="17"/>
      <c r="P42" s="17"/>
      <c r="Q42" s="17"/>
      <c r="R42" s="17"/>
      <c r="S42" s="17"/>
      <c r="T42" s="17"/>
      <c r="U42" s="17"/>
      <c r="V42" s="17"/>
      <c r="W42" s="17"/>
      <c r="X42" s="17"/>
      <c r="Y42" s="44"/>
      <c r="Z42" s="18"/>
    </row>
    <row r="43" spans="1:30" ht="15" thickTop="1" x14ac:dyDescent="0.3">
      <c r="A43" s="24" t="s">
        <v>72</v>
      </c>
      <c r="B43" s="25"/>
      <c r="C43" s="4"/>
      <c r="D43" s="4"/>
      <c r="E43" s="4"/>
      <c r="F43" s="4"/>
      <c r="G43" s="4"/>
      <c r="H43" s="4"/>
      <c r="I43" s="4"/>
      <c r="J43" s="4"/>
      <c r="K43" s="4"/>
      <c r="L43" s="4"/>
      <c r="M43" s="4"/>
      <c r="N43" s="4"/>
      <c r="O43" s="4"/>
      <c r="P43" s="4"/>
      <c r="Q43" s="4"/>
      <c r="R43" s="4"/>
      <c r="S43" s="4"/>
      <c r="T43" s="4"/>
      <c r="U43" s="4"/>
      <c r="V43" s="4"/>
      <c r="W43" s="4"/>
      <c r="X43" s="4"/>
    </row>
    <row r="44" spans="1:30" x14ac:dyDescent="0.3">
      <c r="C44" s="4"/>
      <c r="D44" s="4"/>
      <c r="E44" s="4"/>
      <c r="F44" s="4"/>
      <c r="G44" s="4"/>
      <c r="H44" s="4"/>
      <c r="I44" s="4"/>
      <c r="J44" s="4"/>
      <c r="K44" s="4"/>
      <c r="L44" s="4"/>
      <c r="M44" s="4"/>
      <c r="N44" s="4"/>
      <c r="O44" s="4"/>
      <c r="P44" s="4"/>
      <c r="Q44" s="4"/>
      <c r="R44" s="4"/>
      <c r="S44" s="4"/>
      <c r="T44" s="4"/>
      <c r="U44" s="4"/>
      <c r="V44" s="4"/>
      <c r="W44" s="4"/>
      <c r="X44" s="4"/>
    </row>
    <row r="45" spans="1:30" x14ac:dyDescent="0.3">
      <c r="C45" s="4"/>
      <c r="D45" s="4"/>
      <c r="E45" s="4"/>
      <c r="F45" s="4"/>
      <c r="G45" s="4"/>
      <c r="H45" s="4"/>
      <c r="I45" s="4"/>
      <c r="J45" s="4"/>
      <c r="K45" s="4"/>
      <c r="L45" s="4"/>
      <c r="M45" s="4"/>
      <c r="N45" s="4"/>
      <c r="O45" s="4"/>
      <c r="P45" s="4"/>
      <c r="Q45" s="4"/>
      <c r="R45" s="4"/>
      <c r="S45" s="4"/>
      <c r="T45" s="4"/>
      <c r="U45" s="4"/>
      <c r="V45" s="4"/>
      <c r="W45" s="4"/>
      <c r="X45" s="4"/>
    </row>
    <row r="46" spans="1:30" x14ac:dyDescent="0.3">
      <c r="C46" s="4"/>
      <c r="D46" s="4"/>
      <c r="E46" s="4"/>
      <c r="F46" s="4"/>
      <c r="G46" s="4"/>
      <c r="H46" s="4"/>
      <c r="I46" s="4"/>
      <c r="J46" s="4"/>
      <c r="K46" s="4"/>
      <c r="L46" s="4"/>
      <c r="M46" s="4"/>
      <c r="N46" s="4"/>
      <c r="O46" s="4"/>
      <c r="P46" s="4"/>
      <c r="Q46" s="4"/>
      <c r="R46" s="4"/>
      <c r="S46" s="4"/>
      <c r="T46" s="4"/>
      <c r="U46" s="4"/>
      <c r="V46" s="4"/>
      <c r="W46" s="4"/>
      <c r="X46" s="4"/>
    </row>
    <row r="47" spans="1:30" x14ac:dyDescent="0.3">
      <c r="C47" s="4"/>
      <c r="D47" s="4"/>
      <c r="E47" s="4"/>
      <c r="F47" s="4"/>
      <c r="G47" s="4"/>
      <c r="H47" s="4"/>
      <c r="I47" s="4"/>
      <c r="J47" s="4"/>
      <c r="K47" s="4"/>
      <c r="L47" s="4"/>
      <c r="M47" s="4"/>
      <c r="N47" s="4"/>
      <c r="O47" s="4"/>
      <c r="P47" s="4"/>
      <c r="Q47" s="4"/>
      <c r="R47" s="4"/>
      <c r="S47" s="4"/>
      <c r="T47" s="4"/>
      <c r="U47" s="4"/>
      <c r="V47" s="4"/>
      <c r="W47" s="4"/>
      <c r="X47" s="4"/>
    </row>
    <row r="48" spans="1:30" x14ac:dyDescent="0.3">
      <c r="C48" s="4"/>
      <c r="D48" s="4"/>
      <c r="E48" s="4"/>
      <c r="F48" s="4"/>
      <c r="G48" s="4"/>
      <c r="H48" s="4"/>
      <c r="I48" s="4"/>
      <c r="J48" s="4"/>
      <c r="K48" s="4"/>
      <c r="L48" s="4"/>
      <c r="M48" s="4"/>
      <c r="N48" s="4"/>
      <c r="O48" s="4"/>
      <c r="P48" s="4"/>
      <c r="Q48" s="4"/>
      <c r="R48" s="4"/>
      <c r="S48" s="4"/>
      <c r="T48" s="4"/>
      <c r="U48" s="4"/>
      <c r="V48" s="4"/>
      <c r="W48" s="4"/>
      <c r="X48" s="4"/>
    </row>
  </sheetData>
  <mergeCells count="1">
    <mergeCell ref="C2:X2"/>
  </mergeCells>
  <pageMargins left="0.7" right="0.7" top="0.75" bottom="0.75" header="0.3" footer="0.3"/>
  <pageSetup scale="47"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1:N42"/>
  <sheetViews>
    <sheetView workbookViewId="0">
      <pane ySplit="5" topLeftCell="A6" activePane="bottomLeft" state="frozen"/>
      <selection pane="bottomLeft" activeCell="B2" sqref="B2:D2"/>
    </sheetView>
  </sheetViews>
  <sheetFormatPr defaultRowHeight="14.4" x14ac:dyDescent="0.3"/>
  <cols>
    <col min="1" max="1" width="51.44140625" customWidth="1"/>
    <col min="2" max="2" width="39.33203125" customWidth="1"/>
    <col min="8" max="8" width="10.44140625" bestFit="1" customWidth="1"/>
    <col min="9" max="9" width="9.5546875" bestFit="1" customWidth="1"/>
    <col min="10" max="10" width="14.33203125" bestFit="1" customWidth="1"/>
    <col min="11" max="11" width="18.33203125" bestFit="1" customWidth="1"/>
    <col min="12" max="12" width="11.88671875" bestFit="1" customWidth="1"/>
  </cols>
  <sheetData>
    <row r="1" spans="1:14" x14ac:dyDescent="0.3">
      <c r="A1" s="56" t="s">
        <v>0</v>
      </c>
      <c r="B1" s="56"/>
      <c r="C1" s="56"/>
      <c r="D1" s="56"/>
    </row>
    <row r="2" spans="1:14" ht="21" x14ac:dyDescent="0.4">
      <c r="A2" s="27" t="s">
        <v>60</v>
      </c>
      <c r="B2" s="60"/>
      <c r="C2" s="60"/>
      <c r="D2" s="60"/>
    </row>
    <row r="3" spans="1:14" x14ac:dyDescent="0.3">
      <c r="A3" s="1" t="s">
        <v>19</v>
      </c>
      <c r="B3" s="57" t="s">
        <v>20</v>
      </c>
      <c r="C3" s="58"/>
      <c r="D3" s="59"/>
    </row>
    <row r="4" spans="1:14" x14ac:dyDescent="0.3">
      <c r="A4" s="57" t="s">
        <v>54</v>
      </c>
      <c r="B4" s="58"/>
      <c r="C4" s="58"/>
      <c r="D4" s="59"/>
    </row>
    <row r="5" spans="1:14" x14ac:dyDescent="0.3">
      <c r="A5" s="57" t="s">
        <v>55</v>
      </c>
      <c r="B5" s="58"/>
      <c r="C5" s="58"/>
      <c r="D5" s="59"/>
    </row>
    <row r="6" spans="1:14" x14ac:dyDescent="0.3">
      <c r="A6" s="57"/>
      <c r="B6" s="58"/>
      <c r="C6" s="58"/>
      <c r="D6" s="59"/>
      <c r="H6" s="45"/>
      <c r="I6" s="46"/>
      <c r="J6" s="46"/>
      <c r="K6" s="46"/>
      <c r="L6" s="46"/>
      <c r="M6" s="46"/>
      <c r="N6" s="46"/>
    </row>
    <row r="7" spans="1:14" x14ac:dyDescent="0.3">
      <c r="A7" s="56" t="s">
        <v>1</v>
      </c>
      <c r="B7" s="56"/>
      <c r="C7" s="56"/>
      <c r="D7" s="56"/>
      <c r="H7" s="46"/>
      <c r="I7" s="46"/>
      <c r="J7" s="46"/>
      <c r="K7" s="46"/>
      <c r="L7" s="46"/>
      <c r="M7" s="46"/>
      <c r="N7" s="46"/>
    </row>
    <row r="8" spans="1:14" x14ac:dyDescent="0.3">
      <c r="A8" s="2" t="s">
        <v>2</v>
      </c>
      <c r="B8" s="2" t="s">
        <v>3</v>
      </c>
      <c r="C8" s="2" t="s">
        <v>18</v>
      </c>
      <c r="D8" s="2" t="s">
        <v>4</v>
      </c>
      <c r="H8" s="46"/>
      <c r="I8" s="47"/>
      <c r="J8" s="46"/>
      <c r="K8" s="46"/>
      <c r="L8" s="47"/>
      <c r="M8" s="46"/>
      <c r="N8" s="46"/>
    </row>
    <row r="9" spans="1:14" x14ac:dyDescent="0.3">
      <c r="A9" s="1" t="s">
        <v>23</v>
      </c>
      <c r="B9" s="3">
        <v>50</v>
      </c>
      <c r="C9" s="1">
        <v>6</v>
      </c>
      <c r="D9" s="3">
        <f t="shared" ref="D9:D14" si="0">B9*C9</f>
        <v>300</v>
      </c>
      <c r="H9" s="46"/>
      <c r="I9" s="47"/>
      <c r="J9" s="46"/>
      <c r="K9" s="46"/>
      <c r="L9" s="47"/>
      <c r="M9" s="46"/>
      <c r="N9" s="46"/>
    </row>
    <row r="10" spans="1:14" x14ac:dyDescent="0.3">
      <c r="A10" s="1" t="s">
        <v>67</v>
      </c>
      <c r="B10" s="3">
        <v>0</v>
      </c>
      <c r="C10" s="1">
        <v>0</v>
      </c>
      <c r="D10" s="3">
        <f t="shared" si="0"/>
        <v>0</v>
      </c>
      <c r="H10" s="46"/>
      <c r="I10" s="47"/>
      <c r="J10" s="46"/>
      <c r="K10" s="46"/>
      <c r="L10" s="47"/>
      <c r="M10" s="46"/>
      <c r="N10" s="46"/>
    </row>
    <row r="11" spans="1:14" x14ac:dyDescent="0.3">
      <c r="A11" s="1" t="s">
        <v>67</v>
      </c>
      <c r="B11" s="3">
        <v>0</v>
      </c>
      <c r="C11" s="1">
        <v>0</v>
      </c>
      <c r="D11" s="3">
        <f t="shared" si="0"/>
        <v>0</v>
      </c>
      <c r="H11" s="46"/>
      <c r="I11" s="46"/>
      <c r="J11" s="46"/>
      <c r="K11" s="46"/>
      <c r="L11" s="46"/>
      <c r="M11" s="46"/>
      <c r="N11" s="46"/>
    </row>
    <row r="12" spans="1:14" x14ac:dyDescent="0.3">
      <c r="A12" s="1" t="s">
        <v>67</v>
      </c>
      <c r="B12" s="3">
        <v>0</v>
      </c>
      <c r="C12" s="1">
        <v>0</v>
      </c>
      <c r="D12" s="3">
        <f t="shared" si="0"/>
        <v>0</v>
      </c>
    </row>
    <row r="13" spans="1:14" x14ac:dyDescent="0.3">
      <c r="A13" s="1" t="s">
        <v>67</v>
      </c>
      <c r="B13" s="3">
        <v>0</v>
      </c>
      <c r="C13" s="1">
        <v>0</v>
      </c>
      <c r="D13" s="3">
        <f t="shared" si="0"/>
        <v>0</v>
      </c>
    </row>
    <row r="14" spans="1:14" x14ac:dyDescent="0.3">
      <c r="A14" s="1" t="s">
        <v>67</v>
      </c>
      <c r="B14" s="3">
        <v>0</v>
      </c>
      <c r="C14" s="1">
        <v>0</v>
      </c>
      <c r="D14" s="3">
        <f t="shared" si="0"/>
        <v>0</v>
      </c>
    </row>
    <row r="15" spans="1:14" x14ac:dyDescent="0.3">
      <c r="A15" s="1" t="s">
        <v>5</v>
      </c>
      <c r="B15" s="1"/>
      <c r="C15" s="1">
        <f>SUM(C9:C14)</f>
        <v>6</v>
      </c>
      <c r="D15" s="3">
        <f>SUM(D9:D14)</f>
        <v>300</v>
      </c>
    </row>
    <row r="16" spans="1:14" x14ac:dyDescent="0.3">
      <c r="A16" s="1" t="s">
        <v>42</v>
      </c>
      <c r="B16" s="1">
        <v>0.03</v>
      </c>
      <c r="C16" s="1"/>
      <c r="D16" s="3">
        <f>D15*B16</f>
        <v>9</v>
      </c>
    </row>
    <row r="17" spans="1:4" x14ac:dyDescent="0.3">
      <c r="A17" s="1" t="s">
        <v>6</v>
      </c>
      <c r="B17" s="1"/>
      <c r="C17" s="1"/>
      <c r="D17" s="3">
        <f>D15+D16</f>
        <v>309</v>
      </c>
    </row>
    <row r="18" spans="1:4" x14ac:dyDescent="0.3">
      <c r="A18" s="1" t="s">
        <v>25</v>
      </c>
      <c r="B18" s="26" t="s">
        <v>24</v>
      </c>
      <c r="C18" s="1">
        <v>0</v>
      </c>
      <c r="D18" s="3">
        <v>0</v>
      </c>
    </row>
    <row r="19" spans="1:4" x14ac:dyDescent="0.3">
      <c r="A19" s="1" t="s">
        <v>7</v>
      </c>
      <c r="B19" s="1"/>
      <c r="C19" s="1"/>
      <c r="D19" s="3">
        <f>D17+D18</f>
        <v>309</v>
      </c>
    </row>
    <row r="20" spans="1:4" x14ac:dyDescent="0.3">
      <c r="A20" s="1"/>
      <c r="B20" s="1"/>
      <c r="C20" s="1"/>
      <c r="D20" s="3"/>
    </row>
    <row r="21" spans="1:4" x14ac:dyDescent="0.3">
      <c r="A21" s="56" t="s">
        <v>48</v>
      </c>
      <c r="B21" s="56"/>
      <c r="C21" s="56"/>
      <c r="D21" s="56"/>
    </row>
    <row r="22" spans="1:4" x14ac:dyDescent="0.3">
      <c r="A22" s="2" t="s">
        <v>68</v>
      </c>
      <c r="B22" s="2" t="s">
        <v>69</v>
      </c>
      <c r="C22" s="2" t="s">
        <v>70</v>
      </c>
      <c r="D22" s="2" t="s">
        <v>4</v>
      </c>
    </row>
    <row r="23" spans="1:4" x14ac:dyDescent="0.3">
      <c r="A23" s="19" t="s">
        <v>8</v>
      </c>
      <c r="B23" s="1">
        <v>0</v>
      </c>
      <c r="C23" s="1">
        <v>0</v>
      </c>
      <c r="D23" s="1">
        <f>B23*C23</f>
        <v>0</v>
      </c>
    </row>
    <row r="24" spans="1:4" x14ac:dyDescent="0.3">
      <c r="A24" s="19" t="s">
        <v>9</v>
      </c>
      <c r="B24" s="1">
        <v>0</v>
      </c>
      <c r="C24" s="1">
        <v>0</v>
      </c>
      <c r="D24" s="1">
        <f>B24*C24</f>
        <v>0</v>
      </c>
    </row>
    <row r="25" spans="1:4" x14ac:dyDescent="0.3">
      <c r="A25" s="19" t="s">
        <v>10</v>
      </c>
      <c r="B25" s="1">
        <v>0</v>
      </c>
      <c r="C25" s="1">
        <v>0</v>
      </c>
      <c r="D25" s="1">
        <f>B25*C25</f>
        <v>0</v>
      </c>
    </row>
    <row r="26" spans="1:4" x14ac:dyDescent="0.3">
      <c r="A26" s="19" t="s">
        <v>12</v>
      </c>
      <c r="B26" s="1">
        <v>0</v>
      </c>
      <c r="C26" s="1">
        <v>0</v>
      </c>
      <c r="D26" s="1">
        <f>B26*C26</f>
        <v>0</v>
      </c>
    </row>
    <row r="27" spans="1:4" x14ac:dyDescent="0.3">
      <c r="A27" s="19" t="s">
        <v>11</v>
      </c>
      <c r="B27" s="20"/>
      <c r="C27" s="1"/>
      <c r="D27" s="1"/>
    </row>
    <row r="28" spans="1:4" x14ac:dyDescent="0.3">
      <c r="A28" s="19"/>
      <c r="B28" s="20"/>
      <c r="C28" s="1"/>
      <c r="D28" s="1"/>
    </row>
    <row r="29" spans="1:4" x14ac:dyDescent="0.3">
      <c r="A29" s="19" t="s">
        <v>14</v>
      </c>
      <c r="B29" s="20"/>
      <c r="C29" s="1"/>
      <c r="D29" s="1">
        <f>D24+D25+D26+D27</f>
        <v>0</v>
      </c>
    </row>
    <row r="30" spans="1:4" x14ac:dyDescent="0.3">
      <c r="A30" s="22" t="s">
        <v>49</v>
      </c>
      <c r="B30" s="20"/>
      <c r="C30" s="1">
        <v>0</v>
      </c>
      <c r="D30" s="1">
        <f>D29*C30</f>
        <v>0</v>
      </c>
    </row>
    <row r="31" spans="1:4" x14ac:dyDescent="0.3">
      <c r="A31" s="19" t="s">
        <v>50</v>
      </c>
      <c r="B31" s="20"/>
      <c r="C31" s="1"/>
      <c r="D31" s="1">
        <f>D29+D30</f>
        <v>0</v>
      </c>
    </row>
    <row r="32" spans="1:4" x14ac:dyDescent="0.3">
      <c r="A32" s="57"/>
      <c r="B32" s="58"/>
      <c r="C32" s="59"/>
      <c r="D32" s="1"/>
    </row>
    <row r="33" spans="1:4" x14ac:dyDescent="0.3">
      <c r="A33" s="56" t="s">
        <v>13</v>
      </c>
      <c r="B33" s="56"/>
      <c r="C33" s="56"/>
      <c r="D33" s="56"/>
    </row>
    <row r="34" spans="1:4" x14ac:dyDescent="0.3">
      <c r="A34" s="57" t="s">
        <v>26</v>
      </c>
      <c r="B34" s="58"/>
      <c r="C34" s="59"/>
      <c r="D34" s="1">
        <v>115.99</v>
      </c>
    </row>
    <row r="35" spans="1:4" x14ac:dyDescent="0.3">
      <c r="A35" s="57" t="s">
        <v>15</v>
      </c>
      <c r="B35" s="58"/>
      <c r="C35" s="59"/>
      <c r="D35" s="1">
        <f>D34</f>
        <v>115.99</v>
      </c>
    </row>
    <row r="36" spans="1:4" x14ac:dyDescent="0.3">
      <c r="A36" s="57"/>
      <c r="B36" s="58"/>
      <c r="C36" s="59"/>
      <c r="D36" s="1"/>
    </row>
    <row r="37" spans="1:4" x14ac:dyDescent="0.3">
      <c r="A37" s="57" t="s">
        <v>58</v>
      </c>
      <c r="B37" s="58"/>
      <c r="C37" s="59"/>
      <c r="D37" s="3">
        <f>D19+D31+D34</f>
        <v>424.99</v>
      </c>
    </row>
    <row r="38" spans="1:4" x14ac:dyDescent="0.3">
      <c r="A38" s="57"/>
      <c r="B38" s="58"/>
      <c r="C38" s="59"/>
      <c r="D38" s="28"/>
    </row>
    <row r="39" spans="1:4" x14ac:dyDescent="0.3">
      <c r="A39" s="57"/>
      <c r="B39" s="58"/>
      <c r="C39" s="59"/>
      <c r="D39" s="3"/>
    </row>
    <row r="40" spans="1:4" ht="215.25" customHeight="1" x14ac:dyDescent="0.3">
      <c r="A40" s="61" t="s">
        <v>53</v>
      </c>
      <c r="B40" s="62"/>
      <c r="C40" s="62"/>
      <c r="D40" s="63"/>
    </row>
    <row r="41" spans="1:4" ht="200.1" customHeight="1" x14ac:dyDescent="0.3">
      <c r="A41" s="64" t="s">
        <v>43</v>
      </c>
      <c r="B41" s="65"/>
      <c r="C41" s="65"/>
      <c r="D41" s="66"/>
    </row>
    <row r="42" spans="1:4" x14ac:dyDescent="0.3">
      <c r="A42" s="1" t="s">
        <v>16</v>
      </c>
      <c r="B42" s="57" t="s">
        <v>17</v>
      </c>
      <c r="C42" s="58"/>
      <c r="D42" s="59"/>
    </row>
  </sheetData>
  <mergeCells count="19">
    <mergeCell ref="A39:C39"/>
    <mergeCell ref="A40:D40"/>
    <mergeCell ref="A32:C32"/>
    <mergeCell ref="B42:D42"/>
    <mergeCell ref="A41:D41"/>
    <mergeCell ref="A34:C34"/>
    <mergeCell ref="A35:C35"/>
    <mergeCell ref="A36:C36"/>
    <mergeCell ref="A37:C37"/>
    <mergeCell ref="A38:C38"/>
    <mergeCell ref="A33:D33"/>
    <mergeCell ref="A21:D21"/>
    <mergeCell ref="A7:D7"/>
    <mergeCell ref="A1:D1"/>
    <mergeCell ref="B3:D3"/>
    <mergeCell ref="A4:D4"/>
    <mergeCell ref="A5:D5"/>
    <mergeCell ref="A6:D6"/>
    <mergeCell ref="B2:D2"/>
  </mergeCells>
  <pageMargins left="0.7" right="0.7" top="0.75" bottom="0.75" header="0.3" footer="0.3"/>
  <pageSetup scale="83"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42"/>
  <sheetViews>
    <sheetView workbookViewId="0">
      <pane ySplit="5" topLeftCell="A6" activePane="bottomLeft" state="frozen"/>
      <selection pane="bottomLeft" activeCell="K9" sqref="K9"/>
    </sheetView>
  </sheetViews>
  <sheetFormatPr defaultRowHeight="14.4" x14ac:dyDescent="0.3"/>
  <cols>
    <col min="1" max="1" width="51.44140625" customWidth="1"/>
    <col min="2" max="2" width="39.33203125" customWidth="1"/>
    <col min="8" max="8" width="10.44140625" bestFit="1" customWidth="1"/>
    <col min="9" max="9" width="9.5546875" bestFit="1" customWidth="1"/>
    <col min="10" max="10" width="14.33203125" bestFit="1" customWidth="1"/>
    <col min="11" max="11" width="18.33203125" bestFit="1" customWidth="1"/>
    <col min="12" max="12" width="11.88671875" bestFit="1" customWidth="1"/>
  </cols>
  <sheetData>
    <row r="1" spans="1:13" x14ac:dyDescent="0.3">
      <c r="A1" s="56" t="s">
        <v>0</v>
      </c>
      <c r="B1" s="56"/>
      <c r="C1" s="56"/>
      <c r="D1" s="56"/>
    </row>
    <row r="2" spans="1:13" ht="21" x14ac:dyDescent="0.4">
      <c r="A2" s="27" t="s">
        <v>60</v>
      </c>
      <c r="B2" s="60"/>
      <c r="C2" s="60"/>
      <c r="D2" s="60"/>
    </row>
    <row r="3" spans="1:13" x14ac:dyDescent="0.3">
      <c r="A3" s="1" t="s">
        <v>19</v>
      </c>
      <c r="B3" s="57" t="s">
        <v>20</v>
      </c>
      <c r="C3" s="58"/>
      <c r="D3" s="59"/>
    </row>
    <row r="4" spans="1:13" x14ac:dyDescent="0.3">
      <c r="A4" s="57" t="s">
        <v>56</v>
      </c>
      <c r="B4" s="58"/>
      <c r="C4" s="58"/>
      <c r="D4" s="59"/>
    </row>
    <row r="5" spans="1:13" x14ac:dyDescent="0.3">
      <c r="A5" s="57" t="s">
        <v>66</v>
      </c>
      <c r="B5" s="58"/>
      <c r="C5" s="58"/>
      <c r="D5" s="59"/>
    </row>
    <row r="6" spans="1:13" x14ac:dyDescent="0.3">
      <c r="A6" s="57"/>
      <c r="B6" s="58"/>
      <c r="C6" s="58"/>
      <c r="D6" s="59"/>
      <c r="G6" s="46"/>
      <c r="H6" s="45"/>
      <c r="I6" s="46"/>
      <c r="J6" s="46"/>
      <c r="K6" s="46"/>
      <c r="L6" s="46"/>
      <c r="M6" s="46"/>
    </row>
    <row r="7" spans="1:13" x14ac:dyDescent="0.3">
      <c r="A7" s="56" t="s">
        <v>1</v>
      </c>
      <c r="B7" s="56"/>
      <c r="C7" s="56"/>
      <c r="D7" s="56"/>
      <c r="G7" s="46"/>
      <c r="H7" s="46"/>
      <c r="I7" s="46"/>
      <c r="J7" s="46"/>
      <c r="K7" s="46"/>
      <c r="L7" s="46"/>
      <c r="M7" s="46"/>
    </row>
    <row r="8" spans="1:13" x14ac:dyDescent="0.3">
      <c r="A8" s="2" t="s">
        <v>2</v>
      </c>
      <c r="B8" s="2" t="s">
        <v>3</v>
      </c>
      <c r="C8" s="2" t="s">
        <v>18</v>
      </c>
      <c r="D8" s="2" t="s">
        <v>4</v>
      </c>
      <c r="G8" s="46"/>
      <c r="H8" s="46"/>
      <c r="I8" s="47"/>
      <c r="J8" s="46"/>
      <c r="K8" s="46"/>
      <c r="L8" s="47"/>
      <c r="M8" s="46"/>
    </row>
    <row r="9" spans="1:13" x14ac:dyDescent="0.3">
      <c r="A9" s="1" t="s">
        <v>23</v>
      </c>
      <c r="B9" s="3">
        <v>50</v>
      </c>
      <c r="C9" s="1">
        <v>6</v>
      </c>
      <c r="D9" s="3">
        <f t="shared" ref="D9:D14" si="0">B9*C9</f>
        <v>300</v>
      </c>
      <c r="G9" s="46"/>
      <c r="H9" s="46"/>
      <c r="I9" s="47"/>
      <c r="J9" s="46"/>
      <c r="K9" s="46"/>
      <c r="L9" s="47"/>
      <c r="M9" s="46"/>
    </row>
    <row r="10" spans="1:13" x14ac:dyDescent="0.3">
      <c r="A10" s="1" t="s">
        <v>21</v>
      </c>
      <c r="B10" s="3">
        <f>L8</f>
        <v>0</v>
      </c>
      <c r="C10" s="1">
        <v>3.5</v>
      </c>
      <c r="D10" s="3">
        <f t="shared" si="0"/>
        <v>0</v>
      </c>
      <c r="G10" s="46"/>
      <c r="H10" s="46"/>
      <c r="I10" s="47"/>
      <c r="J10" s="46"/>
      <c r="K10" s="46"/>
      <c r="L10" s="47"/>
      <c r="M10" s="46"/>
    </row>
    <row r="11" spans="1:13" x14ac:dyDescent="0.3">
      <c r="A11" s="1" t="s">
        <v>22</v>
      </c>
      <c r="B11" s="3">
        <f>L9</f>
        <v>0</v>
      </c>
      <c r="C11" s="1">
        <v>3.5</v>
      </c>
      <c r="D11" s="3">
        <f t="shared" si="0"/>
        <v>0</v>
      </c>
      <c r="G11" s="46"/>
      <c r="H11" s="46"/>
      <c r="I11" s="46"/>
      <c r="J11" s="46"/>
      <c r="K11" s="46"/>
      <c r="L11" s="46"/>
      <c r="M11" s="46"/>
    </row>
    <row r="12" spans="1:13" x14ac:dyDescent="0.3">
      <c r="A12" s="1" t="s">
        <v>67</v>
      </c>
      <c r="B12" s="3">
        <v>0</v>
      </c>
      <c r="C12" s="1">
        <v>0</v>
      </c>
      <c r="D12" s="3">
        <f t="shared" si="0"/>
        <v>0</v>
      </c>
      <c r="G12" s="46"/>
      <c r="H12" s="46"/>
      <c r="I12" s="46"/>
      <c r="J12" s="46"/>
      <c r="K12" s="46"/>
      <c r="L12" s="46"/>
      <c r="M12" s="46"/>
    </row>
    <row r="13" spans="1:13" x14ac:dyDescent="0.3">
      <c r="A13" s="1" t="s">
        <v>67</v>
      </c>
      <c r="B13" s="3">
        <v>0</v>
      </c>
      <c r="C13" s="1">
        <v>0</v>
      </c>
      <c r="D13" s="3">
        <f t="shared" si="0"/>
        <v>0</v>
      </c>
    </row>
    <row r="14" spans="1:13" x14ac:dyDescent="0.3">
      <c r="A14" s="1" t="s">
        <v>67</v>
      </c>
      <c r="B14" s="3">
        <v>0</v>
      </c>
      <c r="C14" s="1">
        <v>0</v>
      </c>
      <c r="D14" s="3">
        <f t="shared" si="0"/>
        <v>0</v>
      </c>
    </row>
    <row r="15" spans="1:13" x14ac:dyDescent="0.3">
      <c r="A15" s="1" t="s">
        <v>5</v>
      </c>
      <c r="B15" s="1"/>
      <c r="C15" s="1">
        <f>SUM(C9:C14)</f>
        <v>13</v>
      </c>
      <c r="D15" s="3">
        <f>SUM(D9:D14)</f>
        <v>300</v>
      </c>
    </row>
    <row r="16" spans="1:13" x14ac:dyDescent="0.3">
      <c r="A16" s="1" t="s">
        <v>44</v>
      </c>
      <c r="B16" s="1">
        <v>0.1</v>
      </c>
      <c r="C16" s="1"/>
      <c r="D16" s="3">
        <f>D15*B16</f>
        <v>30</v>
      </c>
    </row>
    <row r="17" spans="1:4" x14ac:dyDescent="0.3">
      <c r="A17" s="1" t="s">
        <v>6</v>
      </c>
      <c r="B17" s="1"/>
      <c r="C17" s="1"/>
      <c r="D17" s="3">
        <f>D15+D16</f>
        <v>330</v>
      </c>
    </row>
    <row r="18" spans="1:4" x14ac:dyDescent="0.3">
      <c r="A18" s="1" t="s">
        <v>25</v>
      </c>
      <c r="B18" s="1" t="s">
        <v>24</v>
      </c>
      <c r="C18" s="1">
        <v>0</v>
      </c>
      <c r="D18" s="3">
        <v>0</v>
      </c>
    </row>
    <row r="19" spans="1:4" x14ac:dyDescent="0.3">
      <c r="A19" s="1" t="s">
        <v>7</v>
      </c>
      <c r="B19" s="1"/>
      <c r="C19" s="1"/>
      <c r="D19" s="3">
        <f>D17+D18</f>
        <v>330</v>
      </c>
    </row>
    <row r="20" spans="1:4" x14ac:dyDescent="0.3">
      <c r="A20" s="1"/>
      <c r="B20" s="1"/>
      <c r="C20" s="1"/>
      <c r="D20" s="3"/>
    </row>
    <row r="21" spans="1:4" x14ac:dyDescent="0.3">
      <c r="A21" s="56" t="s">
        <v>48</v>
      </c>
      <c r="B21" s="56"/>
      <c r="C21" s="56"/>
      <c r="D21" s="56"/>
    </row>
    <row r="22" spans="1:4" x14ac:dyDescent="0.3">
      <c r="A22" s="2" t="s">
        <v>68</v>
      </c>
      <c r="B22" s="2" t="s">
        <v>69</v>
      </c>
      <c r="C22" s="2" t="s">
        <v>70</v>
      </c>
      <c r="D22" s="2" t="s">
        <v>4</v>
      </c>
    </row>
    <row r="23" spans="1:4" x14ac:dyDescent="0.3">
      <c r="A23" s="19" t="s">
        <v>8</v>
      </c>
      <c r="B23" s="1">
        <v>0</v>
      </c>
      <c r="C23" s="1">
        <v>0</v>
      </c>
      <c r="D23" s="1">
        <f>B23*C23</f>
        <v>0</v>
      </c>
    </row>
    <row r="24" spans="1:4" x14ac:dyDescent="0.3">
      <c r="A24" s="19" t="s">
        <v>9</v>
      </c>
      <c r="B24" s="1">
        <v>0</v>
      </c>
      <c r="C24" s="1">
        <v>0</v>
      </c>
      <c r="D24" s="1">
        <f>B24*C24</f>
        <v>0</v>
      </c>
    </row>
    <row r="25" spans="1:4" x14ac:dyDescent="0.3">
      <c r="A25" s="19" t="s">
        <v>10</v>
      </c>
      <c r="B25" s="1">
        <v>0</v>
      </c>
      <c r="C25" s="1">
        <v>0</v>
      </c>
      <c r="D25" s="1">
        <f>B25*C25</f>
        <v>0</v>
      </c>
    </row>
    <row r="26" spans="1:4" x14ac:dyDescent="0.3">
      <c r="A26" s="19" t="s">
        <v>12</v>
      </c>
      <c r="B26" s="1">
        <v>0</v>
      </c>
      <c r="C26" s="1">
        <v>0</v>
      </c>
      <c r="D26" s="1">
        <f>B26*C26</f>
        <v>0</v>
      </c>
    </row>
    <row r="27" spans="1:4" x14ac:dyDescent="0.3">
      <c r="A27" s="19" t="s">
        <v>11</v>
      </c>
      <c r="B27" s="20"/>
      <c r="C27" s="1"/>
      <c r="D27" s="1"/>
    </row>
    <row r="28" spans="1:4" x14ac:dyDescent="0.3">
      <c r="A28" s="19"/>
      <c r="B28" s="20"/>
      <c r="C28" s="1"/>
      <c r="D28" s="1"/>
    </row>
    <row r="29" spans="1:4" x14ac:dyDescent="0.3">
      <c r="A29" s="19" t="s">
        <v>14</v>
      </c>
      <c r="B29" s="20"/>
      <c r="C29" s="1"/>
      <c r="D29" s="1">
        <f>SUM(D23:D27)</f>
        <v>0</v>
      </c>
    </row>
    <row r="30" spans="1:4" x14ac:dyDescent="0.3">
      <c r="A30" s="19" t="s">
        <v>59</v>
      </c>
      <c r="B30" s="20"/>
      <c r="C30" s="1">
        <v>0</v>
      </c>
      <c r="D30" s="1">
        <f>C30*D29</f>
        <v>0</v>
      </c>
    </row>
    <row r="31" spans="1:4" x14ac:dyDescent="0.3">
      <c r="A31" s="19" t="s">
        <v>50</v>
      </c>
      <c r="B31" s="20"/>
      <c r="C31" s="1"/>
      <c r="D31" s="1">
        <f>D29+D30</f>
        <v>0</v>
      </c>
    </row>
    <row r="32" spans="1:4" x14ac:dyDescent="0.3">
      <c r="A32" s="57"/>
      <c r="B32" s="58"/>
      <c r="C32" s="59"/>
      <c r="D32" s="1"/>
    </row>
    <row r="33" spans="1:4" x14ac:dyDescent="0.3">
      <c r="A33" s="56" t="s">
        <v>13</v>
      </c>
      <c r="B33" s="56"/>
      <c r="C33" s="56"/>
      <c r="D33" s="56"/>
    </row>
    <row r="34" spans="1:4" x14ac:dyDescent="0.3">
      <c r="A34" s="57" t="s">
        <v>47</v>
      </c>
      <c r="B34" s="58"/>
      <c r="C34" s="59"/>
      <c r="D34" s="1"/>
    </row>
    <row r="35" spans="1:4" x14ac:dyDescent="0.3">
      <c r="A35" s="57" t="s">
        <v>15</v>
      </c>
      <c r="B35" s="58"/>
      <c r="C35" s="59"/>
      <c r="D35" s="1">
        <f>D34</f>
        <v>0</v>
      </c>
    </row>
    <row r="36" spans="1:4" x14ac:dyDescent="0.3">
      <c r="A36" s="57"/>
      <c r="B36" s="58"/>
      <c r="C36" s="59"/>
      <c r="D36" s="1"/>
    </row>
    <row r="37" spans="1:4" x14ac:dyDescent="0.3">
      <c r="A37" s="57" t="s">
        <v>58</v>
      </c>
      <c r="B37" s="58"/>
      <c r="C37" s="59"/>
      <c r="D37" s="3">
        <f>D19+D31+D35</f>
        <v>330</v>
      </c>
    </row>
    <row r="38" spans="1:4" x14ac:dyDescent="0.3">
      <c r="A38" s="57"/>
      <c r="B38" s="58"/>
      <c r="C38" s="59"/>
      <c r="D38" s="3"/>
    </row>
    <row r="39" spans="1:4" x14ac:dyDescent="0.3">
      <c r="A39" s="57"/>
      <c r="B39" s="58"/>
      <c r="C39" s="59"/>
      <c r="D39" s="3"/>
    </row>
    <row r="40" spans="1:4" ht="215.25" customHeight="1" x14ac:dyDescent="0.3">
      <c r="A40" s="61" t="s">
        <v>52</v>
      </c>
      <c r="B40" s="62"/>
      <c r="C40" s="62"/>
      <c r="D40" s="63"/>
    </row>
    <row r="41" spans="1:4" ht="200.1" customHeight="1" x14ac:dyDescent="0.3">
      <c r="A41" s="64" t="s">
        <v>45</v>
      </c>
      <c r="B41" s="65"/>
      <c r="C41" s="65"/>
      <c r="D41" s="66"/>
    </row>
    <row r="42" spans="1:4" x14ac:dyDescent="0.3">
      <c r="A42" s="1" t="s">
        <v>16</v>
      </c>
      <c r="B42" s="57" t="s">
        <v>17</v>
      </c>
      <c r="C42" s="58"/>
      <c r="D42" s="59"/>
    </row>
  </sheetData>
  <mergeCells count="19">
    <mergeCell ref="A40:D40"/>
    <mergeCell ref="A41:D41"/>
    <mergeCell ref="B42:D42"/>
    <mergeCell ref="A34:C34"/>
    <mergeCell ref="A35:C35"/>
    <mergeCell ref="A36:C36"/>
    <mergeCell ref="A37:C37"/>
    <mergeCell ref="A38:C38"/>
    <mergeCell ref="A39:C39"/>
    <mergeCell ref="A32:C32"/>
    <mergeCell ref="A33:D33"/>
    <mergeCell ref="A21:D21"/>
    <mergeCell ref="A1:D1"/>
    <mergeCell ref="B3:D3"/>
    <mergeCell ref="A4:D4"/>
    <mergeCell ref="A5:D5"/>
    <mergeCell ref="A6:D6"/>
    <mergeCell ref="A7:D7"/>
    <mergeCell ref="B2:D2"/>
  </mergeCells>
  <pageMargins left="0.7" right="0.7" top="0.75" bottom="0.75" header="0.3" footer="0.3"/>
  <pageSetup scale="83"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M42"/>
  <sheetViews>
    <sheetView workbookViewId="0">
      <pane ySplit="5" topLeftCell="A6" activePane="bottomLeft" state="frozen"/>
      <selection pane="bottomLeft" activeCell="G41" sqref="G41"/>
    </sheetView>
  </sheetViews>
  <sheetFormatPr defaultRowHeight="14.4" x14ac:dyDescent="0.3"/>
  <cols>
    <col min="1" max="1" width="51.44140625" customWidth="1"/>
    <col min="2" max="2" width="39.33203125" customWidth="1"/>
    <col min="8" max="8" width="10.44140625" bestFit="1" customWidth="1"/>
    <col min="9" max="9" width="9.5546875" bestFit="1" customWidth="1"/>
    <col min="10" max="10" width="14.33203125" bestFit="1" customWidth="1"/>
    <col min="11" max="11" width="18.33203125" bestFit="1" customWidth="1"/>
    <col min="12" max="12" width="11.88671875" bestFit="1" customWidth="1"/>
  </cols>
  <sheetData>
    <row r="1" spans="1:13" x14ac:dyDescent="0.3">
      <c r="A1" s="56" t="s">
        <v>0</v>
      </c>
      <c r="B1" s="56"/>
      <c r="C1" s="56"/>
      <c r="D1" s="56"/>
    </row>
    <row r="2" spans="1:13" ht="21" x14ac:dyDescent="0.4">
      <c r="A2" s="27" t="s">
        <v>60</v>
      </c>
      <c r="B2" s="60"/>
      <c r="C2" s="60"/>
      <c r="D2" s="60"/>
    </row>
    <row r="3" spans="1:13" x14ac:dyDescent="0.3">
      <c r="A3" s="1" t="s">
        <v>19</v>
      </c>
      <c r="B3" s="57" t="s">
        <v>20</v>
      </c>
      <c r="C3" s="58"/>
      <c r="D3" s="59"/>
    </row>
    <row r="4" spans="1:13" x14ac:dyDescent="0.3">
      <c r="A4" s="57" t="s">
        <v>57</v>
      </c>
      <c r="B4" s="58"/>
      <c r="C4" s="58"/>
      <c r="D4" s="59"/>
    </row>
    <row r="5" spans="1:13" x14ac:dyDescent="0.3">
      <c r="A5" s="57" t="s">
        <v>61</v>
      </c>
      <c r="B5" s="58"/>
      <c r="C5" s="58"/>
      <c r="D5" s="59"/>
    </row>
    <row r="6" spans="1:13" x14ac:dyDescent="0.3">
      <c r="A6" s="57"/>
      <c r="B6" s="58"/>
      <c r="C6" s="58"/>
      <c r="D6" s="59"/>
      <c r="H6" s="45"/>
      <c r="I6" s="46"/>
      <c r="J6" s="46"/>
      <c r="K6" s="46"/>
      <c r="L6" s="46"/>
      <c r="M6" s="46"/>
    </row>
    <row r="7" spans="1:13" x14ac:dyDescent="0.3">
      <c r="A7" s="56" t="s">
        <v>1</v>
      </c>
      <c r="B7" s="56"/>
      <c r="C7" s="56"/>
      <c r="D7" s="56"/>
      <c r="H7" s="46"/>
      <c r="I7" s="46"/>
      <c r="J7" s="46"/>
      <c r="K7" s="46"/>
      <c r="L7" s="46"/>
      <c r="M7" s="46"/>
    </row>
    <row r="8" spans="1:13" x14ac:dyDescent="0.3">
      <c r="A8" s="2" t="s">
        <v>2</v>
      </c>
      <c r="B8" s="2" t="s">
        <v>3</v>
      </c>
      <c r="C8" s="2" t="s">
        <v>18</v>
      </c>
      <c r="D8" s="2" t="s">
        <v>4</v>
      </c>
      <c r="H8" s="46"/>
      <c r="I8" s="47"/>
      <c r="J8" s="46"/>
      <c r="K8" s="46"/>
      <c r="L8" s="47"/>
      <c r="M8" s="46"/>
    </row>
    <row r="9" spans="1:13" x14ac:dyDescent="0.3">
      <c r="A9" s="1" t="s">
        <v>21</v>
      </c>
      <c r="B9" s="3">
        <v>30</v>
      </c>
      <c r="C9" s="1">
        <v>12</v>
      </c>
      <c r="D9" s="3">
        <f>B9*C9</f>
        <v>360</v>
      </c>
      <c r="H9" s="46"/>
      <c r="I9" s="47"/>
      <c r="J9" s="46"/>
      <c r="K9" s="46"/>
      <c r="L9" s="47"/>
      <c r="M9" s="46"/>
    </row>
    <row r="10" spans="1:13" x14ac:dyDescent="0.3">
      <c r="A10" s="1" t="s">
        <v>22</v>
      </c>
      <c r="B10" s="3">
        <v>30</v>
      </c>
      <c r="C10" s="1">
        <v>12</v>
      </c>
      <c r="D10" s="3">
        <f>B10*C10</f>
        <v>360</v>
      </c>
      <c r="H10" s="46"/>
      <c r="I10" s="47"/>
      <c r="J10" s="46"/>
      <c r="K10" s="46"/>
      <c r="L10" s="47"/>
      <c r="M10" s="46"/>
    </row>
    <row r="11" spans="1:13" x14ac:dyDescent="0.3">
      <c r="A11" s="1" t="s">
        <v>67</v>
      </c>
      <c r="B11" s="3">
        <v>0</v>
      </c>
      <c r="C11" s="1">
        <v>0</v>
      </c>
      <c r="D11" s="3">
        <f>B11*C11</f>
        <v>0</v>
      </c>
      <c r="H11" s="46"/>
      <c r="I11" s="46"/>
      <c r="J11" s="46"/>
      <c r="K11" s="46"/>
      <c r="L11" s="46"/>
      <c r="M11" s="46"/>
    </row>
    <row r="12" spans="1:13" x14ac:dyDescent="0.3">
      <c r="A12" s="1" t="s">
        <v>67</v>
      </c>
      <c r="B12" s="3">
        <v>0</v>
      </c>
      <c r="C12" s="1">
        <v>0</v>
      </c>
      <c r="D12" s="3">
        <f t="shared" ref="D12:D14" si="0">B12*C12</f>
        <v>0</v>
      </c>
    </row>
    <row r="13" spans="1:13" x14ac:dyDescent="0.3">
      <c r="A13" s="1" t="s">
        <v>67</v>
      </c>
      <c r="B13" s="3">
        <v>0</v>
      </c>
      <c r="C13" s="1">
        <v>0</v>
      </c>
      <c r="D13" s="3">
        <f t="shared" si="0"/>
        <v>0</v>
      </c>
    </row>
    <row r="14" spans="1:13" x14ac:dyDescent="0.3">
      <c r="A14" s="1" t="s">
        <v>67</v>
      </c>
      <c r="B14" s="3">
        <v>0</v>
      </c>
      <c r="C14" s="1">
        <v>0</v>
      </c>
      <c r="D14" s="3">
        <f t="shared" si="0"/>
        <v>0</v>
      </c>
    </row>
    <row r="15" spans="1:13" x14ac:dyDescent="0.3">
      <c r="A15" s="1" t="s">
        <v>5</v>
      </c>
      <c r="B15" s="1"/>
      <c r="C15" s="1">
        <f>SUM(C9:C14)</f>
        <v>24</v>
      </c>
      <c r="D15" s="3">
        <f>SUM(D9:D14)</f>
        <v>720</v>
      </c>
    </row>
    <row r="16" spans="1:13" x14ac:dyDescent="0.3">
      <c r="A16" s="1" t="s">
        <v>44</v>
      </c>
      <c r="B16" s="1">
        <v>0.1</v>
      </c>
      <c r="C16" s="1"/>
      <c r="D16" s="3">
        <f>B16*D15</f>
        <v>72</v>
      </c>
    </row>
    <row r="17" spans="1:13" x14ac:dyDescent="0.3">
      <c r="A17" s="1" t="s">
        <v>6</v>
      </c>
      <c r="B17" s="1"/>
      <c r="C17" s="1"/>
      <c r="D17" s="3">
        <f>D15+D16</f>
        <v>792</v>
      </c>
    </row>
    <row r="18" spans="1:13" x14ac:dyDescent="0.3">
      <c r="A18" s="1" t="s">
        <v>25</v>
      </c>
      <c r="B18" s="1" t="s">
        <v>24</v>
      </c>
      <c r="C18" s="1">
        <v>0</v>
      </c>
      <c r="D18" s="3">
        <v>0</v>
      </c>
    </row>
    <row r="19" spans="1:13" x14ac:dyDescent="0.3">
      <c r="A19" s="1" t="s">
        <v>7</v>
      </c>
      <c r="B19" s="1"/>
      <c r="C19" s="1"/>
      <c r="D19" s="3">
        <f>D17+D18</f>
        <v>792</v>
      </c>
    </row>
    <row r="20" spans="1:13" x14ac:dyDescent="0.3">
      <c r="A20" s="1"/>
      <c r="B20" s="1"/>
      <c r="C20" s="1"/>
      <c r="D20" s="3"/>
    </row>
    <row r="21" spans="1:13" x14ac:dyDescent="0.3">
      <c r="A21" s="56" t="s">
        <v>48</v>
      </c>
      <c r="B21" s="56"/>
      <c r="C21" s="56"/>
      <c r="D21" s="56"/>
    </row>
    <row r="22" spans="1:13" x14ac:dyDescent="0.3">
      <c r="A22" s="2" t="s">
        <v>68</v>
      </c>
      <c r="B22" s="2" t="s">
        <v>69</v>
      </c>
      <c r="C22" s="2" t="s">
        <v>70</v>
      </c>
      <c r="D22" s="2" t="s">
        <v>4</v>
      </c>
      <c r="H22" s="46"/>
      <c r="I22" s="47"/>
      <c r="J22" s="46"/>
      <c r="K22" s="46"/>
      <c r="L22" s="47"/>
      <c r="M22" s="46"/>
    </row>
    <row r="23" spans="1:13" x14ac:dyDescent="0.3">
      <c r="A23" s="19" t="s">
        <v>63</v>
      </c>
      <c r="B23" s="20">
        <v>15</v>
      </c>
      <c r="C23" s="1">
        <v>12</v>
      </c>
      <c r="D23" s="1">
        <f>B23*C23</f>
        <v>180</v>
      </c>
    </row>
    <row r="24" spans="1:13" x14ac:dyDescent="0.3">
      <c r="A24" s="19" t="s">
        <v>9</v>
      </c>
      <c r="B24" s="1">
        <v>0</v>
      </c>
      <c r="C24" s="1">
        <v>0</v>
      </c>
      <c r="D24" s="1">
        <f>B24*C24</f>
        <v>0</v>
      </c>
    </row>
    <row r="25" spans="1:13" x14ac:dyDescent="0.3">
      <c r="A25" s="19" t="s">
        <v>10</v>
      </c>
      <c r="B25" s="1">
        <v>0</v>
      </c>
      <c r="C25" s="1">
        <v>0</v>
      </c>
      <c r="D25" s="1">
        <f>B25*C25</f>
        <v>0</v>
      </c>
    </row>
    <row r="26" spans="1:13" x14ac:dyDescent="0.3">
      <c r="A26" s="19" t="s">
        <v>12</v>
      </c>
      <c r="B26" s="1">
        <v>0</v>
      </c>
      <c r="C26" s="1">
        <v>0</v>
      </c>
      <c r="D26" s="1">
        <f>B26*C26</f>
        <v>0</v>
      </c>
    </row>
    <row r="27" spans="1:13" x14ac:dyDescent="0.3">
      <c r="A27" s="19" t="s">
        <v>11</v>
      </c>
      <c r="B27" s="20"/>
      <c r="C27" s="1"/>
      <c r="D27" s="1"/>
    </row>
    <row r="28" spans="1:13" x14ac:dyDescent="0.3">
      <c r="A28" s="19"/>
      <c r="B28" s="20"/>
      <c r="C28" s="1"/>
      <c r="D28" s="1"/>
    </row>
    <row r="29" spans="1:13" x14ac:dyDescent="0.3">
      <c r="A29" s="19" t="s">
        <v>14</v>
      </c>
      <c r="B29" s="20"/>
      <c r="C29" s="1"/>
      <c r="D29" s="1">
        <f>D23+D24+D25+D26+D27</f>
        <v>180</v>
      </c>
    </row>
    <row r="30" spans="1:13" x14ac:dyDescent="0.3">
      <c r="A30" s="21" t="s">
        <v>59</v>
      </c>
      <c r="B30" s="20">
        <v>0.03</v>
      </c>
      <c r="C30" s="1">
        <v>0</v>
      </c>
      <c r="D30" s="1">
        <f>C30*D29</f>
        <v>0</v>
      </c>
    </row>
    <row r="31" spans="1:13" x14ac:dyDescent="0.3">
      <c r="A31" s="19" t="s">
        <v>50</v>
      </c>
      <c r="B31" s="20"/>
      <c r="C31" s="1"/>
      <c r="D31" s="1">
        <f>D29+D30</f>
        <v>180</v>
      </c>
    </row>
    <row r="32" spans="1:13" x14ac:dyDescent="0.3">
      <c r="A32" s="57"/>
      <c r="B32" s="58"/>
      <c r="C32" s="59"/>
      <c r="D32" s="1"/>
    </row>
    <row r="33" spans="1:4" x14ac:dyDescent="0.3">
      <c r="A33" s="56" t="s">
        <v>13</v>
      </c>
      <c r="B33" s="56"/>
      <c r="C33" s="56"/>
      <c r="D33" s="56"/>
    </row>
    <row r="34" spans="1:4" x14ac:dyDescent="0.3">
      <c r="A34" s="57" t="s">
        <v>62</v>
      </c>
      <c r="B34" s="58"/>
      <c r="C34" s="59"/>
      <c r="D34" s="1">
        <v>40</v>
      </c>
    </row>
    <row r="35" spans="1:4" x14ac:dyDescent="0.3">
      <c r="A35" s="57" t="s">
        <v>15</v>
      </c>
      <c r="B35" s="58"/>
      <c r="C35" s="59"/>
      <c r="D35" s="1">
        <f>D34</f>
        <v>40</v>
      </c>
    </row>
    <row r="36" spans="1:4" x14ac:dyDescent="0.3">
      <c r="A36" s="57"/>
      <c r="B36" s="58"/>
      <c r="C36" s="59"/>
      <c r="D36" s="1"/>
    </row>
    <row r="37" spans="1:4" x14ac:dyDescent="0.3">
      <c r="A37" s="57" t="s">
        <v>58</v>
      </c>
      <c r="B37" s="58"/>
      <c r="C37" s="59"/>
      <c r="D37" s="3">
        <f>D19+D31+D35</f>
        <v>1012</v>
      </c>
    </row>
    <row r="38" spans="1:4" x14ac:dyDescent="0.3">
      <c r="A38" s="57"/>
      <c r="B38" s="58"/>
      <c r="C38" s="59"/>
      <c r="D38" s="3"/>
    </row>
    <row r="39" spans="1:4" x14ac:dyDescent="0.3">
      <c r="A39" s="57"/>
      <c r="B39" s="58"/>
      <c r="C39" s="59"/>
      <c r="D39" s="3"/>
    </row>
    <row r="40" spans="1:4" ht="255.75" customHeight="1" x14ac:dyDescent="0.3">
      <c r="A40" s="69" t="s">
        <v>65</v>
      </c>
      <c r="B40" s="70"/>
      <c r="C40" s="70"/>
      <c r="D40" s="71"/>
    </row>
    <row r="41" spans="1:4" ht="200.1" customHeight="1" x14ac:dyDescent="0.3">
      <c r="A41" s="61" t="s">
        <v>64</v>
      </c>
      <c r="B41" s="67"/>
      <c r="C41" s="67"/>
      <c r="D41" s="68"/>
    </row>
    <row r="42" spans="1:4" x14ac:dyDescent="0.3">
      <c r="A42" s="1" t="s">
        <v>16</v>
      </c>
      <c r="B42" s="57" t="s">
        <v>17</v>
      </c>
      <c r="C42" s="58"/>
      <c r="D42" s="59"/>
    </row>
  </sheetData>
  <mergeCells count="19">
    <mergeCell ref="A32:C32"/>
    <mergeCell ref="A34:C34"/>
    <mergeCell ref="A1:D1"/>
    <mergeCell ref="A7:D7"/>
    <mergeCell ref="A21:D21"/>
    <mergeCell ref="A33:D33"/>
    <mergeCell ref="B3:D3"/>
    <mergeCell ref="A4:D4"/>
    <mergeCell ref="A5:D5"/>
    <mergeCell ref="A6:D6"/>
    <mergeCell ref="B2:D2"/>
    <mergeCell ref="A35:C35"/>
    <mergeCell ref="B42:D42"/>
    <mergeCell ref="A36:C36"/>
    <mergeCell ref="A37:C37"/>
    <mergeCell ref="A38:C38"/>
    <mergeCell ref="A39:C39"/>
    <mergeCell ref="A41:D41"/>
    <mergeCell ref="A40:D40"/>
  </mergeCells>
  <pageMargins left="0.7" right="0.7" top="0.75" bottom="0.75" header="0.3" footer="0.3"/>
  <pageSetup scale="83"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G36" sqref="G36"/>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Time Phase Budget</vt:lpstr>
      <vt:lpstr>1.1.1</vt:lpstr>
      <vt:lpstr>1.1.2</vt:lpstr>
      <vt:lpstr>1.4.1</vt:lpstr>
      <vt:lpstr>Copy tabs for all activities</vt:lpstr>
      <vt:lpstr>'1.1.1'!Print_Area</vt:lpstr>
      <vt:lpstr>'1.1.2'!Print_Area</vt:lpstr>
      <vt:lpstr>'1.4.1'!Print_Area</vt:lpstr>
    </vt:vector>
  </TitlesOfParts>
  <Company>Fanshawe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Reid-Regier, Angela</dc:creator>
  <cp:lastModifiedBy>Hemington, Derek</cp:lastModifiedBy>
  <cp:lastPrinted>2013-02-07T16:24:45Z</cp:lastPrinted>
  <dcterms:created xsi:type="dcterms:W3CDTF">2013-01-29T17:06:20Z</dcterms:created>
  <dcterms:modified xsi:type="dcterms:W3CDTF">2023-02-12T17:13:19Z</dcterms:modified>
</cp:coreProperties>
</file>