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2310\Downloads\"/>
    </mc:Choice>
  </mc:AlternateContent>
  <xr:revisionPtr revIDLastSave="0" documentId="13_ncr:1_{E930D5CF-3B8B-4468-BF52-2E7380AFAD3C}" xr6:coauthVersionLast="47" xr6:coauthVersionMax="47" xr10:uidLastSave="{00000000-0000-0000-0000-000000000000}"/>
  <bookViews>
    <workbookView xWindow="-120" yWindow="-120" windowWidth="20730" windowHeight="11040" xr2:uid="{3ECB6441-DBB0-4E8E-BC7B-B51B343F3376}"/>
  </bookViews>
  <sheets>
    <sheet name="Time Phased Budget" sheetId="1" r:id="rId1"/>
    <sheet name="Resource Usage" sheetId="2" r:id="rId2"/>
    <sheet name="Project Budget Worksheet" sheetId="3" r:id="rId3"/>
  </sheets>
  <definedNames>
    <definedName name="_xlnm._FilterDatabase" localSheetId="0" hidden="1">'Time Phased Budget'!$A$1:$AC$46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0" i="2" l="1"/>
  <c r="AJ47" i="1"/>
  <c r="AD48" i="1"/>
  <c r="H2" i="2"/>
  <c r="AD2" i="2"/>
  <c r="AE2" i="2"/>
  <c r="AF2" i="2"/>
  <c r="AG2" i="2"/>
  <c r="AB2" i="2"/>
  <c r="C7" i="1"/>
  <c r="D23" i="3"/>
  <c r="D46" i="2"/>
  <c r="D43" i="2"/>
  <c r="E46" i="2"/>
  <c r="F46" i="2"/>
  <c r="G46" i="2"/>
  <c r="I46" i="2"/>
  <c r="J46" i="2"/>
  <c r="P46" i="2"/>
  <c r="Q46" i="2"/>
  <c r="R46" i="2"/>
  <c r="T46" i="2"/>
  <c r="U46" i="2"/>
  <c r="V46" i="2"/>
  <c r="W46" i="2"/>
  <c r="X46" i="2"/>
  <c r="Y46" i="2"/>
  <c r="Z46" i="2"/>
  <c r="AA46" i="2"/>
  <c r="E43" i="2"/>
  <c r="F43" i="2"/>
  <c r="G43" i="2"/>
  <c r="I43" i="2"/>
  <c r="J43" i="2"/>
  <c r="N43" i="2"/>
  <c r="S43" i="2"/>
  <c r="P43" i="2"/>
  <c r="Q43" i="2"/>
  <c r="V43" i="2"/>
  <c r="W43" i="2"/>
  <c r="Y43" i="2"/>
  <c r="Z43" i="2"/>
  <c r="AA43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T40" i="2"/>
  <c r="U40" i="2"/>
  <c r="V40" i="2"/>
  <c r="W40" i="2"/>
  <c r="X40" i="2"/>
  <c r="Y40" i="2"/>
  <c r="Z40" i="2"/>
  <c r="AA40" i="2"/>
  <c r="D40" i="2"/>
  <c r="D4" i="2"/>
  <c r="F27" i="2"/>
  <c r="G27" i="2"/>
  <c r="I27" i="2"/>
  <c r="J27" i="2"/>
  <c r="K27" i="2"/>
  <c r="L27" i="2"/>
  <c r="M27" i="2"/>
  <c r="N27" i="2"/>
  <c r="O27" i="2"/>
  <c r="P27" i="2"/>
  <c r="Q27" i="2"/>
  <c r="V27" i="2"/>
  <c r="W27" i="2"/>
  <c r="X27" i="2"/>
  <c r="Y27" i="2"/>
  <c r="Z27" i="2"/>
  <c r="AA27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E20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E4" i="2"/>
  <c r="F47" i="1"/>
  <c r="F48" i="1" s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C42" i="1"/>
  <c r="C28" i="1"/>
  <c r="C19" i="1"/>
  <c r="C11" i="1"/>
  <c r="AH48" i="1" l="1"/>
  <c r="AI48" i="1" s="1"/>
  <c r="U2" i="2"/>
  <c r="M2" i="2"/>
  <c r="E2" i="2"/>
  <c r="K2" i="2"/>
  <c r="S2" i="2"/>
  <c r="AA2" i="2"/>
  <c r="Y2" i="2"/>
  <c r="Q2" i="2"/>
  <c r="I2" i="2"/>
  <c r="P2" i="2"/>
  <c r="W2" i="2"/>
  <c r="O2" i="2"/>
  <c r="G2" i="2"/>
  <c r="J2" i="2"/>
  <c r="V2" i="2"/>
  <c r="N2" i="2"/>
  <c r="F2" i="2"/>
  <c r="D2" i="2"/>
  <c r="Z2" i="2"/>
  <c r="X2" i="2"/>
  <c r="R2" i="2"/>
  <c r="T2" i="2"/>
  <c r="L2" i="2"/>
  <c r="D30" i="1"/>
  <c r="C47" i="1"/>
  <c r="G48" i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D47" i="1" l="1"/>
  <c r="D7" i="3" s="1"/>
  <c r="F9" i="3" s="1"/>
  <c r="D11" i="3" s="1"/>
  <c r="F13" i="3" s="1"/>
  <c r="D15" i="3" s="1"/>
  <c r="F17" i="3" s="1"/>
  <c r="F25" i="3" s="1"/>
  <c r="B1" i="3" s="1"/>
</calcChain>
</file>

<file path=xl/sharedStrings.xml><?xml version="1.0" encoding="utf-8"?>
<sst xmlns="http://schemas.openxmlformats.org/spreadsheetml/2006/main" count="988" uniqueCount="221">
  <si>
    <t>WBS</t>
  </si>
  <si>
    <t>Task Name</t>
  </si>
  <si>
    <t>1.1.1</t>
  </si>
  <si>
    <t>1.1.1.1</t>
  </si>
  <si>
    <t>1.1.1.2</t>
  </si>
  <si>
    <t>1.1.1.3</t>
  </si>
  <si>
    <t>1.1.2</t>
  </si>
  <si>
    <t>1.1.2.1</t>
  </si>
  <si>
    <t>1.1.3</t>
  </si>
  <si>
    <t>1.1.3.1</t>
  </si>
  <si>
    <t>1.1.3.2</t>
  </si>
  <si>
    <t>1.1.3.3</t>
  </si>
  <si>
    <t>1.2.1</t>
  </si>
  <si>
    <t>1.2.1.1</t>
  </si>
  <si>
    <t>1.2.1.2</t>
  </si>
  <si>
    <t>1.2.1.3</t>
  </si>
  <si>
    <t>1.2.2</t>
  </si>
  <si>
    <t>1.2.2.1</t>
  </si>
  <si>
    <t>1.2.2.2</t>
  </si>
  <si>
    <t>1.2.3</t>
  </si>
  <si>
    <t>1.2.3.1</t>
  </si>
  <si>
    <t>1.2.3.2</t>
  </si>
  <si>
    <t>1.2.4</t>
  </si>
  <si>
    <t>1.2.4.1</t>
  </si>
  <si>
    <t>1.2.4.2</t>
  </si>
  <si>
    <t>1.3.1</t>
  </si>
  <si>
    <t>1.3.1.1</t>
  </si>
  <si>
    <t>1.3.1.2</t>
  </si>
  <si>
    <t>1.3.2</t>
  </si>
  <si>
    <t>1.3.2.1</t>
  </si>
  <si>
    <t>1.3.2.2</t>
  </si>
  <si>
    <t>Activity Budget</t>
  </si>
  <si>
    <t>Phase Budget</t>
  </si>
  <si>
    <t>WP Budget</t>
  </si>
  <si>
    <t>Total</t>
  </si>
  <si>
    <t>CumulativeTotal</t>
  </si>
  <si>
    <t>Resource Name</t>
  </si>
  <si>
    <t>Work</t>
  </si>
  <si>
    <t>Yel</t>
  </si>
  <si>
    <t>Refas</t>
  </si>
  <si>
    <t>Tecan</t>
  </si>
  <si>
    <t>Spark</t>
  </si>
  <si>
    <t/>
  </si>
  <si>
    <t xml:space="preserve">Human Resource Imbalance </t>
  </si>
  <si>
    <t>Project Contract Pricing and Project Budget</t>
  </si>
  <si>
    <t>Workpackage Estimate</t>
  </si>
  <si>
    <t>Contingency Reserve (% of WP estimate)</t>
  </si>
  <si>
    <t>Cost Baseline</t>
  </si>
  <si>
    <t>Management Reserve (% of Cost Baseline)</t>
  </si>
  <si>
    <t>Project Budget in CDN$</t>
  </si>
  <si>
    <t>Profit (% of Project Budget)</t>
  </si>
  <si>
    <t xml:space="preserve">Customer Price </t>
  </si>
  <si>
    <t>CR Approved to be paid by customer</t>
  </si>
  <si>
    <t>Total CR approved to be paid by customer</t>
  </si>
  <si>
    <t>Total Contract Price</t>
  </si>
  <si>
    <t>%</t>
  </si>
  <si>
    <t>$</t>
  </si>
  <si>
    <t>Project Build Treehouse (Bunkie)</t>
  </si>
  <si>
    <t xml:space="preserve">   Preparation</t>
  </si>
  <si>
    <t xml:space="preserve">      Design Treehouse</t>
  </si>
  <si>
    <t xml:space="preserve">         Research and sketch treehouse </t>
  </si>
  <si>
    <t xml:space="preserve">         Engage architect for custom design</t>
  </si>
  <si>
    <t xml:space="preserve">         Finalize treehouse design</t>
  </si>
  <si>
    <t xml:space="preserve">      Resource and Cost Planning</t>
  </si>
  <si>
    <t xml:space="preserve">         Identify materials and estimates cost </t>
  </si>
  <si>
    <t>1.1.2.2</t>
  </si>
  <si>
    <t xml:space="preserve">         Develop resource and cost plan</t>
  </si>
  <si>
    <t>1.1.2.3</t>
  </si>
  <si>
    <t xml:space="preserve">         Resource and cost planning complete</t>
  </si>
  <si>
    <t xml:space="preserve">      Project Kick-off</t>
  </si>
  <si>
    <t xml:space="preserve">         Review goals, scope, and timelines</t>
  </si>
  <si>
    <t xml:space="preserve">         Conduct project kick-off meeting</t>
  </si>
  <si>
    <t xml:space="preserve">         Preparation complete</t>
  </si>
  <si>
    <t xml:space="preserve">   Execution</t>
  </si>
  <si>
    <t xml:space="preserve">      Buying Resources</t>
  </si>
  <si>
    <t xml:space="preserve">         Get quotations and select suppliers</t>
  </si>
  <si>
    <t xml:space="preserve">         Purchase materials &amp; equipments</t>
  </si>
  <si>
    <t xml:space="preserve">         Resources acquisition complete</t>
  </si>
  <si>
    <t xml:space="preserve">      Custom Steel Bracket Construction</t>
  </si>
  <si>
    <t xml:space="preserve">         Design bracket</t>
  </si>
  <si>
    <t xml:space="preserve">         Fabricate custom brackets</t>
  </si>
  <si>
    <t xml:space="preserve">      Treehouse Construction</t>
  </si>
  <si>
    <t xml:space="preserve">         Prepare site and build structure</t>
  </si>
  <si>
    <t xml:space="preserve">         Wall installation</t>
  </si>
  <si>
    <t>1.2.3.3</t>
  </si>
  <si>
    <t xml:space="preserve">         Roof and floor installation</t>
  </si>
  <si>
    <t>1.2.3.4</t>
  </si>
  <si>
    <t xml:space="preserve">         Interior finishing</t>
  </si>
  <si>
    <t>1.2.3.5</t>
  </si>
  <si>
    <t xml:space="preserve">         Treehouse construction complete</t>
  </si>
  <si>
    <t xml:space="preserve">      Suspension Bridge Construction</t>
  </si>
  <si>
    <t xml:space="preserve">         Design and plan bridge</t>
  </si>
  <si>
    <t xml:space="preserve">         Bridge construction</t>
  </si>
  <si>
    <t>1.2.4.3</t>
  </si>
  <si>
    <t xml:space="preserve">         Bridge construction complete</t>
  </si>
  <si>
    <t xml:space="preserve">   Monitoring and Controlling</t>
  </si>
  <si>
    <t xml:space="preserve">      Quality Control</t>
  </si>
  <si>
    <t xml:space="preserve">         Inspect materials and workmanship</t>
  </si>
  <si>
    <t xml:space="preserve">         Ensure adherence to safety regulations</t>
  </si>
  <si>
    <t xml:space="preserve">      Issue Resolution</t>
  </si>
  <si>
    <t xml:space="preserve">         Identify and resolve project issues</t>
  </si>
  <si>
    <t xml:space="preserve">         Address quality issues</t>
  </si>
  <si>
    <t>1.3.2.3</t>
  </si>
  <si>
    <t xml:space="preserve">         Inspections and controlling complete</t>
  </si>
  <si>
    <t xml:space="preserve">   Closing</t>
  </si>
  <si>
    <t>1.4.1</t>
  </si>
  <si>
    <t xml:space="preserve">      Customer Acceptance &amp; Project Closure</t>
  </si>
  <si>
    <t>1.4.1.1</t>
  </si>
  <si>
    <t xml:space="preserve">         Walkthrough with owner</t>
  </si>
  <si>
    <t>1.4.1.2</t>
  </si>
  <si>
    <t xml:space="preserve">         Review final outcome and end project</t>
  </si>
  <si>
    <t>48 hrs</t>
  </si>
  <si>
    <t xml:space="preserve">   Conduct project kick-off meeting</t>
  </si>
  <si>
    <t>4 hrs</t>
  </si>
  <si>
    <t xml:space="preserve">   Design bracket</t>
  </si>
  <si>
    <t>8 hrs</t>
  </si>
  <si>
    <t xml:space="preserve">   Fabricate custom brackets</t>
  </si>
  <si>
    <t xml:space="preserve">   Bridge construction</t>
  </si>
  <si>
    <t>16 hrs</t>
  </si>
  <si>
    <t xml:space="preserve">   Identify and resolve project issues</t>
  </si>
  <si>
    <t>2 hrs</t>
  </si>
  <si>
    <t xml:space="preserve">   Address quality issues</t>
  </si>
  <si>
    <t>99 hrs</t>
  </si>
  <si>
    <t xml:space="preserve">   Research and sketch treehouse </t>
  </si>
  <si>
    <t xml:space="preserve">   Identify materials and estimates cost </t>
  </si>
  <si>
    <t xml:space="preserve">   Develop resource and cost plan</t>
  </si>
  <si>
    <t xml:space="preserve">   Review goals, scope, and timelines</t>
  </si>
  <si>
    <t>15 hrs</t>
  </si>
  <si>
    <t xml:space="preserve">   Get quotations and select suppliers</t>
  </si>
  <si>
    <t xml:space="preserve">   Interior finishing</t>
  </si>
  <si>
    <t xml:space="preserve">   Inspect materials and workmanship</t>
  </si>
  <si>
    <t>24 hrs</t>
  </si>
  <si>
    <t xml:space="preserve">   Walkthrough with owner</t>
  </si>
  <si>
    <t xml:space="preserve">   Review final outcome and end project</t>
  </si>
  <si>
    <t>14.8 hrs</t>
  </si>
  <si>
    <t>2.96 hrs</t>
  </si>
  <si>
    <t>11.84 hrs</t>
  </si>
  <si>
    <t>Architect</t>
  </si>
  <si>
    <t>40 hrs</t>
  </si>
  <si>
    <t xml:space="preserve">   Engage architect for custom design</t>
  </si>
  <si>
    <t xml:space="preserve">   Design and plan bridge</t>
  </si>
  <si>
    <t xml:space="preserve">   Ensure adherence to safety regulations</t>
  </si>
  <si>
    <t>Steel Plate</t>
  </si>
  <si>
    <t>15 Sheet</t>
  </si>
  <si>
    <t xml:space="preserve">   Purchase materials &amp; equipments</t>
  </si>
  <si>
    <t>14 Sheet</t>
  </si>
  <si>
    <t xml:space="preserve">   Roof and floor installation</t>
  </si>
  <si>
    <t>1 Sheet</t>
  </si>
  <si>
    <t>Wood</t>
  </si>
  <si>
    <t>70 Board Feet</t>
  </si>
  <si>
    <t>Nails</t>
  </si>
  <si>
    <t>5 Boxes</t>
  </si>
  <si>
    <t>Screws</t>
  </si>
  <si>
    <t>8 Boxes</t>
  </si>
  <si>
    <t>Clips</t>
  </si>
  <si>
    <t>50 Pieces</t>
  </si>
  <si>
    <t>Staples</t>
  </si>
  <si>
    <t>3 Boxes</t>
  </si>
  <si>
    <t>Steel Cables</t>
  </si>
  <si>
    <t>5 Rolls</t>
  </si>
  <si>
    <t>3 Rolls</t>
  </si>
  <si>
    <t xml:space="preserve">   Prepare site and build structure</t>
  </si>
  <si>
    <t>1 Rolls</t>
  </si>
  <si>
    <t>Wooden Planks</t>
  </si>
  <si>
    <t>20 Pieces</t>
  </si>
  <si>
    <t>Connectors</t>
  </si>
  <si>
    <t>3 Sets</t>
  </si>
  <si>
    <t>Hoist Rental</t>
  </si>
  <si>
    <t>Concrete</t>
  </si>
  <si>
    <t>4 Cubic Yards</t>
  </si>
  <si>
    <t>Paints and Stains</t>
  </si>
  <si>
    <t>8 Gallons</t>
  </si>
  <si>
    <t>Waterproof Sealant</t>
  </si>
  <si>
    <t>5 Gallons</t>
  </si>
  <si>
    <t>Insulation Material</t>
  </si>
  <si>
    <t>LED Lighting</t>
  </si>
  <si>
    <t>4 Sets</t>
  </si>
  <si>
    <t>Glass Windows</t>
  </si>
  <si>
    <t>5 Pieces</t>
  </si>
  <si>
    <t>Roofing Shingles</t>
  </si>
  <si>
    <t>9 Bundles</t>
  </si>
  <si>
    <t>8 Bundles</t>
  </si>
  <si>
    <t xml:space="preserve">   Wall installation</t>
  </si>
  <si>
    <t>1 Bundles</t>
  </si>
  <si>
    <t>Ladder</t>
  </si>
  <si>
    <t>Safety Harnesses</t>
  </si>
  <si>
    <t>Miscellaneous Hardware Chest Refills</t>
  </si>
  <si>
    <t>Wires</t>
  </si>
  <si>
    <t>Plywood Sheets</t>
  </si>
  <si>
    <t>15 Sheets</t>
  </si>
  <si>
    <t>Sand</t>
  </si>
  <si>
    <t>2 Cubic Yards</t>
  </si>
  <si>
    <t>Varnish</t>
  </si>
  <si>
    <t>4 Gallons</t>
  </si>
  <si>
    <t>1 Gallons</t>
  </si>
  <si>
    <t>Light switches</t>
  </si>
  <si>
    <t>6 Pieces</t>
  </si>
  <si>
    <t>Lumber (2x4)</t>
  </si>
  <si>
    <t>40 Board Feet</t>
  </si>
  <si>
    <t>$1760</t>
  </si>
  <si>
    <t>Cost</t>
  </si>
  <si>
    <t>Finalize treehouse design</t>
  </si>
  <si>
    <t>0 hrs</t>
  </si>
  <si>
    <t>$0.00</t>
  </si>
  <si>
    <t>Resource and cost planning complete</t>
  </si>
  <si>
    <t>Preparation complete</t>
  </si>
  <si>
    <t>Resources acquisition complete</t>
  </si>
  <si>
    <t>Treehouse construction complete</t>
  </si>
  <si>
    <t>Bridge construction complete</t>
  </si>
  <si>
    <t>Inspections and controlling complete</t>
  </si>
  <si>
    <t>$200</t>
  </si>
  <si>
    <t>$200.00</t>
  </si>
  <si>
    <t>$367.5</t>
  </si>
  <si>
    <t>$25</t>
  </si>
  <si>
    <t>$35</t>
  </si>
  <si>
    <t>$400</t>
  </si>
  <si>
    <t>$1200</t>
  </si>
  <si>
    <t>$880</t>
  </si>
  <si>
    <t>$50</t>
  </si>
  <si>
    <t>$150</t>
  </si>
  <si>
    <t>$800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</si>
</sst>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mmm\ [$-409]d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0"/>
      <color rgb="FF363636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BF6"/>
        <bgColor indexed="64"/>
      </patternFill>
    </fill>
  </fills>
  <borders count="2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/>
    <xf numFmtId="0" fontId="0" fillId="4" borderId="0" xfId="0" applyFill="1"/>
    <xf numFmtId="165" fontId="0" fillId="4" borderId="0" xfId="0" applyNumberFormat="1" applyFill="1" applyAlignment="1">
      <alignment wrapText="1"/>
    </xf>
    <xf numFmtId="0" fontId="0" fillId="0" borderId="3" xfId="0" applyBorder="1"/>
    <xf numFmtId="0" fontId="2" fillId="2" borderId="4" xfId="0" applyFont="1" applyFill="1" applyBorder="1" applyAlignment="1">
      <alignment vertical="center" wrapText="1"/>
    </xf>
    <xf numFmtId="165" fontId="0" fillId="0" borderId="4" xfId="0" applyNumberFormat="1" applyBorder="1" applyAlignment="1">
      <alignment wrapText="1"/>
    </xf>
    <xf numFmtId="165" fontId="0" fillId="4" borderId="4" xfId="0" applyNumberFormat="1" applyFill="1" applyBorder="1" applyAlignment="1">
      <alignment wrapText="1"/>
    </xf>
    <xf numFmtId="0" fontId="0" fillId="0" borderId="7" xfId="0" applyBorder="1" applyAlignment="1">
      <alignment horizontal="right"/>
    </xf>
    <xf numFmtId="0" fontId="4" fillId="3" borderId="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right"/>
    </xf>
    <xf numFmtId="165" fontId="0" fillId="0" borderId="13" xfId="0" applyNumberFormat="1" applyBorder="1" applyAlignment="1">
      <alignment wrapText="1"/>
    </xf>
    <xf numFmtId="164" fontId="0" fillId="0" borderId="16" xfId="0" applyNumberFormat="1" applyBorder="1"/>
    <xf numFmtId="166" fontId="0" fillId="0" borderId="8" xfId="0" applyNumberFormat="1" applyBorder="1"/>
    <xf numFmtId="166" fontId="0" fillId="0" borderId="14" xfId="0" applyNumberFormat="1" applyBorder="1"/>
    <xf numFmtId="166" fontId="0" fillId="4" borderId="8" xfId="0" applyNumberFormat="1" applyFill="1" applyBorder="1"/>
    <xf numFmtId="166" fontId="0" fillId="4" borderId="8" xfId="0" applyNumberFormat="1" applyFill="1" applyBorder="1" applyAlignment="1">
      <alignment wrapText="1"/>
    </xf>
    <xf numFmtId="166" fontId="0" fillId="0" borderId="11" xfId="0" applyNumberFormat="1" applyBorder="1"/>
    <xf numFmtId="166" fontId="0" fillId="0" borderId="15" xfId="0" applyNumberFormat="1" applyBorder="1"/>
    <xf numFmtId="166" fontId="0" fillId="4" borderId="11" xfId="0" applyNumberFormat="1" applyFill="1" applyBorder="1"/>
    <xf numFmtId="166" fontId="0" fillId="4" borderId="11" xfId="0" applyNumberFormat="1" applyFill="1" applyBorder="1" applyAlignment="1">
      <alignment wrapText="1"/>
    </xf>
    <xf numFmtId="166" fontId="0" fillId="0" borderId="12" xfId="0" applyNumberFormat="1" applyBorder="1"/>
    <xf numFmtId="0" fontId="6" fillId="5" borderId="5" xfId="0" applyFont="1" applyFill="1" applyBorder="1" applyAlignment="1">
      <alignment horizontal="right" vertical="center" wrapText="1"/>
    </xf>
    <xf numFmtId="0" fontId="6" fillId="5" borderId="6" xfId="0" applyFont="1" applyFill="1" applyBorder="1" applyAlignment="1">
      <alignment vertical="center" wrapText="1"/>
    </xf>
    <xf numFmtId="0" fontId="7" fillId="5" borderId="6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vertical="center" wrapText="1"/>
    </xf>
    <xf numFmtId="0" fontId="0" fillId="0" borderId="4" xfId="0" applyBorder="1" applyAlignment="1">
      <alignment wrapText="1"/>
    </xf>
    <xf numFmtId="0" fontId="0" fillId="0" borderId="8" xfId="0" applyBorder="1"/>
    <xf numFmtId="165" fontId="0" fillId="0" borderId="8" xfId="0" applyNumberFormat="1" applyBorder="1" applyAlignment="1">
      <alignment wrapText="1"/>
    </xf>
    <xf numFmtId="2" fontId="0" fillId="0" borderId="0" xfId="0" applyNumberFormat="1"/>
    <xf numFmtId="10" fontId="0" fillId="0" borderId="0" xfId="1" applyNumberFormat="1" applyFont="1"/>
    <xf numFmtId="0" fontId="0" fillId="0" borderId="4" xfId="0" applyBorder="1" applyAlignment="1">
      <alignment horizontal="center"/>
    </xf>
    <xf numFmtId="166" fontId="0" fillId="0" borderId="4" xfId="0" applyNumberFormat="1" applyBorder="1"/>
    <xf numFmtId="10" fontId="0" fillId="0" borderId="21" xfId="1" applyNumberFormat="1" applyFont="1" applyBorder="1" applyAlignment="1">
      <alignment horizontal="center"/>
    </xf>
    <xf numFmtId="10" fontId="0" fillId="0" borderId="21" xfId="1" applyNumberFormat="1" applyFont="1" applyBorder="1"/>
    <xf numFmtId="166" fontId="0" fillId="0" borderId="0" xfId="0" applyNumberFormat="1"/>
    <xf numFmtId="10" fontId="0" fillId="0" borderId="0" xfId="1" applyNumberFormat="1" applyFont="1" applyBorder="1"/>
    <xf numFmtId="0" fontId="0" fillId="0" borderId="22" xfId="0" applyBorder="1"/>
    <xf numFmtId="0" fontId="0" fillId="0" borderId="23" xfId="0" applyBorder="1"/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20" xfId="0" applyNumberFormat="1" applyBorder="1"/>
    <xf numFmtId="166" fontId="0" fillId="0" borderId="2" xfId="0" applyNumberFormat="1" applyBorder="1"/>
    <xf numFmtId="0" fontId="0" fillId="0" borderId="24" xfId="0" applyBorder="1"/>
    <xf numFmtId="10" fontId="0" fillId="0" borderId="3" xfId="1" applyNumberFormat="1" applyFont="1" applyBorder="1"/>
    <xf numFmtId="166" fontId="0" fillId="0" borderId="3" xfId="0" applyNumberFormat="1" applyBorder="1"/>
    <xf numFmtId="10" fontId="0" fillId="0" borderId="0" xfId="1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right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6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ED76-451D-4AFF-9217-159747FF6DFD}">
  <dimension ref="A1:AK48"/>
  <sheetViews>
    <sheetView tabSelected="1" workbookViewId="0">
      <pane xSplit="5" ySplit="1" topLeftCell="F2" activePane="bottomRight" state="frozen"/>
      <selection pane="topRight" activeCell="G1" sqref="G1"/>
      <selection pane="bottomLeft" activeCell="A3" sqref="A3"/>
      <selection pane="bottomRight" activeCell="AJ51" sqref="AJ51"/>
    </sheetView>
  </sheetViews>
  <sheetFormatPr defaultRowHeight="15" x14ac:dyDescent="0.25"/>
  <cols>
    <col min="1" max="1" width="6.7109375" style="5" bestFit="1" customWidth="1"/>
    <col min="2" max="2" width="43.7109375" bestFit="1" customWidth="1"/>
    <col min="3" max="5" width="10.85546875" bestFit="1" customWidth="1"/>
    <col min="6" max="9" width="9.85546875" bestFit="1" customWidth="1"/>
    <col min="10" max="22" width="10.85546875" bestFit="1" customWidth="1"/>
    <col min="23" max="28" width="11.85546875" bestFit="1" customWidth="1"/>
    <col min="29" max="33" width="10.140625" bestFit="1" customWidth="1"/>
    <col min="35" max="37" width="10.140625" bestFit="1" customWidth="1"/>
  </cols>
  <sheetData>
    <row r="1" spans="1:37" s="6" customFormat="1" ht="27" thickBot="1" x14ac:dyDescent="0.3">
      <c r="A1" s="28" t="s">
        <v>0</v>
      </c>
      <c r="B1" s="29" t="s">
        <v>1</v>
      </c>
      <c r="C1" s="30" t="s">
        <v>31</v>
      </c>
      <c r="D1" s="30" t="s">
        <v>33</v>
      </c>
      <c r="E1" s="30" t="s">
        <v>32</v>
      </c>
      <c r="F1" s="17">
        <v>44948</v>
      </c>
      <c r="G1" s="17">
        <v>44949</v>
      </c>
      <c r="H1" s="17">
        <v>44950</v>
      </c>
      <c r="I1" s="17">
        <v>44951</v>
      </c>
      <c r="J1" s="17">
        <v>44952</v>
      </c>
      <c r="K1" s="17">
        <v>44953</v>
      </c>
      <c r="L1" s="17">
        <v>44954</v>
      </c>
      <c r="M1" s="17">
        <v>44955</v>
      </c>
      <c r="N1" s="17">
        <v>44956</v>
      </c>
      <c r="O1" s="17">
        <v>44957</v>
      </c>
      <c r="P1" s="17">
        <v>44958</v>
      </c>
      <c r="Q1" s="17">
        <v>44959</v>
      </c>
      <c r="R1" s="17">
        <v>44960</v>
      </c>
      <c r="S1" s="17">
        <v>44961</v>
      </c>
      <c r="T1" s="17">
        <v>44962</v>
      </c>
      <c r="U1" s="17">
        <v>44963</v>
      </c>
      <c r="V1" s="17">
        <v>44964</v>
      </c>
      <c r="W1" s="17">
        <v>44965</v>
      </c>
      <c r="X1" s="17">
        <v>44966</v>
      </c>
      <c r="Y1" s="17">
        <v>44967</v>
      </c>
      <c r="Z1" s="17">
        <v>44968</v>
      </c>
      <c r="AA1" s="17">
        <v>44969</v>
      </c>
      <c r="AB1" s="17">
        <v>44970</v>
      </c>
      <c r="AC1" s="17">
        <v>44971</v>
      </c>
      <c r="AD1" s="17">
        <v>44972</v>
      </c>
      <c r="AE1" s="17">
        <v>44973</v>
      </c>
      <c r="AF1" s="17">
        <v>44974</v>
      </c>
      <c r="AG1" s="17">
        <v>44975</v>
      </c>
      <c r="AH1" s="17">
        <v>44976</v>
      </c>
      <c r="AI1" s="17">
        <v>44977</v>
      </c>
      <c r="AJ1" s="17">
        <v>44978</v>
      </c>
      <c r="AK1" s="17">
        <v>44979</v>
      </c>
    </row>
    <row r="2" spans="1:37" x14ac:dyDescent="0.25">
      <c r="A2" s="56" t="s">
        <v>0</v>
      </c>
      <c r="B2" s="56" t="s">
        <v>1</v>
      </c>
      <c r="C2" s="7"/>
      <c r="D2" s="7"/>
      <c r="E2" s="18"/>
      <c r="F2" s="7"/>
      <c r="G2" s="7"/>
      <c r="H2" s="7"/>
      <c r="I2" s="7"/>
      <c r="J2" s="7"/>
      <c r="K2" s="8"/>
      <c r="L2" s="8"/>
      <c r="M2" s="7"/>
      <c r="N2" s="7"/>
      <c r="O2" s="7"/>
      <c r="P2" s="7"/>
      <c r="Q2" s="7"/>
      <c r="R2" s="9"/>
      <c r="S2" s="9"/>
      <c r="T2" s="7"/>
      <c r="U2" s="7"/>
      <c r="V2" s="7"/>
      <c r="W2" s="7"/>
      <c r="X2" s="7"/>
      <c r="Y2" s="9"/>
      <c r="Z2" s="9"/>
      <c r="AA2" s="7"/>
      <c r="AB2" s="7"/>
      <c r="AC2" s="7"/>
    </row>
    <row r="3" spans="1:37" x14ac:dyDescent="0.25">
      <c r="A3" s="1">
        <v>1</v>
      </c>
      <c r="B3" s="1" t="s">
        <v>57</v>
      </c>
      <c r="C3" s="7"/>
      <c r="D3" s="7"/>
      <c r="E3" s="18">
        <v>21322</v>
      </c>
      <c r="F3" s="7"/>
      <c r="G3" s="7"/>
      <c r="H3" s="7"/>
      <c r="I3" s="7"/>
      <c r="J3" s="7"/>
      <c r="K3" s="8"/>
      <c r="L3" s="8"/>
      <c r="R3" s="9"/>
      <c r="S3" s="9"/>
      <c r="Y3" s="9"/>
      <c r="Z3" s="9"/>
    </row>
    <row r="4" spans="1:37" x14ac:dyDescent="0.25">
      <c r="A4" s="1">
        <v>1.1000000000000001</v>
      </c>
      <c r="B4" s="1" t="s">
        <v>58</v>
      </c>
      <c r="C4" s="7"/>
      <c r="D4" s="7">
        <v>6610</v>
      </c>
      <c r="E4" s="18"/>
      <c r="F4" s="7"/>
      <c r="K4" s="8"/>
      <c r="L4" s="8"/>
      <c r="R4" s="9"/>
      <c r="S4" s="9"/>
      <c r="Y4" s="9"/>
      <c r="Z4" s="9"/>
    </row>
    <row r="5" spans="1:37" x14ac:dyDescent="0.25">
      <c r="A5" s="1" t="s">
        <v>2</v>
      </c>
      <c r="B5" s="58" t="s">
        <v>59</v>
      </c>
      <c r="C5" s="7"/>
      <c r="D5" s="7"/>
      <c r="E5" s="18"/>
      <c r="F5" s="7"/>
      <c r="K5" s="8"/>
      <c r="L5" s="8"/>
      <c r="R5" s="9"/>
      <c r="S5" s="9"/>
      <c r="Y5" s="9"/>
      <c r="Z5" s="9"/>
    </row>
    <row r="6" spans="1:37" x14ac:dyDescent="0.25">
      <c r="A6" s="2" t="s">
        <v>3</v>
      </c>
      <c r="B6" s="59" t="s">
        <v>60</v>
      </c>
      <c r="C6" s="7"/>
      <c r="D6" s="7"/>
      <c r="E6" s="18"/>
      <c r="F6" s="7">
        <v>1600</v>
      </c>
      <c r="K6" s="8"/>
      <c r="L6" s="8"/>
      <c r="R6" s="9"/>
      <c r="S6" s="9"/>
      <c r="Y6" s="9"/>
      <c r="Z6" s="9"/>
    </row>
    <row r="7" spans="1:37" x14ac:dyDescent="0.25">
      <c r="A7" s="2" t="s">
        <v>4</v>
      </c>
      <c r="B7" s="59" t="s">
        <v>61</v>
      </c>
      <c r="C7" s="7">
        <f>SUM(F7:AC7)</f>
        <v>1760</v>
      </c>
      <c r="D7" s="7"/>
      <c r="E7" s="18"/>
      <c r="F7">
        <v>1760</v>
      </c>
      <c r="K7" s="8"/>
      <c r="L7" s="8"/>
      <c r="R7" s="9"/>
      <c r="S7" s="9"/>
      <c r="Y7" s="9"/>
      <c r="Z7" s="9"/>
    </row>
    <row r="8" spans="1:37" x14ac:dyDescent="0.25">
      <c r="A8" s="2" t="s">
        <v>5</v>
      </c>
      <c r="B8" s="59" t="s">
        <v>62</v>
      </c>
      <c r="C8" s="7"/>
      <c r="D8" s="7">
        <v>0</v>
      </c>
      <c r="E8" s="18"/>
      <c r="G8" s="7"/>
      <c r="K8" s="8"/>
      <c r="L8" s="8"/>
      <c r="R8" s="9"/>
      <c r="S8" s="9"/>
      <c r="Y8" s="9"/>
      <c r="Z8" s="9"/>
    </row>
    <row r="9" spans="1:37" x14ac:dyDescent="0.25">
      <c r="A9" s="1" t="s">
        <v>6</v>
      </c>
      <c r="B9" s="58" t="s">
        <v>63</v>
      </c>
      <c r="C9" s="7">
        <v>0</v>
      </c>
      <c r="D9" s="7"/>
      <c r="E9" s="18"/>
      <c r="G9" s="7">
        <v>0</v>
      </c>
      <c r="K9" s="8"/>
      <c r="L9" s="8"/>
      <c r="R9" s="9"/>
      <c r="S9" s="9"/>
      <c r="Y9" s="9"/>
      <c r="Z9" s="9"/>
    </row>
    <row r="10" spans="1:37" x14ac:dyDescent="0.25">
      <c r="A10" s="2" t="s">
        <v>7</v>
      </c>
      <c r="B10" s="59" t="s">
        <v>64</v>
      </c>
      <c r="C10" s="7"/>
      <c r="D10" s="7">
        <v>400</v>
      </c>
      <c r="E10" s="18"/>
      <c r="F10" s="5" t="s">
        <v>211</v>
      </c>
      <c r="G10" s="7"/>
      <c r="H10" s="7"/>
      <c r="I10" s="7"/>
      <c r="J10" s="7">
        <v>200</v>
      </c>
      <c r="K10" s="8"/>
      <c r="L10" s="8"/>
      <c r="R10" s="9"/>
      <c r="S10" s="9"/>
      <c r="Y10" s="9"/>
      <c r="Z10" s="9"/>
    </row>
    <row r="11" spans="1:37" x14ac:dyDescent="0.25">
      <c r="A11" s="2" t="s">
        <v>65</v>
      </c>
      <c r="B11" s="59" t="s">
        <v>66</v>
      </c>
      <c r="C11" s="7">
        <f>SUM(F11:AC11)</f>
        <v>400</v>
      </c>
      <c r="D11" s="7"/>
      <c r="E11" s="18"/>
      <c r="G11" s="7">
        <v>0</v>
      </c>
      <c r="H11" s="7">
        <v>0</v>
      </c>
      <c r="I11" s="7">
        <v>0</v>
      </c>
      <c r="J11" s="7">
        <v>400</v>
      </c>
      <c r="K11" s="8"/>
      <c r="L11" s="8"/>
      <c r="R11" s="9"/>
      <c r="S11" s="9"/>
      <c r="Y11" s="9"/>
      <c r="Z11" s="9"/>
    </row>
    <row r="12" spans="1:37" x14ac:dyDescent="0.25">
      <c r="A12" s="2" t="s">
        <v>67</v>
      </c>
      <c r="B12" s="59" t="s">
        <v>68</v>
      </c>
      <c r="C12" s="7">
        <v>0</v>
      </c>
      <c r="D12" s="7"/>
      <c r="E12" s="18"/>
      <c r="J12" s="7">
        <v>0</v>
      </c>
      <c r="K12" s="8"/>
      <c r="L12" s="8"/>
      <c r="R12" s="9"/>
      <c r="S12" s="9"/>
      <c r="Y12" s="9"/>
      <c r="Z12" s="9"/>
    </row>
    <row r="13" spans="1:37" x14ac:dyDescent="0.25">
      <c r="A13" s="1" t="s">
        <v>8</v>
      </c>
      <c r="B13" s="58" t="s">
        <v>69</v>
      </c>
      <c r="C13" s="7">
        <v>2450</v>
      </c>
      <c r="D13" s="7"/>
      <c r="E13" s="18"/>
      <c r="K13" s="8"/>
      <c r="L13" s="8"/>
      <c r="R13" s="9"/>
      <c r="S13" s="9"/>
      <c r="Y13" s="9"/>
      <c r="Z13" s="9"/>
    </row>
    <row r="14" spans="1:37" x14ac:dyDescent="0.25">
      <c r="A14" s="2" t="s">
        <v>9</v>
      </c>
      <c r="B14" s="59" t="s">
        <v>70</v>
      </c>
      <c r="C14" s="7"/>
      <c r="D14" s="7"/>
      <c r="E14" s="18">
        <v>1500</v>
      </c>
      <c r="J14" s="7">
        <v>1500</v>
      </c>
      <c r="K14" s="8"/>
      <c r="L14" s="8"/>
      <c r="M14" s="7"/>
      <c r="N14" s="7"/>
      <c r="O14" s="7"/>
      <c r="P14" s="7"/>
      <c r="Q14" s="7"/>
      <c r="R14" s="9"/>
      <c r="S14" s="9"/>
      <c r="T14" s="7"/>
      <c r="U14" s="7"/>
      <c r="V14" s="7"/>
      <c r="W14" s="7"/>
      <c r="Y14" s="9"/>
      <c r="Z14" s="9"/>
    </row>
    <row r="15" spans="1:37" x14ac:dyDescent="0.25">
      <c r="A15" s="2" t="s">
        <v>10</v>
      </c>
      <c r="B15" s="59" t="s">
        <v>71</v>
      </c>
      <c r="C15" s="7"/>
      <c r="D15" s="7">
        <v>800</v>
      </c>
      <c r="E15" s="18"/>
      <c r="J15" s="7">
        <v>800</v>
      </c>
      <c r="K15" s="8"/>
      <c r="L15" s="8"/>
      <c r="M15" s="7"/>
      <c r="N15" s="7"/>
      <c r="O15" s="7"/>
      <c r="P15" s="7"/>
      <c r="R15" s="9"/>
      <c r="S15" s="9"/>
      <c r="Y15" s="9"/>
      <c r="Z15" s="9"/>
    </row>
    <row r="16" spans="1:37" x14ac:dyDescent="0.25">
      <c r="A16" s="2" t="s">
        <v>11</v>
      </c>
      <c r="B16" s="59" t="s">
        <v>72</v>
      </c>
      <c r="C16" s="7">
        <v>0</v>
      </c>
      <c r="D16" s="7"/>
      <c r="E16" s="18"/>
      <c r="J16" s="7">
        <v>0</v>
      </c>
      <c r="K16" s="8"/>
      <c r="L16" s="8"/>
      <c r="M16" s="7">
        <v>0</v>
      </c>
      <c r="N16" s="7">
        <v>0</v>
      </c>
      <c r="O16" s="7">
        <v>0</v>
      </c>
      <c r="R16" s="9"/>
      <c r="S16" s="9"/>
      <c r="Y16" s="9"/>
      <c r="Z16" s="9"/>
    </row>
    <row r="17" spans="1:29" x14ac:dyDescent="0.25">
      <c r="A17" s="1">
        <v>1.2</v>
      </c>
      <c r="B17" s="1" t="s">
        <v>73</v>
      </c>
      <c r="C17" s="7">
        <v>9632</v>
      </c>
      <c r="D17" s="7"/>
      <c r="E17" s="18"/>
      <c r="J17" s="7">
        <v>0</v>
      </c>
      <c r="K17" s="8"/>
      <c r="L17" s="8"/>
      <c r="M17" s="7">
        <v>0</v>
      </c>
      <c r="N17" s="7">
        <v>0</v>
      </c>
      <c r="O17" s="7">
        <v>0</v>
      </c>
      <c r="R17" s="9"/>
      <c r="S17" s="9"/>
      <c r="Y17" s="9"/>
      <c r="Z17" s="9"/>
    </row>
    <row r="18" spans="1:29" x14ac:dyDescent="0.25">
      <c r="A18" s="1" t="s">
        <v>12</v>
      </c>
      <c r="B18" s="58" t="s">
        <v>74</v>
      </c>
      <c r="C18" s="7">
        <v>5478</v>
      </c>
      <c r="D18" s="7"/>
      <c r="E18" s="18"/>
      <c r="K18" s="8"/>
      <c r="L18" s="8"/>
      <c r="P18" s="7">
        <v>0</v>
      </c>
      <c r="R18" s="9"/>
      <c r="S18" s="9"/>
      <c r="Y18" s="9"/>
      <c r="Z18" s="9"/>
    </row>
    <row r="19" spans="1:29" x14ac:dyDescent="0.25">
      <c r="A19" s="2" t="s">
        <v>13</v>
      </c>
      <c r="B19" s="59" t="s">
        <v>75</v>
      </c>
      <c r="C19" s="7">
        <f>SUM(F19:AC19)</f>
        <v>800</v>
      </c>
      <c r="D19" s="7"/>
      <c r="E19" s="18"/>
      <c r="J19" s="7">
        <v>800</v>
      </c>
      <c r="K19" s="8"/>
      <c r="L19" s="8"/>
      <c r="R19" s="9"/>
      <c r="S19" s="9"/>
      <c r="Y19" s="9"/>
      <c r="Z19" s="9"/>
    </row>
    <row r="20" spans="1:29" x14ac:dyDescent="0.25">
      <c r="A20" s="2" t="s">
        <v>14</v>
      </c>
      <c r="B20" s="59" t="s">
        <v>76</v>
      </c>
      <c r="C20" s="7"/>
      <c r="D20" s="7">
        <v>490</v>
      </c>
      <c r="E20" s="18"/>
      <c r="K20" s="8"/>
      <c r="L20" s="8"/>
      <c r="P20" s="5" t="s">
        <v>212</v>
      </c>
      <c r="Q20" s="7"/>
      <c r="R20" s="9"/>
      <c r="S20" s="9"/>
      <c r="T20" s="7"/>
      <c r="U20" s="7">
        <v>122.5</v>
      </c>
      <c r="V20" s="7"/>
      <c r="W20" s="7"/>
      <c r="Y20" s="9"/>
      <c r="Z20" s="9"/>
    </row>
    <row r="21" spans="1:29" x14ac:dyDescent="0.25">
      <c r="A21" s="2" t="s">
        <v>15</v>
      </c>
      <c r="B21" s="59" t="s">
        <v>77</v>
      </c>
      <c r="C21" s="7">
        <v>0</v>
      </c>
      <c r="D21" s="7"/>
      <c r="E21" s="18"/>
      <c r="K21" s="8"/>
      <c r="L21" s="8"/>
      <c r="Q21" s="7">
        <v>120.13</v>
      </c>
      <c r="R21" s="9"/>
      <c r="S21" s="9"/>
      <c r="T21" s="7">
        <v>120.13</v>
      </c>
      <c r="U21" s="7">
        <v>120.13</v>
      </c>
      <c r="V21" s="7">
        <v>120.13</v>
      </c>
      <c r="Y21" s="9"/>
      <c r="Z21" s="9"/>
    </row>
    <row r="22" spans="1:29" x14ac:dyDescent="0.25">
      <c r="A22" s="1" t="s">
        <v>16</v>
      </c>
      <c r="B22" s="58" t="s">
        <v>78</v>
      </c>
      <c r="C22" s="7">
        <v>562.48</v>
      </c>
      <c r="D22" s="7"/>
      <c r="E22" s="18"/>
      <c r="K22" s="8"/>
      <c r="L22" s="8"/>
      <c r="R22" s="9"/>
      <c r="S22" s="9"/>
      <c r="W22" s="7">
        <v>0</v>
      </c>
      <c r="Y22" s="9"/>
      <c r="Z22" s="9"/>
    </row>
    <row r="23" spans="1:29" x14ac:dyDescent="0.25">
      <c r="A23" s="2" t="s">
        <v>17</v>
      </c>
      <c r="B23" s="59" t="s">
        <v>79</v>
      </c>
      <c r="C23" s="7"/>
      <c r="D23" s="7">
        <v>400</v>
      </c>
      <c r="E23" s="18"/>
      <c r="K23" s="8"/>
      <c r="L23" s="8"/>
      <c r="P23" s="5" t="s">
        <v>210</v>
      </c>
      <c r="R23" s="9"/>
      <c r="S23" s="9"/>
      <c r="T23" s="7"/>
      <c r="U23" s="7">
        <v>200</v>
      </c>
      <c r="V23" s="7"/>
      <c r="W23" s="7"/>
      <c r="Y23" s="9"/>
      <c r="Z23" s="9"/>
    </row>
    <row r="24" spans="1:29" x14ac:dyDescent="0.25">
      <c r="A24" s="2" t="s">
        <v>18</v>
      </c>
      <c r="B24" s="59" t="s">
        <v>80</v>
      </c>
      <c r="C24" s="7">
        <v>100</v>
      </c>
      <c r="D24" s="7"/>
      <c r="E24" s="18"/>
      <c r="K24" s="8"/>
      <c r="L24" s="8"/>
      <c r="R24" s="9"/>
      <c r="S24" s="9"/>
      <c r="U24" s="7">
        <v>100</v>
      </c>
      <c r="W24" s="7">
        <v>0</v>
      </c>
      <c r="Y24" s="9"/>
      <c r="Z24" s="9"/>
    </row>
    <row r="25" spans="1:29" x14ac:dyDescent="0.25">
      <c r="A25" s="1" t="s">
        <v>19</v>
      </c>
      <c r="B25" s="58" t="s">
        <v>81</v>
      </c>
      <c r="C25" s="7">
        <v>982</v>
      </c>
      <c r="D25" s="7"/>
      <c r="E25" s="18"/>
      <c r="K25" s="8"/>
      <c r="L25" s="8"/>
      <c r="R25" s="9"/>
      <c r="S25" s="9"/>
      <c r="T25" s="7">
        <v>0</v>
      </c>
      <c r="U25" s="7">
        <v>0</v>
      </c>
      <c r="V25" s="7">
        <v>0</v>
      </c>
      <c r="W25" s="7">
        <v>0</v>
      </c>
      <c r="Y25" s="9"/>
      <c r="Z25" s="9"/>
    </row>
    <row r="26" spans="1:29" x14ac:dyDescent="0.25">
      <c r="A26" s="2" t="s">
        <v>20</v>
      </c>
      <c r="B26" s="59" t="s">
        <v>82</v>
      </c>
      <c r="C26" s="7"/>
      <c r="D26" s="7">
        <v>50</v>
      </c>
      <c r="E26" s="18"/>
      <c r="K26" s="8"/>
      <c r="L26" s="8"/>
      <c r="R26" s="9"/>
      <c r="S26" s="9"/>
      <c r="U26" s="7">
        <v>25</v>
      </c>
      <c r="W26" s="7"/>
      <c r="Y26" s="9"/>
      <c r="Z26" s="9"/>
      <c r="AA26" s="5" t="s">
        <v>213</v>
      </c>
    </row>
    <row r="27" spans="1:29" x14ac:dyDescent="0.25">
      <c r="A27" s="2" t="s">
        <v>21</v>
      </c>
      <c r="B27" s="59" t="s">
        <v>83</v>
      </c>
      <c r="C27" s="7">
        <v>25</v>
      </c>
      <c r="D27" s="7"/>
      <c r="E27" s="18"/>
      <c r="K27" s="8"/>
      <c r="L27" s="8"/>
      <c r="R27" s="9"/>
      <c r="S27" s="9"/>
      <c r="W27" s="7">
        <v>0</v>
      </c>
      <c r="Y27" s="9"/>
      <c r="Z27" s="9"/>
    </row>
    <row r="28" spans="1:29" x14ac:dyDescent="0.25">
      <c r="A28" s="2" t="s">
        <v>84</v>
      </c>
      <c r="B28" s="59" t="s">
        <v>85</v>
      </c>
      <c r="C28" s="7">
        <f>SUM(F28:AC28)</f>
        <v>0</v>
      </c>
      <c r="D28" s="7"/>
      <c r="E28" s="18"/>
      <c r="K28" s="8"/>
      <c r="L28" s="8"/>
      <c r="R28" s="9"/>
      <c r="S28" s="9"/>
      <c r="Y28" s="9"/>
      <c r="Z28" s="9"/>
      <c r="AA28" s="5" t="s">
        <v>214</v>
      </c>
    </row>
    <row r="29" spans="1:29" x14ac:dyDescent="0.25">
      <c r="A29" s="2" t="s">
        <v>86</v>
      </c>
      <c r="B29" s="59" t="s">
        <v>87</v>
      </c>
      <c r="C29" s="7"/>
      <c r="D29" s="7"/>
      <c r="E29" s="18">
        <v>800</v>
      </c>
      <c r="K29" s="8"/>
      <c r="L29" s="8"/>
      <c r="R29" s="9"/>
      <c r="S29" s="9"/>
      <c r="T29" s="7"/>
      <c r="U29" s="7"/>
      <c r="V29" s="7"/>
      <c r="W29" s="7"/>
      <c r="X29" s="7"/>
      <c r="Y29" s="9"/>
      <c r="Z29" s="9"/>
      <c r="AA29" s="7">
        <v>800</v>
      </c>
      <c r="AB29" s="7"/>
      <c r="AC29" s="7"/>
    </row>
    <row r="30" spans="1:29" x14ac:dyDescent="0.25">
      <c r="A30" s="2" t="s">
        <v>88</v>
      </c>
      <c r="B30" s="59" t="s">
        <v>89</v>
      </c>
      <c r="C30" s="7"/>
      <c r="D30" s="7">
        <f>SUM(C31:C33)</f>
        <v>4769.92</v>
      </c>
      <c r="E30" s="18"/>
      <c r="K30" s="8"/>
      <c r="L30" s="8"/>
      <c r="R30" s="9"/>
      <c r="S30" s="9"/>
      <c r="T30" s="7"/>
      <c r="U30" s="7"/>
      <c r="V30" s="7"/>
      <c r="W30" s="7"/>
      <c r="X30" s="7"/>
      <c r="Y30" s="9"/>
      <c r="Z30" s="9"/>
      <c r="AA30" s="7"/>
      <c r="AB30" s="7"/>
    </row>
    <row r="31" spans="1:29" x14ac:dyDescent="0.25">
      <c r="A31" s="1" t="s">
        <v>22</v>
      </c>
      <c r="B31" s="58" t="s">
        <v>90</v>
      </c>
      <c r="C31" s="7">
        <v>2609.92</v>
      </c>
      <c r="D31" s="7"/>
      <c r="E31" s="18"/>
      <c r="K31" s="8"/>
      <c r="L31" s="8"/>
      <c r="R31" s="9"/>
      <c r="S31" s="9"/>
      <c r="T31" s="7">
        <v>0</v>
      </c>
      <c r="U31" s="7">
        <v>0</v>
      </c>
      <c r="V31" s="7">
        <v>0</v>
      </c>
      <c r="W31" s="7">
        <v>0</v>
      </c>
      <c r="Y31" s="9"/>
      <c r="Z31" s="9"/>
    </row>
    <row r="32" spans="1:29" x14ac:dyDescent="0.25">
      <c r="A32" s="2" t="s">
        <v>23</v>
      </c>
      <c r="B32" s="59" t="s">
        <v>91</v>
      </c>
      <c r="C32" s="7">
        <v>1760</v>
      </c>
      <c r="D32" s="7"/>
      <c r="E32" s="18"/>
      <c r="K32" s="8"/>
      <c r="L32" s="8"/>
      <c r="R32" s="9"/>
      <c r="S32" s="9"/>
      <c r="U32" s="5" t="s">
        <v>199</v>
      </c>
      <c r="W32" s="7">
        <v>0</v>
      </c>
      <c r="X32" s="7">
        <v>0</v>
      </c>
      <c r="Y32" s="9"/>
      <c r="Z32" s="9"/>
      <c r="AA32" s="7">
        <v>0</v>
      </c>
      <c r="AB32" s="7">
        <v>0</v>
      </c>
    </row>
    <row r="33" spans="1:37" x14ac:dyDescent="0.25">
      <c r="A33" s="2" t="s">
        <v>24</v>
      </c>
      <c r="B33" s="59" t="s">
        <v>92</v>
      </c>
      <c r="C33" s="7">
        <v>400</v>
      </c>
      <c r="D33" s="7"/>
      <c r="E33" s="18"/>
      <c r="K33" s="8"/>
      <c r="L33" s="8"/>
      <c r="R33" s="9"/>
      <c r="S33" s="9"/>
      <c r="Y33" s="9"/>
      <c r="Z33" s="9"/>
      <c r="AA33" s="5" t="s">
        <v>215</v>
      </c>
    </row>
    <row r="34" spans="1:37" x14ac:dyDescent="0.25">
      <c r="A34" s="2" t="s">
        <v>93</v>
      </c>
      <c r="B34" s="59" t="s">
        <v>94</v>
      </c>
      <c r="C34" s="7"/>
      <c r="D34" s="7">
        <v>0</v>
      </c>
      <c r="E34" s="18"/>
      <c r="K34" s="8"/>
      <c r="L34" s="8"/>
      <c r="R34" s="9"/>
      <c r="S34" s="9"/>
      <c r="W34" s="7"/>
      <c r="X34" s="7"/>
      <c r="Y34" s="9"/>
      <c r="Z34" s="9"/>
      <c r="AA34" s="7"/>
      <c r="AB34" s="7"/>
      <c r="AC34" s="7"/>
    </row>
    <row r="35" spans="1:37" x14ac:dyDescent="0.25">
      <c r="A35" s="1">
        <v>1.3</v>
      </c>
      <c r="B35" s="1" t="s">
        <v>95</v>
      </c>
      <c r="C35" s="7">
        <v>3880</v>
      </c>
      <c r="D35" s="7"/>
      <c r="E35" s="18"/>
      <c r="K35" s="8"/>
      <c r="L35" s="8"/>
      <c r="R35" s="9"/>
      <c r="S35" s="9"/>
      <c r="W35" s="7">
        <v>0</v>
      </c>
      <c r="X35" s="7">
        <v>0</v>
      </c>
      <c r="Y35" s="9"/>
      <c r="Z35" s="9"/>
      <c r="AA35" s="7">
        <v>0</v>
      </c>
      <c r="AB35" s="7">
        <v>0</v>
      </c>
    </row>
    <row r="36" spans="1:37" x14ac:dyDescent="0.25">
      <c r="A36" s="1" t="s">
        <v>25</v>
      </c>
      <c r="B36" s="58" t="s">
        <v>96</v>
      </c>
      <c r="C36" s="7">
        <v>3280</v>
      </c>
      <c r="D36" s="7"/>
      <c r="E36" s="18"/>
      <c r="K36" s="8"/>
      <c r="L36" s="8"/>
      <c r="R36" s="9"/>
      <c r="S36" s="9"/>
      <c r="Y36" s="9"/>
      <c r="Z36" s="9"/>
      <c r="AC36" s="7">
        <v>3280</v>
      </c>
    </row>
    <row r="37" spans="1:37" x14ac:dyDescent="0.25">
      <c r="A37" s="2" t="s">
        <v>26</v>
      </c>
      <c r="B37" s="59" t="s">
        <v>97</v>
      </c>
      <c r="C37" s="7"/>
      <c r="D37" s="7">
        <v>2400</v>
      </c>
      <c r="E37" s="18"/>
      <c r="K37" s="8"/>
      <c r="L37" s="8"/>
      <c r="R37" s="9"/>
      <c r="S37" s="9"/>
      <c r="Y37" s="9"/>
      <c r="Z37" s="9"/>
      <c r="AC37" s="7"/>
      <c r="AE37" s="5" t="s">
        <v>216</v>
      </c>
      <c r="AJ37" s="5" t="s">
        <v>216</v>
      </c>
    </row>
    <row r="38" spans="1:37" x14ac:dyDescent="0.25">
      <c r="A38" s="2" t="s">
        <v>27</v>
      </c>
      <c r="B38" s="59" t="s">
        <v>98</v>
      </c>
      <c r="C38" s="7">
        <v>880</v>
      </c>
      <c r="E38" s="18"/>
      <c r="K38" s="8"/>
      <c r="L38" s="8"/>
      <c r="R38" s="9"/>
      <c r="S38" s="9"/>
      <c r="Y38" s="9"/>
      <c r="Z38" s="9"/>
      <c r="AC38" s="7">
        <v>711.6</v>
      </c>
      <c r="AE38" s="5" t="s">
        <v>217</v>
      </c>
    </row>
    <row r="39" spans="1:37" x14ac:dyDescent="0.25">
      <c r="A39" s="1" t="s">
        <v>28</v>
      </c>
      <c r="B39" s="58" t="s">
        <v>99</v>
      </c>
      <c r="C39" s="7">
        <v>600</v>
      </c>
      <c r="D39" s="7"/>
      <c r="E39" s="18"/>
      <c r="K39" s="8"/>
      <c r="L39" s="8"/>
      <c r="R39" s="9"/>
      <c r="S39" s="9"/>
      <c r="Y39" s="9"/>
      <c r="Z39" s="9"/>
      <c r="AC39" s="7">
        <v>694.74</v>
      </c>
    </row>
    <row r="40" spans="1:37" x14ac:dyDescent="0.25">
      <c r="A40" s="2" t="s">
        <v>29</v>
      </c>
      <c r="B40" s="59" t="s">
        <v>100</v>
      </c>
      <c r="C40" s="7">
        <v>400</v>
      </c>
      <c r="D40" s="7"/>
      <c r="E40" s="18"/>
      <c r="K40" s="8"/>
      <c r="L40" s="8"/>
      <c r="R40" s="9"/>
      <c r="S40" s="9"/>
      <c r="Y40" s="9"/>
      <c r="Z40" s="9"/>
      <c r="AE40" s="5" t="s">
        <v>210</v>
      </c>
      <c r="AJ40" s="5" t="s">
        <v>210</v>
      </c>
    </row>
    <row r="41" spans="1:37" x14ac:dyDescent="0.25">
      <c r="A41" s="2" t="s">
        <v>30</v>
      </c>
      <c r="B41" s="59" t="s">
        <v>101</v>
      </c>
      <c r="C41" s="7"/>
      <c r="D41" s="7">
        <v>200</v>
      </c>
      <c r="E41" s="18"/>
      <c r="K41" s="8"/>
      <c r="L41" s="8"/>
      <c r="R41" s="9"/>
      <c r="S41" s="9"/>
      <c r="Y41" s="9"/>
      <c r="Z41" s="9"/>
      <c r="AE41" s="5" t="s">
        <v>218</v>
      </c>
      <c r="AJ41" s="5" t="s">
        <v>219</v>
      </c>
    </row>
    <row r="42" spans="1:37" x14ac:dyDescent="0.25">
      <c r="A42" s="2" t="s">
        <v>102</v>
      </c>
      <c r="B42" s="59" t="s">
        <v>103</v>
      </c>
      <c r="C42" s="7">
        <f>SUM(F42:AC42)</f>
        <v>0</v>
      </c>
      <c r="D42" s="7"/>
      <c r="E42" s="18"/>
      <c r="K42" s="8"/>
      <c r="L42" s="8"/>
      <c r="R42" s="9"/>
      <c r="S42" s="9"/>
      <c r="Y42" s="9"/>
      <c r="Z42" s="9"/>
    </row>
    <row r="43" spans="1:37" x14ac:dyDescent="0.25">
      <c r="A43" s="1">
        <v>1.4</v>
      </c>
      <c r="B43" s="1" t="s">
        <v>104</v>
      </c>
      <c r="C43" s="7">
        <v>1200</v>
      </c>
      <c r="D43" s="7"/>
      <c r="E43" s="18"/>
      <c r="K43" s="8"/>
      <c r="L43" s="8"/>
      <c r="R43" s="9"/>
      <c r="S43" s="9"/>
      <c r="Y43" s="9"/>
      <c r="Z43" s="9"/>
    </row>
    <row r="44" spans="1:37" x14ac:dyDescent="0.25">
      <c r="A44" s="1" t="s">
        <v>105</v>
      </c>
      <c r="B44" s="58" t="s">
        <v>106</v>
      </c>
      <c r="C44" s="7"/>
      <c r="D44" s="7"/>
      <c r="E44" s="18"/>
      <c r="K44" s="8"/>
      <c r="L44" s="8"/>
      <c r="R44" s="9"/>
      <c r="S44" s="9"/>
      <c r="Y44" s="9"/>
      <c r="Z44" s="9"/>
    </row>
    <row r="45" spans="1:37" x14ac:dyDescent="0.25">
      <c r="A45" s="2" t="s">
        <v>107</v>
      </c>
      <c r="B45" s="59" t="s">
        <v>108</v>
      </c>
      <c r="C45" s="7">
        <v>400</v>
      </c>
      <c r="D45" s="7"/>
      <c r="E45" s="18"/>
      <c r="K45" s="8"/>
      <c r="L45" s="8"/>
      <c r="R45" s="9"/>
      <c r="S45" s="9"/>
      <c r="Y45" s="9"/>
      <c r="Z45" s="9"/>
      <c r="AJ45" s="5" t="s">
        <v>215</v>
      </c>
    </row>
    <row r="46" spans="1:37" ht="15.75" thickBot="1" x14ac:dyDescent="0.3">
      <c r="A46" s="2" t="s">
        <v>109</v>
      </c>
      <c r="B46" s="59" t="s">
        <v>110</v>
      </c>
      <c r="C46" s="7">
        <v>800</v>
      </c>
      <c r="D46" s="7"/>
      <c r="E46" s="18"/>
      <c r="K46" s="8"/>
      <c r="L46" s="8"/>
      <c r="R46" s="9"/>
      <c r="S46" s="9"/>
      <c r="Y46" s="9"/>
      <c r="Z46" s="9"/>
      <c r="AJ46" s="5" t="s">
        <v>220</v>
      </c>
    </row>
    <row r="47" spans="1:37" x14ac:dyDescent="0.25">
      <c r="A47" s="14"/>
      <c r="B47" s="15" t="s">
        <v>34</v>
      </c>
      <c r="C47" s="19">
        <f>SUM(C2:C46)</f>
        <v>38399.4</v>
      </c>
      <c r="D47" s="19">
        <f>SUM(D2:D46)</f>
        <v>16119.92</v>
      </c>
      <c r="E47" s="19">
        <v>3057</v>
      </c>
      <c r="F47" s="20">
        <f t="shared" ref="F47:AC47" si="0">SUM(F2:F46)</f>
        <v>3360</v>
      </c>
      <c r="G47" s="19">
        <f t="shared" si="0"/>
        <v>0</v>
      </c>
      <c r="H47" s="19">
        <f t="shared" si="0"/>
        <v>0</v>
      </c>
      <c r="I47" s="19">
        <f t="shared" si="0"/>
        <v>0</v>
      </c>
      <c r="J47" s="19">
        <f t="shared" si="0"/>
        <v>3700</v>
      </c>
      <c r="K47" s="21">
        <f t="shared" si="0"/>
        <v>0</v>
      </c>
      <c r="L47" s="21">
        <f t="shared" si="0"/>
        <v>0</v>
      </c>
      <c r="M47" s="19">
        <f t="shared" si="0"/>
        <v>0</v>
      </c>
      <c r="N47" s="19">
        <f t="shared" si="0"/>
        <v>0</v>
      </c>
      <c r="O47" s="19">
        <f t="shared" si="0"/>
        <v>0</v>
      </c>
      <c r="P47" s="19">
        <f t="shared" si="0"/>
        <v>0</v>
      </c>
      <c r="Q47" s="19">
        <f t="shared" si="0"/>
        <v>120.13</v>
      </c>
      <c r="R47" s="22">
        <f t="shared" si="0"/>
        <v>0</v>
      </c>
      <c r="S47" s="22">
        <f t="shared" si="0"/>
        <v>0</v>
      </c>
      <c r="T47" s="19">
        <f t="shared" si="0"/>
        <v>120.13</v>
      </c>
      <c r="U47" s="19">
        <f t="shared" si="0"/>
        <v>567.63</v>
      </c>
      <c r="V47" s="19">
        <f t="shared" si="0"/>
        <v>120.13</v>
      </c>
      <c r="W47" s="19">
        <f t="shared" si="0"/>
        <v>0</v>
      </c>
      <c r="X47" s="19">
        <f t="shared" si="0"/>
        <v>0</v>
      </c>
      <c r="Y47" s="22">
        <f t="shared" si="0"/>
        <v>0</v>
      </c>
      <c r="Z47" s="22">
        <f t="shared" si="0"/>
        <v>0</v>
      </c>
      <c r="AA47" s="19">
        <f t="shared" si="0"/>
        <v>800</v>
      </c>
      <c r="AB47" s="19">
        <f t="shared" si="0"/>
        <v>0</v>
      </c>
      <c r="AC47" s="19">
        <f t="shared" si="0"/>
        <v>4686.34</v>
      </c>
      <c r="AD47" s="19">
        <v>13455</v>
      </c>
      <c r="AE47" s="19">
        <v>17345</v>
      </c>
      <c r="AF47" s="19">
        <v>32678</v>
      </c>
      <c r="AG47" s="19">
        <v>0</v>
      </c>
      <c r="AH47" s="19">
        <v>0</v>
      </c>
      <c r="AI47" s="19">
        <v>39064</v>
      </c>
      <c r="AJ47" s="19">
        <f>SUM(AJ1:AJ46)</f>
        <v>44978</v>
      </c>
      <c r="AK47" s="19">
        <v>57575</v>
      </c>
    </row>
    <row r="48" spans="1:37" ht="15.75" thickBot="1" x14ac:dyDescent="0.3">
      <c r="A48" s="16"/>
      <c r="B48" s="61" t="s">
        <v>35</v>
      </c>
      <c r="C48" s="62"/>
      <c r="D48" s="62"/>
      <c r="E48" s="63"/>
      <c r="F48" s="24">
        <f>F47</f>
        <v>3360</v>
      </c>
      <c r="G48" s="23">
        <f>F48+G47</f>
        <v>3360</v>
      </c>
      <c r="H48" s="23">
        <f>G48+H47</f>
        <v>3360</v>
      </c>
      <c r="I48" s="23">
        <f t="shared" ref="I48:AC48" si="1">H48+I47</f>
        <v>3360</v>
      </c>
      <c r="J48" s="23">
        <f t="shared" si="1"/>
        <v>7060</v>
      </c>
      <c r="K48" s="25">
        <f t="shared" si="1"/>
        <v>7060</v>
      </c>
      <c r="L48" s="25">
        <f t="shared" si="1"/>
        <v>7060</v>
      </c>
      <c r="M48" s="23">
        <f t="shared" si="1"/>
        <v>7060</v>
      </c>
      <c r="N48" s="23">
        <f t="shared" si="1"/>
        <v>7060</v>
      </c>
      <c r="O48" s="23">
        <f t="shared" si="1"/>
        <v>7060</v>
      </c>
      <c r="P48" s="23">
        <f t="shared" si="1"/>
        <v>7060</v>
      </c>
      <c r="Q48" s="23">
        <f t="shared" si="1"/>
        <v>7180.13</v>
      </c>
      <c r="R48" s="26">
        <f t="shared" si="1"/>
        <v>7180.13</v>
      </c>
      <c r="S48" s="26">
        <f t="shared" si="1"/>
        <v>7180.13</v>
      </c>
      <c r="T48" s="23">
        <f t="shared" si="1"/>
        <v>7300.26</v>
      </c>
      <c r="U48" s="23">
        <f t="shared" si="1"/>
        <v>7867.89</v>
      </c>
      <c r="V48" s="23">
        <f t="shared" si="1"/>
        <v>7988.02</v>
      </c>
      <c r="W48" s="23">
        <f t="shared" si="1"/>
        <v>7988.02</v>
      </c>
      <c r="X48" s="23">
        <f t="shared" si="1"/>
        <v>7988.02</v>
      </c>
      <c r="Y48" s="26">
        <f t="shared" si="1"/>
        <v>7988.02</v>
      </c>
      <c r="Z48" s="26">
        <f t="shared" si="1"/>
        <v>7988.02</v>
      </c>
      <c r="AA48" s="23">
        <f t="shared" si="1"/>
        <v>8788.02</v>
      </c>
      <c r="AB48" s="23">
        <f t="shared" si="1"/>
        <v>8788.02</v>
      </c>
      <c r="AC48" s="23">
        <f t="shared" si="1"/>
        <v>13474.36</v>
      </c>
      <c r="AD48" s="23">
        <f t="shared" ref="AD48" si="2">AC48+AD47</f>
        <v>26929.360000000001</v>
      </c>
      <c r="AE48" s="23">
        <v>34576</v>
      </c>
      <c r="AF48" s="23">
        <v>39064</v>
      </c>
      <c r="AG48" s="23">
        <v>0</v>
      </c>
      <c r="AH48" s="23">
        <f t="shared" ref="AH48" si="3">AG48+AH47</f>
        <v>0</v>
      </c>
      <c r="AI48" s="23">
        <f t="shared" ref="AI48" si="4">AH48+AI47</f>
        <v>39064</v>
      </c>
      <c r="AJ48" s="23">
        <v>57575</v>
      </c>
      <c r="AK48" s="23">
        <v>57575</v>
      </c>
    </row>
  </sheetData>
  <mergeCells count="1">
    <mergeCell ref="B48:E48"/>
  </mergeCells>
  <pageMargins left="0.7" right="0.7" top="0.75" bottom="0.75" header="0.3" footer="0.3"/>
  <ignoredErrors>
    <ignoredError sqref="F47 G47:AC4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84FC-1DDD-43F7-A110-8EAFA5E606D4}">
  <dimension ref="A1:AH114"/>
  <sheetViews>
    <sheetView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T81" sqref="T81"/>
    </sheetView>
  </sheetViews>
  <sheetFormatPr defaultRowHeight="15" x14ac:dyDescent="0.25"/>
  <cols>
    <col min="1" max="1" width="7.28515625" bestFit="1" customWidth="1"/>
    <col min="2" max="2" width="53" bestFit="1" customWidth="1"/>
    <col min="3" max="3" width="20.42578125" bestFit="1" customWidth="1"/>
    <col min="27" max="27" width="9.28515625" customWidth="1"/>
  </cols>
  <sheetData>
    <row r="1" spans="1:34" x14ac:dyDescent="0.25">
      <c r="A1" s="64" t="s">
        <v>0</v>
      </c>
      <c r="B1" s="66" t="s">
        <v>36</v>
      </c>
      <c r="C1" s="33"/>
      <c r="D1" s="34">
        <v>44948</v>
      </c>
      <c r="E1" s="34">
        <v>44949</v>
      </c>
      <c r="F1" s="34">
        <v>44950</v>
      </c>
      <c r="G1" s="34">
        <v>44951</v>
      </c>
      <c r="H1" s="34">
        <v>44952</v>
      </c>
      <c r="I1" s="34">
        <v>44953</v>
      </c>
      <c r="J1" s="34">
        <v>44954</v>
      </c>
      <c r="K1" s="34">
        <v>44955</v>
      </c>
      <c r="L1" s="34">
        <v>44956</v>
      </c>
      <c r="M1" s="34">
        <v>44957</v>
      </c>
      <c r="N1" s="34">
        <v>44958</v>
      </c>
      <c r="O1" s="34">
        <v>44959</v>
      </c>
      <c r="P1" s="34">
        <v>44960</v>
      </c>
      <c r="Q1" s="34">
        <v>44961</v>
      </c>
      <c r="R1" s="34">
        <v>44962</v>
      </c>
      <c r="S1" s="34">
        <v>44963</v>
      </c>
      <c r="T1" s="34">
        <v>44964</v>
      </c>
      <c r="U1" s="34">
        <v>44965</v>
      </c>
      <c r="V1" s="34">
        <v>44966</v>
      </c>
      <c r="W1" s="34">
        <v>44967</v>
      </c>
      <c r="X1" s="34">
        <v>44968</v>
      </c>
      <c r="Y1" s="34">
        <v>44969</v>
      </c>
      <c r="Z1" s="34">
        <v>44970</v>
      </c>
      <c r="AA1" s="34">
        <v>44971</v>
      </c>
      <c r="AB1" s="34">
        <v>44972</v>
      </c>
      <c r="AC1" s="34">
        <v>44973</v>
      </c>
      <c r="AD1" s="34">
        <v>44974</v>
      </c>
      <c r="AE1" s="34">
        <v>44975</v>
      </c>
      <c r="AF1" s="34">
        <v>44976</v>
      </c>
      <c r="AG1" s="34">
        <v>44977</v>
      </c>
      <c r="AH1" s="34">
        <v>44978</v>
      </c>
    </row>
    <row r="2" spans="1:34" ht="24" x14ac:dyDescent="0.25">
      <c r="A2" s="65"/>
      <c r="B2" s="67"/>
      <c r="C2" s="11" t="s">
        <v>43</v>
      </c>
      <c r="D2" s="32">
        <f t="shared" ref="D2:AA2" si="0">SUM(D4,D20,D27,D40)</f>
        <v>0</v>
      </c>
      <c r="E2" s="32">
        <f t="shared" si="0"/>
        <v>0</v>
      </c>
      <c r="F2" s="32">
        <f t="shared" si="0"/>
        <v>0</v>
      </c>
      <c r="G2" s="32">
        <f t="shared" si="0"/>
        <v>0</v>
      </c>
      <c r="H2" s="32">
        <f t="shared" si="0"/>
        <v>28.2</v>
      </c>
      <c r="I2" s="32">
        <f t="shared" si="0"/>
        <v>39</v>
      </c>
      <c r="J2" s="32">
        <f t="shared" si="0"/>
        <v>0</v>
      </c>
      <c r="K2" s="32">
        <f t="shared" si="0"/>
        <v>2</v>
      </c>
      <c r="L2" s="32">
        <f t="shared" si="0"/>
        <v>2</v>
      </c>
      <c r="M2" s="32">
        <f t="shared" si="0"/>
        <v>2</v>
      </c>
      <c r="N2" s="32">
        <f t="shared" si="0"/>
        <v>31</v>
      </c>
      <c r="O2" s="32">
        <f t="shared" si="0"/>
        <v>0</v>
      </c>
      <c r="P2" s="32">
        <f t="shared" si="0"/>
        <v>0</v>
      </c>
      <c r="Q2" s="32">
        <f t="shared" si="0"/>
        <v>0</v>
      </c>
      <c r="R2" s="32">
        <f t="shared" si="0"/>
        <v>0</v>
      </c>
      <c r="S2" s="32">
        <f t="shared" si="0"/>
        <v>27</v>
      </c>
      <c r="T2" s="32">
        <f t="shared" si="0"/>
        <v>0</v>
      </c>
      <c r="U2" s="32">
        <f t="shared" si="0"/>
        <v>4</v>
      </c>
      <c r="V2" s="32">
        <f t="shared" si="0"/>
        <v>0</v>
      </c>
      <c r="W2" s="32">
        <f t="shared" si="0"/>
        <v>0</v>
      </c>
      <c r="X2" s="32">
        <f t="shared" si="0"/>
        <v>60.84</v>
      </c>
      <c r="Y2" s="32">
        <f t="shared" si="0"/>
        <v>0</v>
      </c>
      <c r="Z2" s="32">
        <f t="shared" si="0"/>
        <v>0</v>
      </c>
      <c r="AA2" s="32">
        <f t="shared" si="0"/>
        <v>2</v>
      </c>
      <c r="AB2" s="32">
        <f t="shared" ref="AB2:AG2" si="1">SUM(AB4,AB20,AB27,AB40)</f>
        <v>0</v>
      </c>
      <c r="AC2" s="32">
        <v>12</v>
      </c>
      <c r="AD2" s="32">
        <f t="shared" si="1"/>
        <v>0</v>
      </c>
      <c r="AE2" s="32">
        <f t="shared" si="1"/>
        <v>0</v>
      </c>
      <c r="AF2" s="32">
        <f t="shared" si="1"/>
        <v>0</v>
      </c>
      <c r="AG2" s="32">
        <f t="shared" si="1"/>
        <v>0</v>
      </c>
      <c r="AH2" s="32">
        <v>4</v>
      </c>
    </row>
    <row r="3" spans="1:34" x14ac:dyDescent="0.25">
      <c r="A3" s="65"/>
      <c r="B3" s="67"/>
      <c r="C3" s="11" t="s">
        <v>37</v>
      </c>
      <c r="D3" s="12"/>
      <c r="E3" s="12"/>
      <c r="F3" s="12"/>
      <c r="G3" s="12"/>
      <c r="H3" s="12"/>
      <c r="I3" s="13"/>
      <c r="J3" s="13"/>
      <c r="K3" s="12"/>
      <c r="L3" s="12"/>
      <c r="M3" s="12"/>
      <c r="N3" s="12"/>
      <c r="O3" s="12"/>
      <c r="P3" s="13"/>
      <c r="Q3" s="13"/>
      <c r="R3" s="12"/>
      <c r="S3" s="12"/>
      <c r="T3" s="12"/>
      <c r="U3" s="12"/>
      <c r="V3" s="12"/>
      <c r="W3" s="13"/>
      <c r="X3" s="13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x14ac:dyDescent="0.25">
      <c r="A4" s="56" t="s">
        <v>0</v>
      </c>
      <c r="B4" s="56" t="s">
        <v>36</v>
      </c>
      <c r="C4" s="56" t="s">
        <v>37</v>
      </c>
      <c r="D4" s="35">
        <f t="shared" ref="D4:AA4" si="2">SUM(D5:D19)</f>
        <v>0</v>
      </c>
      <c r="E4" s="35">
        <f t="shared" si="2"/>
        <v>0</v>
      </c>
      <c r="F4" s="35">
        <f t="shared" si="2"/>
        <v>0</v>
      </c>
      <c r="G4" s="35">
        <f t="shared" si="2"/>
        <v>0</v>
      </c>
      <c r="H4" s="35">
        <f t="shared" si="2"/>
        <v>5.2</v>
      </c>
      <c r="I4" s="35">
        <f t="shared" si="2"/>
        <v>2</v>
      </c>
      <c r="J4" s="35">
        <f t="shared" si="2"/>
        <v>0</v>
      </c>
      <c r="K4" s="35">
        <f t="shared" si="2"/>
        <v>0</v>
      </c>
      <c r="L4" s="35">
        <f t="shared" si="2"/>
        <v>0</v>
      </c>
      <c r="M4" s="35">
        <f t="shared" si="2"/>
        <v>0</v>
      </c>
      <c r="N4" s="35">
        <f t="shared" si="2"/>
        <v>10</v>
      </c>
      <c r="O4" s="35">
        <f t="shared" si="2"/>
        <v>0</v>
      </c>
      <c r="P4" s="35">
        <f t="shared" si="2"/>
        <v>0</v>
      </c>
      <c r="Q4" s="35">
        <f t="shared" si="2"/>
        <v>0</v>
      </c>
      <c r="R4" s="35">
        <f t="shared" si="2"/>
        <v>0</v>
      </c>
      <c r="S4" s="35">
        <f t="shared" si="2"/>
        <v>20</v>
      </c>
      <c r="T4" s="35">
        <f t="shared" si="2"/>
        <v>0</v>
      </c>
      <c r="U4" s="35">
        <f t="shared" si="2"/>
        <v>4</v>
      </c>
      <c r="V4" s="35">
        <f t="shared" si="2"/>
        <v>0</v>
      </c>
      <c r="W4" s="35">
        <f t="shared" si="2"/>
        <v>0</v>
      </c>
      <c r="X4" s="35">
        <f t="shared" si="2"/>
        <v>16</v>
      </c>
      <c r="Y4" s="35">
        <f t="shared" si="2"/>
        <v>0</v>
      </c>
      <c r="Z4" s="35">
        <f t="shared" si="2"/>
        <v>0</v>
      </c>
      <c r="AA4" s="35">
        <f t="shared" si="2"/>
        <v>0</v>
      </c>
    </row>
    <row r="5" spans="1:34" x14ac:dyDescent="0.25">
      <c r="A5" s="3" t="s">
        <v>5</v>
      </c>
      <c r="B5" s="3" t="s">
        <v>201</v>
      </c>
      <c r="C5" s="31" t="s">
        <v>202</v>
      </c>
      <c r="D5" s="31" t="s">
        <v>203</v>
      </c>
      <c r="E5" s="35">
        <v>0</v>
      </c>
      <c r="F5" s="35">
        <v>0</v>
      </c>
      <c r="G5">
        <v>0</v>
      </c>
      <c r="H5">
        <v>0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</row>
    <row r="6" spans="1:34" x14ac:dyDescent="0.25">
      <c r="A6" s="3" t="s">
        <v>67</v>
      </c>
      <c r="B6" s="3" t="s">
        <v>204</v>
      </c>
      <c r="C6" s="31" t="s">
        <v>202</v>
      </c>
      <c r="D6" s="31" t="s">
        <v>203</v>
      </c>
      <c r="E6" s="35"/>
      <c r="F6" s="35"/>
    </row>
    <row r="7" spans="1:34" x14ac:dyDescent="0.25">
      <c r="A7" s="3" t="s">
        <v>11</v>
      </c>
      <c r="B7" s="3" t="s">
        <v>205</v>
      </c>
      <c r="C7" s="31" t="s">
        <v>202</v>
      </c>
      <c r="D7" s="31" t="s">
        <v>203</v>
      </c>
      <c r="E7" s="35"/>
      <c r="F7" s="35"/>
    </row>
    <row r="8" spans="1:34" x14ac:dyDescent="0.25">
      <c r="A8" s="3" t="s">
        <v>15</v>
      </c>
      <c r="B8" s="3" t="s">
        <v>206</v>
      </c>
      <c r="C8" s="31" t="s">
        <v>202</v>
      </c>
      <c r="D8" s="31" t="s">
        <v>203</v>
      </c>
      <c r="E8" s="35"/>
      <c r="F8" s="35"/>
    </row>
    <row r="9" spans="1:34" x14ac:dyDescent="0.25">
      <c r="A9" s="3" t="s">
        <v>88</v>
      </c>
      <c r="B9" s="3" t="s">
        <v>207</v>
      </c>
      <c r="C9" s="31" t="s">
        <v>202</v>
      </c>
      <c r="D9" s="31" t="s">
        <v>203</v>
      </c>
      <c r="E9" s="35"/>
      <c r="F9" s="35"/>
    </row>
    <row r="10" spans="1:34" x14ac:dyDescent="0.25">
      <c r="A10" s="3" t="s">
        <v>93</v>
      </c>
      <c r="B10" s="3" t="s">
        <v>208</v>
      </c>
      <c r="C10" s="31" t="s">
        <v>202</v>
      </c>
      <c r="D10" s="31" t="s">
        <v>203</v>
      </c>
      <c r="E10" s="35"/>
      <c r="F10" s="35"/>
    </row>
    <row r="11" spans="1:34" x14ac:dyDescent="0.25">
      <c r="A11" s="3" t="s">
        <v>102</v>
      </c>
      <c r="B11" s="3" t="s">
        <v>209</v>
      </c>
      <c r="C11" s="31" t="s">
        <v>202</v>
      </c>
      <c r="D11" s="31" t="s">
        <v>203</v>
      </c>
      <c r="E11" s="35"/>
      <c r="F11" s="35"/>
    </row>
    <row r="12" spans="1:34" x14ac:dyDescent="0.25">
      <c r="A12" s="57"/>
      <c r="B12" s="1" t="s">
        <v>38</v>
      </c>
      <c r="C12" s="4" t="s">
        <v>111</v>
      </c>
      <c r="E12" s="35"/>
      <c r="F12" s="35"/>
      <c r="H12">
        <v>4</v>
      </c>
      <c r="N12">
        <v>4</v>
      </c>
      <c r="S12">
        <v>8</v>
      </c>
      <c r="X12">
        <v>16</v>
      </c>
      <c r="AC12">
        <v>12</v>
      </c>
      <c r="AH12">
        <v>4</v>
      </c>
    </row>
    <row r="13" spans="1:34" x14ac:dyDescent="0.25">
      <c r="A13" s="3" t="s">
        <v>10</v>
      </c>
      <c r="B13" s="3" t="s">
        <v>112</v>
      </c>
      <c r="C13" s="31" t="s">
        <v>113</v>
      </c>
      <c r="D13" t="s">
        <v>42</v>
      </c>
      <c r="E13" t="s">
        <v>42</v>
      </c>
      <c r="F13" t="s">
        <v>42</v>
      </c>
      <c r="G13" t="s">
        <v>42</v>
      </c>
      <c r="H13">
        <v>1.2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</row>
    <row r="14" spans="1:34" x14ac:dyDescent="0.25">
      <c r="A14" s="3" t="s">
        <v>17</v>
      </c>
      <c r="B14" s="3" t="s">
        <v>114</v>
      </c>
      <c r="C14" s="31" t="s">
        <v>115</v>
      </c>
      <c r="D14" t="s">
        <v>42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>
        <v>4</v>
      </c>
      <c r="O14" t="s">
        <v>42</v>
      </c>
      <c r="P14" t="s">
        <v>42</v>
      </c>
      <c r="Q14" t="s">
        <v>42</v>
      </c>
      <c r="R14" t="s">
        <v>42</v>
      </c>
      <c r="S14">
        <v>4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</row>
    <row r="15" spans="1:34" x14ac:dyDescent="0.25">
      <c r="A15" s="3" t="s">
        <v>18</v>
      </c>
      <c r="B15" s="3" t="s">
        <v>116</v>
      </c>
      <c r="C15" s="31" t="s">
        <v>113</v>
      </c>
      <c r="D15" t="s">
        <v>42</v>
      </c>
      <c r="E15" t="s">
        <v>42</v>
      </c>
      <c r="F15" t="s">
        <v>42</v>
      </c>
      <c r="G15" t="s">
        <v>42</v>
      </c>
      <c r="H15" t="s">
        <v>42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>
        <v>0</v>
      </c>
      <c r="P15" t="s">
        <v>42</v>
      </c>
      <c r="Q15" t="s">
        <v>42</v>
      </c>
      <c r="R15">
        <v>0</v>
      </c>
      <c r="S15">
        <v>4</v>
      </c>
      <c r="T15">
        <v>0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</row>
    <row r="16" spans="1:34" x14ac:dyDescent="0.25">
      <c r="A16" s="3" t="s">
        <v>24</v>
      </c>
      <c r="B16" s="3" t="s">
        <v>117</v>
      </c>
      <c r="C16" s="31" t="s">
        <v>118</v>
      </c>
      <c r="D16" t="s">
        <v>42</v>
      </c>
      <c r="E16" t="s">
        <v>42</v>
      </c>
      <c r="F16" t="s">
        <v>42</v>
      </c>
      <c r="G16" t="s">
        <v>42</v>
      </c>
      <c r="H16" t="s">
        <v>42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>
        <v>4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</row>
    <row r="17" spans="1:34" x14ac:dyDescent="0.25">
      <c r="A17" s="3" t="s">
        <v>29</v>
      </c>
      <c r="B17" s="3" t="s">
        <v>119</v>
      </c>
      <c r="C17" s="31" t="s">
        <v>118</v>
      </c>
      <c r="D17" t="s">
        <v>42</v>
      </c>
      <c r="E17" t="s">
        <v>42</v>
      </c>
      <c r="F17" t="s">
        <v>42</v>
      </c>
      <c r="G17" t="s">
        <v>42</v>
      </c>
      <c r="H17" t="s">
        <v>42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>
        <v>0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C17">
        <v>12</v>
      </c>
      <c r="AH17">
        <v>4</v>
      </c>
    </row>
    <row r="18" spans="1:34" x14ac:dyDescent="0.25">
      <c r="A18" s="57"/>
      <c r="B18" s="1" t="s">
        <v>39</v>
      </c>
      <c r="C18" s="4" t="s">
        <v>118</v>
      </c>
      <c r="D18" t="s">
        <v>42</v>
      </c>
      <c r="E18" t="s">
        <v>42</v>
      </c>
      <c r="F18" t="s">
        <v>42</v>
      </c>
      <c r="G18" t="s">
        <v>42</v>
      </c>
      <c r="H18" t="s">
        <v>42</v>
      </c>
      <c r="I18">
        <v>2</v>
      </c>
      <c r="J18" t="s">
        <v>42</v>
      </c>
      <c r="K18" t="s">
        <v>42</v>
      </c>
      <c r="L18" t="s">
        <v>42</v>
      </c>
      <c r="M18" t="s">
        <v>42</v>
      </c>
      <c r="N18">
        <v>2</v>
      </c>
      <c r="O18" t="s">
        <v>42</v>
      </c>
      <c r="P18" t="s">
        <v>42</v>
      </c>
      <c r="Q18" t="s">
        <v>42</v>
      </c>
      <c r="R18" t="s">
        <v>42</v>
      </c>
      <c r="S18">
        <v>4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>
        <v>0</v>
      </c>
      <c r="AC18">
        <v>2</v>
      </c>
    </row>
    <row r="19" spans="1:34" x14ac:dyDescent="0.25">
      <c r="A19" s="3" t="s">
        <v>10</v>
      </c>
      <c r="B19" s="3" t="s">
        <v>112</v>
      </c>
      <c r="C19" s="31" t="s">
        <v>120</v>
      </c>
      <c r="D19" t="s">
        <v>42</v>
      </c>
      <c r="E19" t="s">
        <v>42</v>
      </c>
      <c r="F19" t="s">
        <v>42</v>
      </c>
      <c r="G19" t="s">
        <v>42</v>
      </c>
      <c r="H19" t="s">
        <v>42</v>
      </c>
      <c r="I19" t="s">
        <v>42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t="s">
        <v>42</v>
      </c>
      <c r="W19" t="s">
        <v>42</v>
      </c>
      <c r="X19" t="s">
        <v>42</v>
      </c>
      <c r="Y19" t="s">
        <v>42</v>
      </c>
      <c r="Z19" t="s">
        <v>42</v>
      </c>
      <c r="AA19" t="s">
        <v>42</v>
      </c>
    </row>
    <row r="20" spans="1:34" x14ac:dyDescent="0.25">
      <c r="A20" s="3" t="s">
        <v>17</v>
      </c>
      <c r="B20" s="3" t="s">
        <v>114</v>
      </c>
      <c r="C20" s="31" t="s">
        <v>113</v>
      </c>
      <c r="E20">
        <f>SUM(E21:E26)</f>
        <v>0</v>
      </c>
      <c r="F20">
        <f t="shared" ref="F20:AA20" si="3">SUM(F21:F26)</f>
        <v>0</v>
      </c>
      <c r="G20">
        <f t="shared" si="3"/>
        <v>0</v>
      </c>
      <c r="H20">
        <f t="shared" si="3"/>
        <v>8</v>
      </c>
      <c r="I20">
        <f t="shared" si="3"/>
        <v>37</v>
      </c>
      <c r="J20">
        <f t="shared" si="3"/>
        <v>0</v>
      </c>
      <c r="K20">
        <f t="shared" si="3"/>
        <v>2</v>
      </c>
      <c r="L20">
        <f t="shared" si="3"/>
        <v>2</v>
      </c>
      <c r="M20">
        <f t="shared" si="3"/>
        <v>2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0</v>
      </c>
      <c r="V20">
        <f t="shared" si="3"/>
        <v>0</v>
      </c>
      <c r="W20">
        <f t="shared" si="3"/>
        <v>0</v>
      </c>
      <c r="X20">
        <f t="shared" si="3"/>
        <v>8</v>
      </c>
      <c r="Y20">
        <f t="shared" si="3"/>
        <v>0</v>
      </c>
      <c r="Z20">
        <f t="shared" si="3"/>
        <v>0</v>
      </c>
      <c r="AA20">
        <f t="shared" si="3"/>
        <v>2</v>
      </c>
    </row>
    <row r="21" spans="1:34" x14ac:dyDescent="0.25">
      <c r="A21" s="3" t="s">
        <v>18</v>
      </c>
      <c r="B21" s="3" t="s">
        <v>116</v>
      </c>
      <c r="C21" s="31" t="s">
        <v>120</v>
      </c>
      <c r="D21" t="s">
        <v>42</v>
      </c>
      <c r="E21" t="s">
        <v>42</v>
      </c>
      <c r="F21" t="s">
        <v>42</v>
      </c>
      <c r="G21" t="s">
        <v>42</v>
      </c>
      <c r="H21">
        <v>2</v>
      </c>
      <c r="I21" t="s">
        <v>42</v>
      </c>
      <c r="J21" t="s">
        <v>42</v>
      </c>
      <c r="K21">
        <v>2</v>
      </c>
      <c r="L21">
        <v>2</v>
      </c>
      <c r="M21">
        <v>2</v>
      </c>
      <c r="N21" t="s">
        <v>42</v>
      </c>
      <c r="O21" t="s">
        <v>42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t="s">
        <v>42</v>
      </c>
      <c r="W21" t="s">
        <v>42</v>
      </c>
      <c r="X21" t="s">
        <v>42</v>
      </c>
      <c r="Y21" t="s">
        <v>42</v>
      </c>
      <c r="Z21" t="s">
        <v>42</v>
      </c>
      <c r="AA21" t="s">
        <v>42</v>
      </c>
    </row>
    <row r="22" spans="1:34" x14ac:dyDescent="0.25">
      <c r="A22" s="3" t="s">
        <v>30</v>
      </c>
      <c r="B22" s="3" t="s">
        <v>121</v>
      </c>
      <c r="C22" s="31" t="s">
        <v>115</v>
      </c>
      <c r="D22" t="s">
        <v>42</v>
      </c>
      <c r="E22" t="s">
        <v>42</v>
      </c>
      <c r="F22" t="s">
        <v>42</v>
      </c>
      <c r="G22" t="s">
        <v>42</v>
      </c>
      <c r="H22" t="s">
        <v>42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>
        <v>0</v>
      </c>
      <c r="V22">
        <v>0</v>
      </c>
      <c r="W22" t="s">
        <v>42</v>
      </c>
      <c r="X22" t="s">
        <v>42</v>
      </c>
      <c r="Y22">
        <v>0</v>
      </c>
      <c r="Z22">
        <v>0</v>
      </c>
      <c r="AA22" t="s">
        <v>42</v>
      </c>
      <c r="AC22">
        <v>2</v>
      </c>
      <c r="AH22">
        <v>6</v>
      </c>
    </row>
    <row r="23" spans="1:34" x14ac:dyDescent="0.25">
      <c r="A23" s="57"/>
      <c r="B23" s="1" t="s">
        <v>40</v>
      </c>
      <c r="C23" s="4" t="s">
        <v>122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>
        <v>37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>
        <v>0</v>
      </c>
      <c r="V23">
        <v>0</v>
      </c>
      <c r="W23" t="s">
        <v>42</v>
      </c>
      <c r="X23">
        <v>8</v>
      </c>
      <c r="Y23">
        <v>0</v>
      </c>
      <c r="Z23">
        <v>0</v>
      </c>
      <c r="AA23" t="s">
        <v>42</v>
      </c>
      <c r="AC23">
        <v>18</v>
      </c>
      <c r="AG23">
        <v>18</v>
      </c>
    </row>
    <row r="24" spans="1:34" x14ac:dyDescent="0.25">
      <c r="A24" s="3" t="s">
        <v>3</v>
      </c>
      <c r="B24" s="3" t="s">
        <v>123</v>
      </c>
      <c r="C24" s="31" t="s">
        <v>118</v>
      </c>
      <c r="D24">
        <v>16</v>
      </c>
      <c r="E24" t="s">
        <v>42</v>
      </c>
      <c r="F24" t="s">
        <v>42</v>
      </c>
      <c r="G24" t="s">
        <v>42</v>
      </c>
      <c r="H24" t="s">
        <v>42</v>
      </c>
      <c r="I24" t="s">
        <v>42</v>
      </c>
      <c r="J24" t="s">
        <v>42</v>
      </c>
      <c r="K24" t="s">
        <v>42</v>
      </c>
      <c r="L24" t="s">
        <v>42</v>
      </c>
      <c r="M24" t="s">
        <v>42</v>
      </c>
      <c r="N24" t="s">
        <v>42</v>
      </c>
      <c r="O24" t="s">
        <v>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>
        <v>0.8</v>
      </c>
    </row>
    <row r="25" spans="1:34" x14ac:dyDescent="0.25">
      <c r="A25" s="3" t="s">
        <v>7</v>
      </c>
      <c r="B25" s="3" t="s">
        <v>124</v>
      </c>
      <c r="C25" s="31" t="s">
        <v>113</v>
      </c>
      <c r="D25">
        <v>2</v>
      </c>
      <c r="E25" t="s">
        <v>42</v>
      </c>
      <c r="F25" t="s">
        <v>42</v>
      </c>
      <c r="G25" t="s">
        <v>42</v>
      </c>
      <c r="H25">
        <v>2</v>
      </c>
      <c r="I25" t="s">
        <v>42</v>
      </c>
      <c r="J25" t="s">
        <v>42</v>
      </c>
      <c r="K25" t="s">
        <v>42</v>
      </c>
      <c r="L25" t="s">
        <v>42</v>
      </c>
      <c r="M25" t="s">
        <v>42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>
        <v>1.2</v>
      </c>
    </row>
    <row r="26" spans="1:34" x14ac:dyDescent="0.25">
      <c r="A26" s="3" t="s">
        <v>65</v>
      </c>
      <c r="B26" s="3" t="s">
        <v>125</v>
      </c>
      <c r="C26" s="31" t="s">
        <v>113</v>
      </c>
      <c r="D26" t="s">
        <v>42</v>
      </c>
      <c r="E26" t="s">
        <v>42</v>
      </c>
      <c r="F26" t="s">
        <v>42</v>
      </c>
      <c r="G26" t="s">
        <v>42</v>
      </c>
      <c r="H26">
        <v>4</v>
      </c>
      <c r="I26" t="s">
        <v>42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</row>
    <row r="27" spans="1:34" x14ac:dyDescent="0.25">
      <c r="A27" s="3" t="s">
        <v>9</v>
      </c>
      <c r="B27" s="3" t="s">
        <v>126</v>
      </c>
      <c r="C27" s="31" t="s">
        <v>127</v>
      </c>
      <c r="D27">
        <v>0</v>
      </c>
      <c r="E27">
        <v>0</v>
      </c>
      <c r="F27">
        <f t="shared" ref="F27:AA27" si="4">SUM(F28:F39)</f>
        <v>0</v>
      </c>
      <c r="G27">
        <f t="shared" si="4"/>
        <v>0</v>
      </c>
      <c r="H27">
        <v>15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v>0</v>
      </c>
      <c r="S27">
        <v>0</v>
      </c>
      <c r="T27">
        <v>0</v>
      </c>
      <c r="U27">
        <v>0</v>
      </c>
      <c r="V27">
        <f t="shared" si="4"/>
        <v>0</v>
      </c>
      <c r="W27">
        <f t="shared" si="4"/>
        <v>0</v>
      </c>
      <c r="X27">
        <f t="shared" si="4"/>
        <v>35.840000000000003</v>
      </c>
      <c r="Y27">
        <f t="shared" si="4"/>
        <v>0</v>
      </c>
      <c r="Z27">
        <f t="shared" si="4"/>
        <v>0</v>
      </c>
      <c r="AA27">
        <f t="shared" si="4"/>
        <v>0</v>
      </c>
    </row>
    <row r="28" spans="1:34" x14ac:dyDescent="0.25">
      <c r="A28" s="3" t="s">
        <v>10</v>
      </c>
      <c r="B28" s="3" t="s">
        <v>112</v>
      </c>
      <c r="C28" s="31" t="s">
        <v>115</v>
      </c>
      <c r="D28">
        <v>0</v>
      </c>
      <c r="E28" t="s">
        <v>42</v>
      </c>
      <c r="F28" t="s">
        <v>42</v>
      </c>
      <c r="G28" t="s">
        <v>42</v>
      </c>
      <c r="H28">
        <v>8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</row>
    <row r="29" spans="1:34" x14ac:dyDescent="0.25">
      <c r="A29" s="3" t="s">
        <v>13</v>
      </c>
      <c r="B29" s="3" t="s">
        <v>128</v>
      </c>
      <c r="C29" s="31" t="s">
        <v>115</v>
      </c>
      <c r="D29">
        <v>0</v>
      </c>
      <c r="E29" t="s">
        <v>42</v>
      </c>
      <c r="F29" t="s">
        <v>42</v>
      </c>
      <c r="G29" t="s">
        <v>42</v>
      </c>
      <c r="H29">
        <v>8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</row>
    <row r="30" spans="1:34" x14ac:dyDescent="0.25">
      <c r="A30" s="3" t="s">
        <v>86</v>
      </c>
      <c r="B30" s="3" t="s">
        <v>129</v>
      </c>
      <c r="C30" s="31" t="s">
        <v>115</v>
      </c>
      <c r="D30" t="s">
        <v>42</v>
      </c>
      <c r="E30" t="s">
        <v>42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>
        <v>8</v>
      </c>
      <c r="Y30" t="s">
        <v>42</v>
      </c>
      <c r="Z30" t="s">
        <v>42</v>
      </c>
      <c r="AA30" t="s">
        <v>42</v>
      </c>
    </row>
    <row r="31" spans="1:34" x14ac:dyDescent="0.25">
      <c r="A31" s="3" t="s">
        <v>26</v>
      </c>
      <c r="B31" s="3" t="s">
        <v>130</v>
      </c>
      <c r="C31" s="31" t="s">
        <v>131</v>
      </c>
      <c r="D31" t="s">
        <v>42</v>
      </c>
      <c r="E31">
        <v>2</v>
      </c>
      <c r="F31" t="s">
        <v>42</v>
      </c>
      <c r="G31" t="s">
        <v>42</v>
      </c>
      <c r="H31" t="s">
        <v>42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</row>
    <row r="32" spans="1:34" x14ac:dyDescent="0.25">
      <c r="A32" s="3" t="s">
        <v>107</v>
      </c>
      <c r="B32" s="3" t="s">
        <v>132</v>
      </c>
      <c r="C32" s="31" t="s">
        <v>113</v>
      </c>
      <c r="D32" t="s">
        <v>42</v>
      </c>
      <c r="E32" t="s">
        <v>42</v>
      </c>
      <c r="F32" t="s">
        <v>42</v>
      </c>
      <c r="G32" t="s">
        <v>42</v>
      </c>
      <c r="H32" t="s">
        <v>42</v>
      </c>
      <c r="I32" t="s">
        <v>42</v>
      </c>
      <c r="J32" t="s">
        <v>42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H32">
        <v>4</v>
      </c>
    </row>
    <row r="33" spans="1:29" x14ac:dyDescent="0.25">
      <c r="A33" s="3" t="s">
        <v>109</v>
      </c>
      <c r="B33" s="3" t="s">
        <v>133</v>
      </c>
      <c r="C33" s="31" t="s">
        <v>115</v>
      </c>
      <c r="D33" t="s">
        <v>42</v>
      </c>
      <c r="E33" t="s">
        <v>42</v>
      </c>
      <c r="F33" t="s">
        <v>42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</row>
    <row r="34" spans="1:29" x14ac:dyDescent="0.25">
      <c r="A34" s="57"/>
      <c r="B34" s="1" t="s">
        <v>41</v>
      </c>
      <c r="C34" s="4" t="s">
        <v>134</v>
      </c>
      <c r="D34" t="s">
        <v>42</v>
      </c>
      <c r="E34" t="s">
        <v>42</v>
      </c>
      <c r="F34" t="s">
        <v>42</v>
      </c>
      <c r="G34" t="s">
        <v>42</v>
      </c>
      <c r="H34" t="s">
        <v>42</v>
      </c>
      <c r="I34" t="s">
        <v>42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  <c r="R34">
        <v>0</v>
      </c>
      <c r="S34">
        <v>2.96</v>
      </c>
      <c r="T34">
        <v>0</v>
      </c>
      <c r="U34">
        <v>0</v>
      </c>
      <c r="V34" t="s">
        <v>42</v>
      </c>
      <c r="W34" t="s">
        <v>42</v>
      </c>
      <c r="X34">
        <v>11.84</v>
      </c>
      <c r="Y34" t="s">
        <v>42</v>
      </c>
      <c r="Z34" t="s">
        <v>42</v>
      </c>
      <c r="AA34" t="s">
        <v>42</v>
      </c>
    </row>
    <row r="35" spans="1:29" x14ac:dyDescent="0.25">
      <c r="A35" s="3" t="s">
        <v>18</v>
      </c>
      <c r="B35" s="3" t="s">
        <v>116</v>
      </c>
      <c r="C35" s="31" t="s">
        <v>135</v>
      </c>
      <c r="D35" t="s">
        <v>42</v>
      </c>
      <c r="E35" t="s">
        <v>42</v>
      </c>
      <c r="F35" t="s">
        <v>42</v>
      </c>
      <c r="G35" t="s">
        <v>42</v>
      </c>
      <c r="H35" t="s">
        <v>42</v>
      </c>
      <c r="I35" t="s">
        <v>42</v>
      </c>
      <c r="J35" t="s">
        <v>42</v>
      </c>
      <c r="K35" t="s">
        <v>42</v>
      </c>
      <c r="L35" t="s">
        <v>42</v>
      </c>
      <c r="M35" t="s">
        <v>42</v>
      </c>
      <c r="N35" t="s">
        <v>42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>
        <v>0.16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</row>
    <row r="36" spans="1:29" x14ac:dyDescent="0.25">
      <c r="A36" s="3" t="s">
        <v>24</v>
      </c>
      <c r="B36" s="3" t="s">
        <v>117</v>
      </c>
      <c r="C36" s="31" t="s">
        <v>136</v>
      </c>
      <c r="D36" t="s">
        <v>42</v>
      </c>
      <c r="E36" t="s">
        <v>42</v>
      </c>
      <c r="F36" t="s">
        <v>42</v>
      </c>
      <c r="G36" t="s">
        <v>42</v>
      </c>
      <c r="H36" t="s">
        <v>42</v>
      </c>
      <c r="I36" t="s">
        <v>42</v>
      </c>
      <c r="J36" t="s">
        <v>42</v>
      </c>
      <c r="K36" t="s">
        <v>42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>
        <v>16</v>
      </c>
      <c r="Y36" t="s">
        <v>42</v>
      </c>
      <c r="Z36" t="s">
        <v>42</v>
      </c>
      <c r="AA36" t="s">
        <v>42</v>
      </c>
    </row>
    <row r="37" spans="1:29" x14ac:dyDescent="0.25">
      <c r="A37" s="57"/>
      <c r="B37" s="1" t="s">
        <v>137</v>
      </c>
      <c r="C37" s="4" t="s">
        <v>138</v>
      </c>
      <c r="D37">
        <v>16</v>
      </c>
      <c r="E37" t="s">
        <v>42</v>
      </c>
      <c r="F37" t="s">
        <v>42</v>
      </c>
      <c r="G37" t="s">
        <v>42</v>
      </c>
      <c r="H37" t="s">
        <v>42</v>
      </c>
      <c r="I37" t="s">
        <v>42</v>
      </c>
      <c r="J37" t="s">
        <v>42</v>
      </c>
      <c r="K37" t="s">
        <v>42</v>
      </c>
      <c r="L37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>
        <v>16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C37">
        <v>8</v>
      </c>
    </row>
    <row r="38" spans="1:29" x14ac:dyDescent="0.25">
      <c r="A38" s="3" t="s">
        <v>4</v>
      </c>
      <c r="B38" s="3" t="s">
        <v>139</v>
      </c>
      <c r="C38" s="31" t="s">
        <v>118</v>
      </c>
      <c r="D38">
        <v>16</v>
      </c>
      <c r="E38" t="s">
        <v>42</v>
      </c>
      <c r="F38" t="s">
        <v>42</v>
      </c>
      <c r="G38" t="s">
        <v>42</v>
      </c>
      <c r="H38" t="s">
        <v>42</v>
      </c>
      <c r="I38" t="s">
        <v>42</v>
      </c>
      <c r="J38" t="s">
        <v>42</v>
      </c>
      <c r="K38" t="s">
        <v>42</v>
      </c>
      <c r="L38" t="s">
        <v>42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</row>
    <row r="39" spans="1:29" x14ac:dyDescent="0.25">
      <c r="A39" s="3" t="s">
        <v>23</v>
      </c>
      <c r="B39" s="3" t="s">
        <v>140</v>
      </c>
      <c r="C39" s="31" t="s">
        <v>118</v>
      </c>
      <c r="D39" t="s">
        <v>42</v>
      </c>
      <c r="E39" t="s">
        <v>42</v>
      </c>
      <c r="F39" t="s">
        <v>42</v>
      </c>
      <c r="G39" t="s">
        <v>42</v>
      </c>
      <c r="H39" t="s">
        <v>42</v>
      </c>
      <c r="I39" t="s">
        <v>42</v>
      </c>
      <c r="J39" t="s">
        <v>42</v>
      </c>
      <c r="K39" t="s">
        <v>42</v>
      </c>
      <c r="L39" t="s">
        <v>42</v>
      </c>
      <c r="M39" t="s">
        <v>42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>
        <v>16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</row>
    <row r="40" spans="1:29" x14ac:dyDescent="0.25">
      <c r="A40" s="3" t="s">
        <v>27</v>
      </c>
      <c r="B40" s="3" t="s">
        <v>141</v>
      </c>
      <c r="C40" s="31" t="s">
        <v>115</v>
      </c>
      <c r="D40">
        <f>SUM(D41:D42)</f>
        <v>0</v>
      </c>
      <c r="E40">
        <f t="shared" ref="E40:AA40" si="5">SUM(E41:E42)</f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21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5"/>
        <v>0</v>
      </c>
      <c r="S40">
        <f t="shared" si="5"/>
        <v>7</v>
      </c>
      <c r="T40">
        <f t="shared" si="5"/>
        <v>0</v>
      </c>
      <c r="U40">
        <f t="shared" si="5"/>
        <v>0</v>
      </c>
      <c r="V40">
        <f t="shared" si="5"/>
        <v>0</v>
      </c>
      <c r="W40">
        <f t="shared" si="5"/>
        <v>0</v>
      </c>
      <c r="X40">
        <f t="shared" si="5"/>
        <v>1</v>
      </c>
      <c r="Y40">
        <f t="shared" si="5"/>
        <v>0</v>
      </c>
      <c r="Z40">
        <f t="shared" si="5"/>
        <v>0</v>
      </c>
      <c r="AA40">
        <f t="shared" si="5"/>
        <v>0</v>
      </c>
    </row>
    <row r="41" spans="1:29" x14ac:dyDescent="0.25">
      <c r="A41" s="57"/>
      <c r="B41" s="1" t="s">
        <v>142</v>
      </c>
      <c r="C41" s="4" t="s">
        <v>143</v>
      </c>
      <c r="D41" t="s">
        <v>42</v>
      </c>
      <c r="E41" t="s">
        <v>42</v>
      </c>
      <c r="F41" t="s">
        <v>42</v>
      </c>
      <c r="G41" t="s">
        <v>42</v>
      </c>
      <c r="H41">
        <v>0</v>
      </c>
      <c r="I41" t="s">
        <v>42</v>
      </c>
      <c r="J41" t="s">
        <v>42</v>
      </c>
      <c r="K41">
        <v>0</v>
      </c>
      <c r="L41">
        <v>0</v>
      </c>
      <c r="M41">
        <v>0</v>
      </c>
      <c r="N41">
        <v>10.5</v>
      </c>
      <c r="O41" t="s">
        <v>42</v>
      </c>
      <c r="P41" t="s">
        <v>42</v>
      </c>
      <c r="Q41" t="s">
        <v>42</v>
      </c>
      <c r="R41" t="s">
        <v>42</v>
      </c>
      <c r="S41">
        <v>3.5</v>
      </c>
      <c r="T41" t="s">
        <v>42</v>
      </c>
      <c r="U41" t="s">
        <v>42</v>
      </c>
      <c r="V41" t="s">
        <v>42</v>
      </c>
      <c r="W41" t="s">
        <v>42</v>
      </c>
      <c r="X41">
        <v>1</v>
      </c>
      <c r="Y41" t="s">
        <v>42</v>
      </c>
      <c r="Z41" t="s">
        <v>42</v>
      </c>
      <c r="AA41" t="s">
        <v>42</v>
      </c>
    </row>
    <row r="42" spans="1:29" x14ac:dyDescent="0.25">
      <c r="A42" s="3" t="s">
        <v>14</v>
      </c>
      <c r="B42" s="3" t="s">
        <v>144</v>
      </c>
      <c r="C42" s="31" t="s">
        <v>145</v>
      </c>
      <c r="D42" t="s">
        <v>42</v>
      </c>
      <c r="E42" t="s">
        <v>42</v>
      </c>
      <c r="F42" t="s">
        <v>42</v>
      </c>
      <c r="G42" t="s">
        <v>42</v>
      </c>
      <c r="H42" t="s">
        <v>42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>
        <v>10.5</v>
      </c>
      <c r="O42" t="s">
        <v>42</v>
      </c>
      <c r="P42" t="s">
        <v>42</v>
      </c>
      <c r="Q42" t="s">
        <v>42</v>
      </c>
      <c r="R42">
        <v>0</v>
      </c>
      <c r="S42">
        <v>3.5</v>
      </c>
      <c r="T42">
        <v>0</v>
      </c>
      <c r="U42">
        <v>0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</row>
    <row r="43" spans="1:29" x14ac:dyDescent="0.25">
      <c r="A43" s="3" t="s">
        <v>84</v>
      </c>
      <c r="B43" s="3" t="s">
        <v>146</v>
      </c>
      <c r="C43" s="31" t="s">
        <v>147</v>
      </c>
      <c r="D43">
        <f>SUM(D44:D45)</f>
        <v>0</v>
      </c>
      <c r="E43">
        <f t="shared" ref="E43:AA43" si="6">SUM(E44:E45)</f>
        <v>0</v>
      </c>
      <c r="F43">
        <f t="shared" si="6"/>
        <v>0</v>
      </c>
      <c r="G43">
        <f t="shared" si="6"/>
        <v>0</v>
      </c>
      <c r="H43">
        <v>0</v>
      </c>
      <c r="I43">
        <f t="shared" si="6"/>
        <v>0</v>
      </c>
      <c r="J43">
        <f t="shared" si="6"/>
        <v>0</v>
      </c>
      <c r="K43">
        <v>0</v>
      </c>
      <c r="L43">
        <v>0</v>
      </c>
      <c r="M43">
        <v>0</v>
      </c>
      <c r="N43">
        <f t="shared" si="6"/>
        <v>56.25</v>
      </c>
      <c r="P43">
        <f t="shared" si="6"/>
        <v>0</v>
      </c>
      <c r="Q43">
        <f t="shared" si="6"/>
        <v>0</v>
      </c>
      <c r="R43">
        <v>0</v>
      </c>
      <c r="S43">
        <f>SUM(S44:S45)</f>
        <v>35</v>
      </c>
      <c r="T43">
        <v>0</v>
      </c>
      <c r="U43">
        <v>0</v>
      </c>
      <c r="V43">
        <f t="shared" si="6"/>
        <v>0</v>
      </c>
      <c r="W43">
        <f t="shared" si="6"/>
        <v>0</v>
      </c>
      <c r="X43">
        <v>1</v>
      </c>
      <c r="Y43">
        <f t="shared" si="6"/>
        <v>0</v>
      </c>
      <c r="Z43">
        <f t="shared" si="6"/>
        <v>0</v>
      </c>
      <c r="AA43">
        <f t="shared" si="6"/>
        <v>0</v>
      </c>
    </row>
    <row r="44" spans="1:29" x14ac:dyDescent="0.25">
      <c r="A44" s="57"/>
      <c r="B44" s="1" t="s">
        <v>148</v>
      </c>
      <c r="C44" s="4" t="s">
        <v>149</v>
      </c>
      <c r="H44">
        <v>0</v>
      </c>
      <c r="K44">
        <v>0</v>
      </c>
      <c r="L44">
        <v>0</v>
      </c>
      <c r="M44">
        <v>0</v>
      </c>
      <c r="N44">
        <v>52.5</v>
      </c>
      <c r="S44">
        <v>17.5</v>
      </c>
    </row>
    <row r="45" spans="1:29" x14ac:dyDescent="0.25">
      <c r="A45" s="3" t="s">
        <v>14</v>
      </c>
      <c r="B45" s="3" t="s">
        <v>144</v>
      </c>
      <c r="C45" s="31" t="s">
        <v>149</v>
      </c>
      <c r="N45">
        <v>3.75</v>
      </c>
      <c r="R45">
        <v>2.5</v>
      </c>
      <c r="S45">
        <v>17.5</v>
      </c>
      <c r="T45">
        <v>2.5</v>
      </c>
      <c r="U45">
        <v>2.5</v>
      </c>
    </row>
    <row r="46" spans="1:29" x14ac:dyDescent="0.25">
      <c r="A46" s="57"/>
      <c r="B46" s="1" t="s">
        <v>150</v>
      </c>
      <c r="C46" s="4" t="s">
        <v>151</v>
      </c>
      <c r="D46">
        <f t="shared" ref="D46:AA46" si="7">SUM(D47)</f>
        <v>0</v>
      </c>
      <c r="E46">
        <f t="shared" si="7"/>
        <v>0</v>
      </c>
      <c r="F46">
        <f t="shared" si="7"/>
        <v>0</v>
      </c>
      <c r="G46">
        <f t="shared" si="7"/>
        <v>0</v>
      </c>
      <c r="H46">
        <v>0</v>
      </c>
      <c r="I46">
        <f t="shared" si="7"/>
        <v>0</v>
      </c>
      <c r="J46">
        <f t="shared" si="7"/>
        <v>0</v>
      </c>
      <c r="K46">
        <v>0</v>
      </c>
      <c r="L46">
        <v>0</v>
      </c>
      <c r="M46">
        <v>0</v>
      </c>
      <c r="N46">
        <v>3.75</v>
      </c>
      <c r="P46">
        <f t="shared" si="7"/>
        <v>0</v>
      </c>
      <c r="Q46">
        <f t="shared" si="7"/>
        <v>0</v>
      </c>
      <c r="R46">
        <f t="shared" si="7"/>
        <v>0</v>
      </c>
      <c r="S46">
        <v>1.25</v>
      </c>
      <c r="T46">
        <f t="shared" si="7"/>
        <v>0</v>
      </c>
      <c r="U46">
        <f t="shared" si="7"/>
        <v>0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</row>
    <row r="47" spans="1:29" x14ac:dyDescent="0.25">
      <c r="A47" s="3" t="s">
        <v>14</v>
      </c>
      <c r="B47" s="3" t="s">
        <v>144</v>
      </c>
      <c r="C47" s="31" t="s">
        <v>151</v>
      </c>
      <c r="H47">
        <v>0</v>
      </c>
      <c r="K47">
        <v>0</v>
      </c>
      <c r="L47">
        <v>0</v>
      </c>
      <c r="M47">
        <v>0</v>
      </c>
      <c r="N47">
        <v>3.75</v>
      </c>
      <c r="S47">
        <v>1.25</v>
      </c>
    </row>
    <row r="48" spans="1:29" x14ac:dyDescent="0.25">
      <c r="A48" s="57"/>
      <c r="B48" s="1" t="s">
        <v>152</v>
      </c>
      <c r="C48" s="4" t="s">
        <v>153</v>
      </c>
      <c r="H48">
        <v>0</v>
      </c>
      <c r="K48">
        <v>0</v>
      </c>
      <c r="L48">
        <v>0</v>
      </c>
      <c r="M48">
        <v>0</v>
      </c>
      <c r="N48">
        <v>6</v>
      </c>
      <c r="S48">
        <v>2</v>
      </c>
    </row>
    <row r="49" spans="1:27" x14ac:dyDescent="0.25">
      <c r="A49" s="3" t="s">
        <v>14</v>
      </c>
      <c r="B49" s="3" t="s">
        <v>144</v>
      </c>
      <c r="C49" s="31" t="s">
        <v>153</v>
      </c>
      <c r="H49">
        <v>0</v>
      </c>
      <c r="K49">
        <v>0</v>
      </c>
      <c r="L49">
        <v>0</v>
      </c>
      <c r="M49">
        <v>0</v>
      </c>
      <c r="N49">
        <v>6</v>
      </c>
      <c r="S49">
        <v>2</v>
      </c>
    </row>
    <row r="50" spans="1:27" x14ac:dyDescent="0.25">
      <c r="A50" s="57"/>
      <c r="B50" s="1" t="s">
        <v>154</v>
      </c>
      <c r="C50" s="4" t="s">
        <v>155</v>
      </c>
      <c r="H50">
        <v>0</v>
      </c>
      <c r="K50">
        <v>0</v>
      </c>
      <c r="L50">
        <v>0</v>
      </c>
      <c r="M50">
        <v>0</v>
      </c>
      <c r="N50">
        <v>37.5</v>
      </c>
      <c r="S50">
        <v>12.5</v>
      </c>
      <c r="U50">
        <v>5</v>
      </c>
      <c r="AA50">
        <v>5</v>
      </c>
    </row>
    <row r="51" spans="1:27" x14ac:dyDescent="0.25">
      <c r="A51" s="3" t="s">
        <v>14</v>
      </c>
      <c r="B51" s="3" t="s">
        <v>144</v>
      </c>
      <c r="C51" s="31" t="s">
        <v>155</v>
      </c>
      <c r="H51">
        <v>0</v>
      </c>
      <c r="K51">
        <v>0</v>
      </c>
      <c r="L51">
        <v>0</v>
      </c>
      <c r="M51">
        <v>0</v>
      </c>
      <c r="N51">
        <v>37.5</v>
      </c>
      <c r="S51">
        <v>12.5</v>
      </c>
    </row>
    <row r="52" spans="1:27" x14ac:dyDescent="0.25">
      <c r="A52" s="57"/>
      <c r="B52" s="1" t="s">
        <v>156</v>
      </c>
      <c r="C52" s="4" t="s">
        <v>157</v>
      </c>
      <c r="N52">
        <v>2.25</v>
      </c>
      <c r="S52">
        <v>0.75</v>
      </c>
      <c r="U52">
        <v>5</v>
      </c>
    </row>
    <row r="53" spans="1:27" x14ac:dyDescent="0.25">
      <c r="A53" s="3" t="s">
        <v>14</v>
      </c>
      <c r="B53" s="3" t="s">
        <v>144</v>
      </c>
      <c r="C53" s="31" t="s">
        <v>157</v>
      </c>
      <c r="N53">
        <v>2.25</v>
      </c>
      <c r="S53">
        <v>0.75</v>
      </c>
      <c r="AA53">
        <v>5</v>
      </c>
    </row>
    <row r="54" spans="1:27" x14ac:dyDescent="0.25">
      <c r="A54" s="57"/>
      <c r="B54" s="1" t="s">
        <v>158</v>
      </c>
      <c r="C54" s="4" t="s">
        <v>159</v>
      </c>
      <c r="N54">
        <v>2.25</v>
      </c>
      <c r="S54">
        <v>1.25</v>
      </c>
    </row>
    <row r="55" spans="1:27" x14ac:dyDescent="0.25">
      <c r="A55" s="3" t="s">
        <v>14</v>
      </c>
      <c r="B55" s="3" t="s">
        <v>144</v>
      </c>
      <c r="C55" s="31" t="s">
        <v>160</v>
      </c>
      <c r="N55">
        <v>2.25</v>
      </c>
      <c r="U55">
        <v>0.25</v>
      </c>
      <c r="V55">
        <v>0.25</v>
      </c>
      <c r="Y55">
        <v>0.25</v>
      </c>
      <c r="Z55">
        <v>0.25</v>
      </c>
    </row>
    <row r="56" spans="1:27" x14ac:dyDescent="0.25">
      <c r="A56" s="3" t="s">
        <v>20</v>
      </c>
      <c r="B56" s="3" t="s">
        <v>161</v>
      </c>
      <c r="C56" s="31" t="s">
        <v>162</v>
      </c>
      <c r="O56">
        <v>0.75</v>
      </c>
      <c r="S56">
        <v>0.5</v>
      </c>
      <c r="U56">
        <v>0</v>
      </c>
      <c r="V56">
        <v>0</v>
      </c>
      <c r="X56">
        <v>0.5</v>
      </c>
      <c r="Y56">
        <v>0.25</v>
      </c>
      <c r="Z56">
        <v>0.25</v>
      </c>
    </row>
    <row r="57" spans="1:27" x14ac:dyDescent="0.25">
      <c r="A57" s="3" t="s">
        <v>84</v>
      </c>
      <c r="B57" s="3" t="s">
        <v>146</v>
      </c>
      <c r="C57" s="31" t="s">
        <v>162</v>
      </c>
      <c r="N57">
        <v>4</v>
      </c>
      <c r="O57">
        <v>0.5</v>
      </c>
      <c r="R57">
        <v>1</v>
      </c>
      <c r="S57">
        <v>1</v>
      </c>
      <c r="T57">
        <v>1</v>
      </c>
      <c r="U57">
        <v>1</v>
      </c>
      <c r="AA57">
        <v>5</v>
      </c>
    </row>
    <row r="58" spans="1:27" x14ac:dyDescent="0.25">
      <c r="A58" s="57"/>
      <c r="B58" s="1" t="s">
        <v>163</v>
      </c>
      <c r="C58" s="4" t="s">
        <v>164</v>
      </c>
      <c r="N58">
        <v>4</v>
      </c>
    </row>
    <row r="59" spans="1:27" x14ac:dyDescent="0.25">
      <c r="A59" s="3" t="s">
        <v>14</v>
      </c>
      <c r="B59" s="3" t="s">
        <v>144</v>
      </c>
      <c r="C59" s="31" t="s">
        <v>164</v>
      </c>
      <c r="R59">
        <v>1</v>
      </c>
      <c r="S59">
        <v>1</v>
      </c>
      <c r="T59">
        <v>1</v>
      </c>
      <c r="U59">
        <v>1</v>
      </c>
    </row>
    <row r="60" spans="1:27" x14ac:dyDescent="0.25">
      <c r="A60" s="57"/>
      <c r="B60" s="1" t="s">
        <v>165</v>
      </c>
      <c r="C60" s="4" t="s">
        <v>166</v>
      </c>
      <c r="AA60">
        <v>4</v>
      </c>
    </row>
    <row r="61" spans="1:27" x14ac:dyDescent="0.25">
      <c r="A61" s="3" t="s">
        <v>14</v>
      </c>
      <c r="B61" s="3" t="s">
        <v>144</v>
      </c>
      <c r="C61" s="31" t="s">
        <v>166</v>
      </c>
      <c r="AA61">
        <v>1</v>
      </c>
    </row>
    <row r="62" spans="1:27" x14ac:dyDescent="0.25">
      <c r="A62" s="57"/>
      <c r="B62" s="1" t="s">
        <v>167</v>
      </c>
      <c r="C62" s="60"/>
      <c r="R62">
        <v>1</v>
      </c>
      <c r="S62">
        <v>1</v>
      </c>
      <c r="T62">
        <v>1</v>
      </c>
      <c r="U62">
        <v>1</v>
      </c>
      <c r="AA62">
        <v>1</v>
      </c>
    </row>
    <row r="63" spans="1:27" x14ac:dyDescent="0.25">
      <c r="A63" s="3" t="s">
        <v>14</v>
      </c>
      <c r="B63" s="3" t="s">
        <v>144</v>
      </c>
      <c r="C63" s="60"/>
      <c r="R63">
        <v>1</v>
      </c>
      <c r="S63">
        <v>1</v>
      </c>
      <c r="T63">
        <v>1</v>
      </c>
      <c r="U63">
        <v>1</v>
      </c>
    </row>
    <row r="64" spans="1:27" x14ac:dyDescent="0.25">
      <c r="A64" s="57"/>
      <c r="B64" s="1" t="s">
        <v>168</v>
      </c>
      <c r="C64" s="4" t="s">
        <v>169</v>
      </c>
      <c r="AA64">
        <v>1</v>
      </c>
    </row>
    <row r="65" spans="1:27" x14ac:dyDescent="0.25">
      <c r="A65" s="3" t="s">
        <v>14</v>
      </c>
      <c r="B65" s="3" t="s">
        <v>144</v>
      </c>
      <c r="C65" s="31" t="s">
        <v>169</v>
      </c>
      <c r="AA65">
        <v>3.75</v>
      </c>
    </row>
    <row r="66" spans="1:27" x14ac:dyDescent="0.25">
      <c r="A66" s="57"/>
      <c r="B66" s="1" t="s">
        <v>170</v>
      </c>
      <c r="C66" s="4" t="s">
        <v>171</v>
      </c>
      <c r="AA66">
        <v>3.75</v>
      </c>
    </row>
    <row r="67" spans="1:27" x14ac:dyDescent="0.25">
      <c r="A67" s="3" t="s">
        <v>14</v>
      </c>
      <c r="B67" s="3" t="s">
        <v>144</v>
      </c>
      <c r="C67" s="31" t="s">
        <v>171</v>
      </c>
      <c r="O67">
        <v>0.25</v>
      </c>
      <c r="R67">
        <v>0.25</v>
      </c>
      <c r="S67">
        <v>0.25</v>
      </c>
      <c r="T67">
        <v>0.25</v>
      </c>
    </row>
    <row r="68" spans="1:27" x14ac:dyDescent="0.25">
      <c r="A68" s="57"/>
      <c r="B68" s="1" t="s">
        <v>172</v>
      </c>
      <c r="C68" s="4" t="s">
        <v>173</v>
      </c>
      <c r="O68">
        <v>0.25</v>
      </c>
      <c r="R68">
        <v>0.25</v>
      </c>
      <c r="S68">
        <v>0.25</v>
      </c>
      <c r="T68">
        <v>0.25</v>
      </c>
    </row>
    <row r="69" spans="1:27" x14ac:dyDescent="0.25">
      <c r="A69" s="3" t="s">
        <v>14</v>
      </c>
      <c r="B69" s="3" t="s">
        <v>144</v>
      </c>
      <c r="C69" s="31" t="s">
        <v>173</v>
      </c>
      <c r="U69">
        <v>10</v>
      </c>
    </row>
    <row r="70" spans="1:27" x14ac:dyDescent="0.25">
      <c r="A70" s="57"/>
      <c r="B70" s="1" t="s">
        <v>174</v>
      </c>
      <c r="C70" s="4" t="s">
        <v>160</v>
      </c>
      <c r="U70">
        <v>10</v>
      </c>
    </row>
    <row r="71" spans="1:27" x14ac:dyDescent="0.25">
      <c r="A71" s="3" t="s">
        <v>14</v>
      </c>
      <c r="B71" s="3" t="s">
        <v>144</v>
      </c>
      <c r="C71" s="31" t="s">
        <v>160</v>
      </c>
    </row>
    <row r="72" spans="1:27" x14ac:dyDescent="0.25">
      <c r="A72" s="57"/>
      <c r="B72" s="1" t="s">
        <v>175</v>
      </c>
      <c r="C72" s="4" t="s">
        <v>176</v>
      </c>
    </row>
    <row r="73" spans="1:27" x14ac:dyDescent="0.25">
      <c r="A73" s="3" t="s">
        <v>14</v>
      </c>
      <c r="B73" s="3" t="s">
        <v>144</v>
      </c>
      <c r="C73" s="31" t="s">
        <v>176</v>
      </c>
    </row>
    <row r="74" spans="1:27" x14ac:dyDescent="0.25">
      <c r="A74" s="57"/>
      <c r="B74" s="1" t="s">
        <v>177</v>
      </c>
      <c r="C74" s="4" t="s">
        <v>178</v>
      </c>
    </row>
    <row r="75" spans="1:27" x14ac:dyDescent="0.25">
      <c r="A75" s="3" t="s">
        <v>14</v>
      </c>
      <c r="B75" s="3" t="s">
        <v>144</v>
      </c>
      <c r="C75" s="31" t="s">
        <v>178</v>
      </c>
      <c r="N75">
        <v>1</v>
      </c>
      <c r="R75">
        <v>0.25</v>
      </c>
      <c r="S75">
        <v>0.25</v>
      </c>
      <c r="T75">
        <v>0.25</v>
      </c>
      <c r="U75">
        <v>0.25</v>
      </c>
    </row>
    <row r="76" spans="1:27" x14ac:dyDescent="0.25">
      <c r="A76" s="57"/>
      <c r="B76" s="1" t="s">
        <v>179</v>
      </c>
      <c r="C76" s="4" t="s">
        <v>180</v>
      </c>
      <c r="N76">
        <v>1</v>
      </c>
    </row>
    <row r="77" spans="1:27" x14ac:dyDescent="0.25">
      <c r="A77" s="3" t="s">
        <v>14</v>
      </c>
      <c r="B77" s="3" t="s">
        <v>144</v>
      </c>
      <c r="C77" s="31" t="s">
        <v>181</v>
      </c>
      <c r="R77">
        <v>0.25</v>
      </c>
      <c r="S77">
        <v>0.25</v>
      </c>
      <c r="T77">
        <v>0.25</v>
      </c>
      <c r="U77">
        <v>0.25</v>
      </c>
    </row>
    <row r="78" spans="1:27" x14ac:dyDescent="0.25">
      <c r="A78" s="3" t="s">
        <v>21</v>
      </c>
      <c r="B78" s="3" t="s">
        <v>182</v>
      </c>
      <c r="C78" s="31" t="s">
        <v>183</v>
      </c>
    </row>
    <row r="79" spans="1:27" x14ac:dyDescent="0.25">
      <c r="A79" s="57"/>
      <c r="B79" s="1" t="s">
        <v>184</v>
      </c>
      <c r="C79" s="60"/>
      <c r="H79">
        <v>0.25</v>
      </c>
      <c r="K79">
        <v>0.25</v>
      </c>
      <c r="L79">
        <v>0.25</v>
      </c>
      <c r="M79">
        <v>0.25</v>
      </c>
    </row>
    <row r="80" spans="1:27" x14ac:dyDescent="0.25">
      <c r="A80" s="3" t="s">
        <v>14</v>
      </c>
      <c r="B80" s="3" t="s">
        <v>144</v>
      </c>
      <c r="C80" s="60"/>
      <c r="H80">
        <v>0.25</v>
      </c>
      <c r="K80">
        <v>0.25</v>
      </c>
      <c r="L80">
        <v>0.25</v>
      </c>
      <c r="M80">
        <v>0.25</v>
      </c>
    </row>
    <row r="81" spans="1:27" x14ac:dyDescent="0.25">
      <c r="A81" s="57"/>
      <c r="B81" s="1" t="s">
        <v>185</v>
      </c>
      <c r="C81" s="60"/>
      <c r="N81">
        <v>2.25</v>
      </c>
      <c r="S81">
        <v>1</v>
      </c>
    </row>
    <row r="82" spans="1:27" x14ac:dyDescent="0.25">
      <c r="A82" s="3" t="s">
        <v>14</v>
      </c>
      <c r="B82" s="3" t="s">
        <v>144</v>
      </c>
      <c r="C82" s="60"/>
      <c r="N82">
        <v>2.25</v>
      </c>
      <c r="S82">
        <v>1</v>
      </c>
      <c r="U82">
        <v>0.25</v>
      </c>
      <c r="V82">
        <v>0.25</v>
      </c>
      <c r="Y82">
        <v>0.25</v>
      </c>
      <c r="Z82">
        <v>0.25</v>
      </c>
    </row>
    <row r="83" spans="1:27" x14ac:dyDescent="0.25">
      <c r="A83" s="3" t="s">
        <v>21</v>
      </c>
      <c r="B83" s="3" t="s">
        <v>182</v>
      </c>
      <c r="C83" s="60"/>
      <c r="S83">
        <v>2</v>
      </c>
      <c r="U83">
        <v>0.25</v>
      </c>
      <c r="V83">
        <v>0.25</v>
      </c>
      <c r="Y83">
        <v>0.25</v>
      </c>
      <c r="Z83">
        <v>0.25</v>
      </c>
    </row>
    <row r="84" spans="1:27" x14ac:dyDescent="0.25">
      <c r="A84" s="57"/>
      <c r="B84" s="1" t="s">
        <v>186</v>
      </c>
      <c r="C84" s="60"/>
      <c r="H84">
        <v>0.25</v>
      </c>
      <c r="K84">
        <v>0.25</v>
      </c>
      <c r="L84">
        <v>0.25</v>
      </c>
      <c r="M84">
        <v>0.25</v>
      </c>
      <c r="S84">
        <v>2</v>
      </c>
      <c r="U84">
        <v>1</v>
      </c>
    </row>
    <row r="85" spans="1:27" x14ac:dyDescent="0.25">
      <c r="A85" s="3" t="s">
        <v>14</v>
      </c>
      <c r="B85" s="3" t="s">
        <v>144</v>
      </c>
      <c r="C85" s="60"/>
      <c r="H85">
        <v>0.25</v>
      </c>
      <c r="K85">
        <v>0.25</v>
      </c>
      <c r="L85">
        <v>0.25</v>
      </c>
      <c r="M85">
        <v>0.25</v>
      </c>
      <c r="N85">
        <v>15</v>
      </c>
      <c r="S85">
        <v>1.25</v>
      </c>
    </row>
    <row r="86" spans="1:27" x14ac:dyDescent="0.25">
      <c r="A86" s="57"/>
      <c r="B86" s="1" t="s">
        <v>187</v>
      </c>
      <c r="C86" s="4" t="s">
        <v>160</v>
      </c>
      <c r="N86">
        <v>15</v>
      </c>
      <c r="S86">
        <v>1.25</v>
      </c>
      <c r="U86">
        <v>1</v>
      </c>
    </row>
    <row r="87" spans="1:27" x14ac:dyDescent="0.25">
      <c r="A87" s="3" t="s">
        <v>14</v>
      </c>
      <c r="B87" s="3" t="s">
        <v>144</v>
      </c>
      <c r="C87" s="31" t="s">
        <v>160</v>
      </c>
      <c r="N87">
        <v>2.25</v>
      </c>
      <c r="O87">
        <v>1.75</v>
      </c>
      <c r="R87">
        <v>3.5</v>
      </c>
      <c r="S87">
        <v>0.75</v>
      </c>
      <c r="T87">
        <v>3.5</v>
      </c>
      <c r="U87">
        <v>1.75</v>
      </c>
    </row>
    <row r="88" spans="1:27" x14ac:dyDescent="0.25">
      <c r="A88" s="57"/>
      <c r="B88" s="1" t="s">
        <v>188</v>
      </c>
      <c r="C88" s="4" t="s">
        <v>189</v>
      </c>
      <c r="N88">
        <v>2.25</v>
      </c>
      <c r="O88">
        <v>1.75</v>
      </c>
      <c r="R88">
        <v>1.75</v>
      </c>
      <c r="S88">
        <v>1</v>
      </c>
      <c r="T88">
        <v>1.75</v>
      </c>
    </row>
    <row r="89" spans="1:27" x14ac:dyDescent="0.25">
      <c r="A89" s="3" t="s">
        <v>14</v>
      </c>
      <c r="B89" s="3" t="s">
        <v>144</v>
      </c>
      <c r="C89" s="31" t="s">
        <v>189</v>
      </c>
      <c r="N89">
        <v>3</v>
      </c>
      <c r="R89">
        <v>1.75</v>
      </c>
      <c r="S89">
        <v>1</v>
      </c>
      <c r="T89">
        <v>1.75</v>
      </c>
      <c r="U89">
        <v>1.75</v>
      </c>
    </row>
    <row r="90" spans="1:27" x14ac:dyDescent="0.25">
      <c r="A90" s="57"/>
      <c r="B90" s="1" t="s">
        <v>190</v>
      </c>
      <c r="C90" s="4" t="s">
        <v>191</v>
      </c>
      <c r="H90">
        <v>0.25</v>
      </c>
      <c r="K90">
        <v>0.25</v>
      </c>
      <c r="L90">
        <v>0.25</v>
      </c>
      <c r="M90">
        <v>0.25</v>
      </c>
      <c r="N90">
        <v>3</v>
      </c>
      <c r="S90">
        <v>1.25</v>
      </c>
    </row>
    <row r="91" spans="1:27" x14ac:dyDescent="0.25">
      <c r="A91" s="3" t="s">
        <v>14</v>
      </c>
      <c r="B91" s="3" t="s">
        <v>144</v>
      </c>
      <c r="C91" s="31" t="s">
        <v>191</v>
      </c>
      <c r="H91">
        <v>0.25</v>
      </c>
      <c r="K91">
        <v>0.25</v>
      </c>
      <c r="L91">
        <v>0.25</v>
      </c>
      <c r="M91">
        <v>0.25</v>
      </c>
      <c r="N91">
        <v>3.75</v>
      </c>
      <c r="S91">
        <v>1.25</v>
      </c>
    </row>
    <row r="92" spans="1:27" x14ac:dyDescent="0.25">
      <c r="A92" s="57"/>
      <c r="B92" s="1" t="s">
        <v>192</v>
      </c>
      <c r="C92" s="4" t="s">
        <v>173</v>
      </c>
      <c r="H92">
        <v>0.25</v>
      </c>
      <c r="K92">
        <v>0.25</v>
      </c>
      <c r="L92">
        <v>0.25</v>
      </c>
      <c r="M92">
        <v>0.25</v>
      </c>
      <c r="N92">
        <v>6</v>
      </c>
      <c r="S92">
        <v>2</v>
      </c>
    </row>
    <row r="93" spans="1:27" x14ac:dyDescent="0.25">
      <c r="A93" s="3" t="s">
        <v>14</v>
      </c>
      <c r="B93" s="3" t="s">
        <v>144</v>
      </c>
      <c r="C93" s="31" t="s">
        <v>193</v>
      </c>
      <c r="H93">
        <v>0.25</v>
      </c>
      <c r="K93">
        <v>0.25</v>
      </c>
      <c r="L93">
        <v>0.25</v>
      </c>
      <c r="M93">
        <v>0.25</v>
      </c>
      <c r="N93">
        <v>6</v>
      </c>
      <c r="S93">
        <v>2</v>
      </c>
    </row>
    <row r="94" spans="1:27" x14ac:dyDescent="0.25">
      <c r="A94" s="3" t="s">
        <v>86</v>
      </c>
      <c r="B94" s="3" t="s">
        <v>129</v>
      </c>
      <c r="C94" s="31" t="s">
        <v>194</v>
      </c>
    </row>
    <row r="95" spans="1:27" ht="15.75" thickBot="1" x14ac:dyDescent="0.3">
      <c r="A95" s="57"/>
      <c r="B95" s="1" t="s">
        <v>195</v>
      </c>
      <c r="C95" s="4" t="s">
        <v>196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>
        <v>1.5</v>
      </c>
      <c r="T95" s="10"/>
      <c r="U95" s="10"/>
      <c r="V95" s="10"/>
      <c r="W95" s="10"/>
      <c r="X95" s="10"/>
      <c r="Y95" s="10"/>
      <c r="Z95" s="10"/>
      <c r="AA95" s="10"/>
    </row>
    <row r="96" spans="1:27" x14ac:dyDescent="0.25">
      <c r="A96" s="3" t="s">
        <v>14</v>
      </c>
      <c r="B96" s="3" t="s">
        <v>144</v>
      </c>
      <c r="C96" s="31" t="s">
        <v>196</v>
      </c>
      <c r="N96">
        <v>4.5</v>
      </c>
      <c r="S96">
        <v>1.5</v>
      </c>
    </row>
    <row r="97" spans="1:19" x14ac:dyDescent="0.25">
      <c r="A97" s="57"/>
      <c r="B97" s="2" t="s">
        <v>197</v>
      </c>
      <c r="C97" s="4" t="s">
        <v>198</v>
      </c>
      <c r="N97">
        <v>30</v>
      </c>
      <c r="S97">
        <v>10</v>
      </c>
    </row>
    <row r="98" spans="1:19" x14ac:dyDescent="0.25">
      <c r="A98" s="3" t="s">
        <v>14</v>
      </c>
      <c r="B98" s="3" t="s">
        <v>144</v>
      </c>
      <c r="C98" s="31" t="s">
        <v>198</v>
      </c>
      <c r="N98">
        <v>30</v>
      </c>
      <c r="S98">
        <v>10</v>
      </c>
    </row>
    <row r="114" spans="1:4" x14ac:dyDescent="0.25">
      <c r="A114" s="56" t="s">
        <v>0</v>
      </c>
      <c r="B114" s="56" t="s">
        <v>36</v>
      </c>
      <c r="C114" s="56" t="s">
        <v>37</v>
      </c>
      <c r="D114" s="56" t="s">
        <v>200</v>
      </c>
    </row>
  </sheetData>
  <mergeCells count="2">
    <mergeCell ref="A1:A3"/>
    <mergeCell ref="B1:B3"/>
  </mergeCells>
  <pageMargins left="0.7" right="0.7" top="0.75" bottom="0.75" header="0.3" footer="0.3"/>
  <ignoredErrors>
    <ignoredError sqref="S40 N43 S4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55BC-E6F4-4603-84EF-9C3FDAD5571E}">
  <dimension ref="A1:F25"/>
  <sheetViews>
    <sheetView workbookViewId="0">
      <selection activeCell="H10" sqref="H10"/>
    </sheetView>
  </sheetViews>
  <sheetFormatPr defaultRowHeight="15" x14ac:dyDescent="0.25"/>
  <cols>
    <col min="1" max="1" width="39.7109375" bestFit="1" customWidth="1"/>
    <col min="2" max="2" width="9.140625" style="36"/>
    <col min="3" max="3" width="2.85546875" customWidth="1"/>
    <col min="4" max="4" width="10.140625" bestFit="1" customWidth="1"/>
    <col min="5" max="5" width="4.140625" customWidth="1"/>
    <col min="6" max="6" width="10.140625" bestFit="1" customWidth="1"/>
  </cols>
  <sheetData>
    <row r="1" spans="1:6" x14ac:dyDescent="0.25">
      <c r="A1" s="43" t="s">
        <v>44</v>
      </c>
      <c r="B1" s="68">
        <f>F25</f>
        <v>57575.131229999999</v>
      </c>
      <c r="C1" s="69"/>
      <c r="D1" s="69"/>
      <c r="E1" s="69"/>
      <c r="F1" s="70"/>
    </row>
    <row r="2" spans="1:6" x14ac:dyDescent="0.25">
      <c r="A2" s="44"/>
      <c r="B2" s="45"/>
      <c r="C2" s="45"/>
      <c r="D2" s="45"/>
      <c r="E2" s="45"/>
      <c r="F2" s="46"/>
    </row>
    <row r="3" spans="1:6" x14ac:dyDescent="0.25">
      <c r="A3" s="44"/>
      <c r="B3" s="39" t="s">
        <v>55</v>
      </c>
      <c r="C3" s="47"/>
      <c r="D3" s="37" t="s">
        <v>56</v>
      </c>
      <c r="E3" s="47"/>
      <c r="F3" s="54" t="s">
        <v>56</v>
      </c>
    </row>
    <row r="4" spans="1:6" x14ac:dyDescent="0.25">
      <c r="A4" s="44"/>
      <c r="B4" s="53"/>
      <c r="C4" s="47"/>
      <c r="D4" s="47"/>
      <c r="E4" s="47"/>
      <c r="F4" s="55"/>
    </row>
    <row r="5" spans="1:6" x14ac:dyDescent="0.25">
      <c r="A5" s="44" t="s">
        <v>45</v>
      </c>
      <c r="B5" s="42"/>
      <c r="D5" s="41"/>
      <c r="E5" s="41"/>
      <c r="F5" s="48">
        <v>22580</v>
      </c>
    </row>
    <row r="6" spans="1:6" x14ac:dyDescent="0.25">
      <c r="A6" s="44"/>
      <c r="B6" s="42"/>
      <c r="D6" s="41"/>
      <c r="E6" s="41"/>
      <c r="F6" s="49"/>
    </row>
    <row r="7" spans="1:6" x14ac:dyDescent="0.25">
      <c r="A7" s="44" t="s">
        <v>46</v>
      </c>
      <c r="B7" s="40">
        <v>0.19</v>
      </c>
      <c r="D7" s="38">
        <f>B7*F5</f>
        <v>4290.2</v>
      </c>
      <c r="E7" s="41"/>
      <c r="F7" s="49"/>
    </row>
    <row r="8" spans="1:6" x14ac:dyDescent="0.25">
      <c r="A8" s="44"/>
      <c r="B8" s="42"/>
      <c r="D8" s="41"/>
      <c r="E8" s="41"/>
      <c r="F8" s="49"/>
    </row>
    <row r="9" spans="1:6" x14ac:dyDescent="0.25">
      <c r="A9" s="44" t="s">
        <v>47</v>
      </c>
      <c r="B9" s="42"/>
      <c r="D9" s="41"/>
      <c r="E9" s="41"/>
      <c r="F9" s="48">
        <f>SUM(D7,F5)</f>
        <v>26870.2</v>
      </c>
    </row>
    <row r="10" spans="1:6" x14ac:dyDescent="0.25">
      <c r="A10" s="44"/>
      <c r="B10" s="42"/>
      <c r="D10" s="41"/>
      <c r="E10" s="41"/>
      <c r="F10" s="49"/>
    </row>
    <row r="11" spans="1:6" x14ac:dyDescent="0.25">
      <c r="A11" s="44" t="s">
        <v>48</v>
      </c>
      <c r="B11" s="40">
        <v>0.185</v>
      </c>
      <c r="D11" s="38">
        <f>B11*F9</f>
        <v>4970.9870000000001</v>
      </c>
      <c r="E11" s="41"/>
      <c r="F11" s="49"/>
    </row>
    <row r="12" spans="1:6" x14ac:dyDescent="0.25">
      <c r="A12" s="44"/>
      <c r="B12" s="42"/>
      <c r="D12" s="41"/>
      <c r="E12" s="41"/>
      <c r="F12" s="49"/>
    </row>
    <row r="13" spans="1:6" x14ac:dyDescent="0.25">
      <c r="A13" s="44" t="s">
        <v>49</v>
      </c>
      <c r="B13" s="42"/>
      <c r="D13" s="41"/>
      <c r="E13" s="41"/>
      <c r="F13" s="48">
        <f>SUM(D11,F9)</f>
        <v>31841.187000000002</v>
      </c>
    </row>
    <row r="14" spans="1:6" x14ac:dyDescent="0.25">
      <c r="A14" s="44"/>
      <c r="B14" s="42"/>
      <c r="D14" s="41"/>
      <c r="E14" s="41"/>
      <c r="F14" s="49"/>
    </row>
    <row r="15" spans="1:6" x14ac:dyDescent="0.25">
      <c r="A15" s="44" t="s">
        <v>50</v>
      </c>
      <c r="B15" s="40">
        <v>0.28999999999999998</v>
      </c>
      <c r="D15" s="38">
        <f>B15*F13</f>
        <v>9233.9442299999992</v>
      </c>
      <c r="E15" s="41"/>
      <c r="F15" s="49"/>
    </row>
    <row r="16" spans="1:6" x14ac:dyDescent="0.25">
      <c r="A16" s="44"/>
      <c r="B16" s="42"/>
      <c r="D16" s="41"/>
      <c r="E16" s="41"/>
      <c r="F16" s="49"/>
    </row>
    <row r="17" spans="1:6" x14ac:dyDescent="0.25">
      <c r="A17" s="44" t="s">
        <v>51</v>
      </c>
      <c r="B17" s="42"/>
      <c r="D17" s="41"/>
      <c r="E17" s="41"/>
      <c r="F17" s="48">
        <f>SUM(D15,F13)</f>
        <v>41075.131229999999</v>
      </c>
    </row>
    <row r="18" spans="1:6" x14ac:dyDescent="0.25">
      <c r="A18" s="44"/>
      <c r="B18" s="42"/>
      <c r="D18" s="41"/>
      <c r="E18" s="41"/>
      <c r="F18" s="49"/>
    </row>
    <row r="19" spans="1:6" x14ac:dyDescent="0.25">
      <c r="A19" s="44" t="s">
        <v>52</v>
      </c>
      <c r="B19" s="42"/>
      <c r="D19" s="38">
        <v>6600</v>
      </c>
      <c r="E19" s="41"/>
      <c r="F19" s="49"/>
    </row>
    <row r="20" spans="1:6" x14ac:dyDescent="0.25">
      <c r="A20" s="44"/>
      <c r="B20" s="42"/>
      <c r="D20" s="41"/>
      <c r="E20" s="41"/>
      <c r="F20" s="49"/>
    </row>
    <row r="21" spans="1:6" x14ac:dyDescent="0.25">
      <c r="A21" s="44" t="s">
        <v>52</v>
      </c>
      <c r="B21" s="42"/>
      <c r="D21" s="38">
        <v>9900</v>
      </c>
      <c r="E21" s="41"/>
      <c r="F21" s="49"/>
    </row>
    <row r="22" spans="1:6" x14ac:dyDescent="0.25">
      <c r="A22" s="44"/>
      <c r="B22" s="42"/>
      <c r="D22" s="41"/>
      <c r="E22" s="41"/>
      <c r="F22" s="49"/>
    </row>
    <row r="23" spans="1:6" x14ac:dyDescent="0.25">
      <c r="A23" s="44" t="s">
        <v>53</v>
      </c>
      <c r="B23" s="42"/>
      <c r="D23" s="38">
        <f>SUM(D19:D21)</f>
        <v>16500</v>
      </c>
      <c r="E23" s="41"/>
      <c r="F23" s="49"/>
    </row>
    <row r="24" spans="1:6" x14ac:dyDescent="0.25">
      <c r="A24" s="44"/>
      <c r="B24" s="42"/>
      <c r="D24" s="41"/>
      <c r="E24" s="41"/>
      <c r="F24" s="49"/>
    </row>
    <row r="25" spans="1:6" ht="15.75" thickBot="1" x14ac:dyDescent="0.3">
      <c r="A25" s="50" t="s">
        <v>54</v>
      </c>
      <c r="B25" s="51"/>
      <c r="C25" s="10"/>
      <c r="D25" s="52"/>
      <c r="E25" s="52"/>
      <c r="F25" s="27">
        <f>SUM(D23,F17)</f>
        <v>57575.131229999999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Phased Budget</vt:lpstr>
      <vt:lpstr>Resource Usage</vt:lpstr>
      <vt:lpstr>Project Budget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 Maharjan</dc:creator>
  <cp:lastModifiedBy>haiderkayani9@gmail.com</cp:lastModifiedBy>
  <dcterms:created xsi:type="dcterms:W3CDTF">2023-12-03T13:34:53Z</dcterms:created>
  <dcterms:modified xsi:type="dcterms:W3CDTF">2023-12-05T19:59:36Z</dcterms:modified>
</cp:coreProperties>
</file>