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defaultThemeVersion="202300"/>
  <mc:AlternateContent xmlns:mc="http://schemas.openxmlformats.org/markup-compatibility/2006">
    <mc:Choice Requires="x15">
      <x15ac:absPath xmlns:x15ac="http://schemas.microsoft.com/office/spreadsheetml/2010/11/ac" url="C:\Users\Gihan\Downloads\"/>
    </mc:Choice>
  </mc:AlternateContent>
  <xr:revisionPtr revIDLastSave="0" documentId="13_ncr:1_{D233FD92-847B-486C-904E-A3DE22C261EC}" xr6:coauthVersionLast="47" xr6:coauthVersionMax="47" xr10:uidLastSave="{00000000-0000-0000-0000-000000000000}"/>
  <bookViews>
    <workbookView xWindow="-120" yWindow="-120" windowWidth="29040" windowHeight="15720" xr2:uid="{4EB316A3-4B8A-4241-8295-9CDF7F9374CE}"/>
  </bookViews>
  <sheets>
    <sheet name="Customer list worksheet" sheetId="1" r:id="rId1"/>
    <sheet name="Customer prioritized worksheet " sheetId="2" r:id="rId2"/>
    <sheet name="Requirements priority worksheet" sheetId="3" r:id="rId3"/>
    <sheet name="Reference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7" i="3" l="1"/>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I37" i="3"/>
  <c r="I36" i="3"/>
  <c r="I35" i="3"/>
  <c r="I34" i="3"/>
  <c r="I33" i="3"/>
  <c r="I32" i="3"/>
  <c r="I31" i="3"/>
  <c r="I30" i="3"/>
  <c r="I29" i="3"/>
  <c r="I28" i="3"/>
  <c r="I27" i="3"/>
  <c r="I26" i="3"/>
  <c r="I25" i="3"/>
  <c r="I24" i="3"/>
  <c r="I23" i="3"/>
  <c r="I22" i="3"/>
  <c r="I21" i="3"/>
  <c r="Y26" i="2"/>
  <c r="Z25" i="2" s="1"/>
  <c r="Y25" i="2"/>
  <c r="Y24" i="2"/>
  <c r="Y23" i="2"/>
  <c r="Y22" i="2"/>
  <c r="Y20" i="2"/>
  <c r="Y19" i="2"/>
  <c r="Y18" i="2"/>
  <c r="Y17" i="2"/>
  <c r="Y16" i="2"/>
  <c r="Y15" i="2"/>
  <c r="Y14" i="2"/>
  <c r="Y13" i="2"/>
  <c r="Y12" i="2"/>
  <c r="Y11" i="2"/>
  <c r="Y10" i="2"/>
  <c r="Y9" i="2"/>
  <c r="Y8" i="2"/>
  <c r="Y7" i="2"/>
  <c r="Y6" i="2"/>
  <c r="Y5" i="2"/>
  <c r="Y21" i="2"/>
  <c r="I11" i="3"/>
  <c r="I12" i="3"/>
  <c r="I13" i="3"/>
  <c r="I14" i="3"/>
  <c r="I15" i="3"/>
  <c r="I16" i="3"/>
  <c r="I17" i="3"/>
  <c r="I18" i="3"/>
  <c r="I19" i="3"/>
  <c r="I20" i="3"/>
  <c r="I5" i="3"/>
  <c r="I6" i="3"/>
  <c r="I7" i="3"/>
  <c r="I8" i="3"/>
  <c r="I9" i="3"/>
  <c r="I10" i="3"/>
  <c r="I4" i="3"/>
  <c r="I12" i="2"/>
  <c r="I11" i="2"/>
  <c r="H12" i="2"/>
  <c r="H11" i="2"/>
  <c r="H10" i="2"/>
  <c r="G12" i="2"/>
  <c r="G11" i="2"/>
  <c r="G10" i="2"/>
  <c r="G9" i="2"/>
  <c r="F12" i="2"/>
  <c r="F11" i="2"/>
  <c r="F10" i="2"/>
  <c r="F9" i="2"/>
  <c r="F8" i="2"/>
  <c r="E12" i="2"/>
  <c r="E11" i="2"/>
  <c r="D12" i="2"/>
  <c r="D11" i="2"/>
  <c r="D6" i="2"/>
  <c r="K11" i="2"/>
  <c r="J12" i="2" s="1"/>
  <c r="I6" i="2"/>
  <c r="E10" i="2" s="1"/>
  <c r="H6" i="2"/>
  <c r="E9" i="2" s="1"/>
  <c r="G6" i="2"/>
  <c r="E8" i="2" s="1"/>
  <c r="F6" i="2"/>
  <c r="E7" i="2" s="1"/>
  <c r="I5" i="2"/>
  <c r="D10" i="2" s="1"/>
  <c r="H5" i="2"/>
  <c r="D9" i="2" s="1"/>
  <c r="G5" i="2"/>
  <c r="D8" i="2" s="1"/>
  <c r="F5" i="2"/>
  <c r="D7" i="2" s="1"/>
  <c r="C12" i="2"/>
  <c r="C11" i="2"/>
  <c r="C5" i="2"/>
  <c r="I4" i="2"/>
  <c r="C10" i="2" s="1"/>
  <c r="H4" i="2"/>
  <c r="C9" i="2" s="1"/>
  <c r="G4" i="2"/>
  <c r="C8" i="2" s="1"/>
  <c r="F4" i="2"/>
  <c r="C7" i="2" s="1"/>
  <c r="E4" i="2"/>
  <c r="C6" i="2" s="1"/>
  <c r="B12" i="2"/>
  <c r="B11" i="2"/>
  <c r="B10" i="2"/>
  <c r="B6" i="2"/>
  <c r="B5" i="2"/>
  <c r="B4" i="2"/>
  <c r="H3" i="2"/>
  <c r="B9" i="2" s="1"/>
  <c r="G3" i="2"/>
  <c r="B8" i="2" s="1"/>
  <c r="F3" i="2"/>
  <c r="B7" i="2" s="1"/>
  <c r="Z21" i="2" l="1"/>
  <c r="Z22" i="2"/>
  <c r="Z23" i="2"/>
  <c r="Z24" i="2"/>
  <c r="Y4" i="2"/>
  <c r="Y3" i="2"/>
  <c r="Z3" i="2" l="1"/>
  <c r="Z15" i="2" l="1"/>
  <c r="Z5" i="2"/>
  <c r="Z12" i="2"/>
  <c r="Z13" i="2"/>
  <c r="Z17" i="2"/>
  <c r="Z20" i="2"/>
  <c r="Z8" i="2"/>
  <c r="Z10" i="2"/>
  <c r="Z6" i="2"/>
  <c r="Z19" i="2"/>
  <c r="Z16" i="2"/>
  <c r="Z11" i="2"/>
  <c r="Z9" i="2"/>
  <c r="Z18" i="2"/>
  <c r="Z4" i="2"/>
  <c r="Z7" i="2"/>
  <c r="Z14" i="2"/>
</calcChain>
</file>

<file path=xl/sharedStrings.xml><?xml version="1.0" encoding="utf-8"?>
<sst xmlns="http://schemas.openxmlformats.org/spreadsheetml/2006/main" count="212" uniqueCount="142">
  <si>
    <t>Sl no</t>
  </si>
  <si>
    <t>Customer</t>
  </si>
  <si>
    <t>Category</t>
  </si>
  <si>
    <t>London city council</t>
  </si>
  <si>
    <t xml:space="preserve">External </t>
  </si>
  <si>
    <t>Local business owners</t>
  </si>
  <si>
    <t>Local residents</t>
  </si>
  <si>
    <t>Transportation authority</t>
  </si>
  <si>
    <t>Media</t>
  </si>
  <si>
    <t>Future generation</t>
  </si>
  <si>
    <t xml:space="preserve">Hidden </t>
  </si>
  <si>
    <t>Project manager</t>
  </si>
  <si>
    <t>Architects and engineers</t>
  </si>
  <si>
    <t>Construction workers</t>
  </si>
  <si>
    <t>Procurement team</t>
  </si>
  <si>
    <t xml:space="preserve">Internal </t>
  </si>
  <si>
    <t>Customers List</t>
  </si>
  <si>
    <t xml:space="preserve">Priority </t>
  </si>
  <si>
    <t xml:space="preserve">Criteria </t>
  </si>
  <si>
    <t>Total (Row)</t>
  </si>
  <si>
    <t>Relative decimal value</t>
  </si>
  <si>
    <t xml:space="preserve">Scoring key </t>
  </si>
  <si>
    <t>Row Total</t>
  </si>
  <si>
    <t>1=Equally important</t>
  </si>
  <si>
    <t>Sum of row scores</t>
  </si>
  <si>
    <t>5= More important</t>
  </si>
  <si>
    <t>Grand Total</t>
  </si>
  <si>
    <t>10= Much more important</t>
  </si>
  <si>
    <t>Sum of row totals</t>
  </si>
  <si>
    <t>1/5 = Less important</t>
  </si>
  <si>
    <t>1/10=Much less important</t>
  </si>
  <si>
    <t>Row total divided by grand total</t>
  </si>
  <si>
    <t>TOTAL</t>
  </si>
  <si>
    <t>Total Row</t>
  </si>
  <si>
    <t>Relative Decimal value</t>
  </si>
  <si>
    <t>Specification</t>
  </si>
  <si>
    <t>Requirements</t>
  </si>
  <si>
    <t xml:space="preserve">Sl no </t>
  </si>
  <si>
    <t>Minimizing disruption in traffic</t>
  </si>
  <si>
    <t>Minimize ecological impact</t>
  </si>
  <si>
    <t>Protect existing underground utility infrastructures</t>
  </si>
  <si>
    <t>Follow the project timelime with minimal variations</t>
  </si>
  <si>
    <t>Availability of materials on time</t>
  </si>
  <si>
    <t>Requirements priority sheet</t>
  </si>
  <si>
    <t>Customers (Rating 0 to 10)</t>
  </si>
  <si>
    <t>Meeting material quality standard</t>
  </si>
  <si>
    <t>Strictly following the project budget</t>
  </si>
  <si>
    <t xml:space="preserve">Community engagements </t>
  </si>
  <si>
    <t>Using sustainable construction materials</t>
  </si>
  <si>
    <t>Uisng innovative construction techniques</t>
  </si>
  <si>
    <t xml:space="preserve">Minimising noise pollution while construction practices </t>
  </si>
  <si>
    <t xml:space="preserve">Accesssibility of emergency vehicles when in need </t>
  </si>
  <si>
    <t>Following structural standards</t>
  </si>
  <si>
    <t xml:space="preserve">Preserving natural habitats </t>
  </si>
  <si>
    <t>Availability of equipments</t>
  </si>
  <si>
    <t>Minimal disruption of local businesses</t>
  </si>
  <si>
    <t>Total</t>
  </si>
  <si>
    <t>Rationale</t>
  </si>
  <si>
    <t>Safety masure during construction process</t>
  </si>
  <si>
    <t xml:space="preserve">Implement safety protocol throughout the construction processes. Make sure to provide safety training sessions to all workers and appoint safety offcicers on site for regular monitoring. Safety measures has to be conducted incomplaince with Occupational Health and Safety Act regulations </t>
  </si>
  <si>
    <t>Priotitising safety measures is to protect the health and well-being of workers, contractors, and the public. This is to the risk of accidents, injuries, and fatalities can be minimized, ensuring a safe working environment.</t>
  </si>
  <si>
    <t>Prepare a traffic management plan that includes alternative routes, temporary traffic controls, and clear signage. Manage construction  activities to minimize road closures and avoid peak traffic hours.</t>
  </si>
  <si>
    <t>Minimising disruptions are crucial to avoid inconvinience to the pedestrians and local residents. Effective traffic managemnet stratergies has to be implemented to take care of smooth flow of traffic.</t>
  </si>
  <si>
    <t>EMA has to be carried out before construction to understand the ecological impacts.</t>
  </si>
  <si>
    <t>This is to protect the sensitive eco system, wild habitats and water quality of the surrounding region.</t>
  </si>
  <si>
    <t>Communicate with the utility providers. Understand the location of underground utilities before excavation processes.</t>
  </si>
  <si>
    <t>Avoiding damges to the existing utility infrastructures is necessary to avoid utility disruptions. This is to minimise the risk and delays of essential services to the region.</t>
  </si>
  <si>
    <t xml:space="preserve">The project timeline has to be prepared in detail and followed striclty. </t>
  </si>
  <si>
    <t>This is necessary to ensure the timely completion of the project and avoid the cost overruns. This is essential for the project success.</t>
  </si>
  <si>
    <t>Should have a detailed project procurement schedule. Proper communication with the suppliers is essential for timely delivery of materials.</t>
  </si>
  <si>
    <t>This is essential for the timely completion of the project. Any delays in the delivery of materials will increase the cost of the project and with negatively impact the project.</t>
  </si>
  <si>
    <t>Materials quality should be as per the regulations and standards. Quality checks has to be carried out before use.</t>
  </si>
  <si>
    <t>This is to ensure the safety and durability of the work conducted. By adhering with the standards, the project can achieve the desired success.</t>
  </si>
  <si>
    <t>Should have a detailed project budget. This has to be closely monitored throughout the project lifecycle.</t>
  </si>
  <si>
    <t>The project budget has to be strictly followed for the sustainability and success of the project.</t>
  </si>
  <si>
    <t>Should establish community engagement plants for proper collaboration with all the stakeholders.</t>
  </si>
  <si>
    <t>This is essential to foster positive relationship and trust among the stakeholders.</t>
  </si>
  <si>
    <t>Implement noise control measures such as sound barriers and conducting construction at off peak hours etc</t>
  </si>
  <si>
    <t>This is to avoid publich complaints, health issues and legal liabilities.</t>
  </si>
  <si>
    <t>Follow LEED construction standards. Use recyclable materials to minimize waste.</t>
  </si>
  <si>
    <t>This is to minimize the impacts to environment. Thereby reducing the carbob footprint.</t>
  </si>
  <si>
    <t>Use modern innovative technologies for increasing the productivity and systainability.</t>
  </si>
  <si>
    <t>This is to improve the efficiency of the project.</t>
  </si>
  <si>
    <t>Ensure clear routes for emergency vehicles during the construction</t>
  </si>
  <si>
    <t>This is to ensure timely response incase of any emergencies.</t>
  </si>
  <si>
    <t>Structural standards has to be followed. Design is based on Canadian Highway Bridge Design Code to meet the standards.</t>
  </si>
  <si>
    <t>This is to ensure safety, reliability and durability of the structures being constructed.</t>
  </si>
  <si>
    <t>Conduct environmental impact assessments to protect the natural habitats.</t>
  </si>
  <si>
    <t>This is carried out to maintain the ecilogical balance. And to take approppriate measures if we identify any threats to natual environment.</t>
  </si>
  <si>
    <t>should mainatin inventory of construction equipments</t>
  </si>
  <si>
    <t>This is to make sure the equipments are available on time when in need. Otherwise it may delay the project.</t>
  </si>
  <si>
    <t>Project timeline has to be planned in such a way causing minimal disruption to the local businesses.</t>
  </si>
  <si>
    <t>This is to have community support for the construction purposes. Proper collboration of community is necessary for the success of the project.</t>
  </si>
  <si>
    <t>REFERENCES</t>
  </si>
  <si>
    <t>City Planning Dept</t>
  </si>
  <si>
    <t>Environmental Protection Agency</t>
  </si>
  <si>
    <t>Traffic Control Authority</t>
  </si>
  <si>
    <t>Project Stakeholders Committee</t>
  </si>
  <si>
    <t>Underground Utilities Company</t>
  </si>
  <si>
    <t>Project Finance Team</t>
  </si>
  <si>
    <t xml:space="preserve">Construction Company </t>
  </si>
  <si>
    <t xml:space="preserve">Engineering Firm </t>
  </si>
  <si>
    <t>Driver</t>
  </si>
  <si>
    <t>Nearby shopowners</t>
  </si>
  <si>
    <t>Supply chain team</t>
  </si>
  <si>
    <t>Utility service Providder</t>
  </si>
  <si>
    <t>Emergency service provider</t>
  </si>
  <si>
    <t>Supply Chain team</t>
  </si>
  <si>
    <t>Utility Service Provider</t>
  </si>
  <si>
    <t>Traffic control</t>
  </si>
  <si>
    <t>Noice Minimization</t>
  </si>
  <si>
    <t>Overall Sfety</t>
  </si>
  <si>
    <t>Eco friendly</t>
  </si>
  <si>
    <t>Substitution Road</t>
  </si>
  <si>
    <t>Strict timephase</t>
  </si>
  <si>
    <t>Proper signals and signs</t>
  </si>
  <si>
    <t>After construction maintanance</t>
  </si>
  <si>
    <t>Cost efficiency</t>
  </si>
  <si>
    <t>Proper ligthning</t>
  </si>
  <si>
    <t>Local economy friendly</t>
  </si>
  <si>
    <t>Pavement and cyclist way</t>
  </si>
  <si>
    <t>Emergency facilities</t>
  </si>
  <si>
    <t>Earthquake resistant</t>
  </si>
  <si>
    <t>Security and surveillance</t>
  </si>
  <si>
    <t>High Grade Material</t>
  </si>
  <si>
    <t>Traffic lifht and other traffic sign and signal helps to control traffic. Moreover strict traffic rules are very crucial</t>
  </si>
  <si>
    <t>high-grade, durable materials for traffic control devices, barriers, and infrastructure components to ensure longevity, reliability, and performance.</t>
  </si>
  <si>
    <t>To reduce traffic-related noise pollution inside and around the underpass, use quiet pavement technology, sound-absorbing materials, and noise barriers.</t>
  </si>
  <si>
    <t>Incorporate safety features such as guardrails, crash barriers, anti-skid surfaces, and advanced traffic management systems to mitigate risks, prevent accidents, and ensure the overall safety of motorists, pedestrians, and cyclists.</t>
  </si>
  <si>
    <t>Adopt sustainable construction practices, utilize recyclable and low-carbon footprint materials, incorporate green infrastructure (e.g., permeable pavements, rain gardens), and implement energy-efficient lighting and traffic control systems to minimize environmental impact and promote ecological sustainability.</t>
  </si>
  <si>
    <t>Design and construct a substitution road or alternative route to divert traffic during construction, maintenance, or emergencies to minimize disruptions, congestion, and inconvenience for motorists and other road users.</t>
  </si>
  <si>
    <t>Implement a strict time-phase schedule and traffic management plan to coordinate construction activities, lane closures, detours, and traffic control measures effectively, ensuring minimal disruptions, optimized traffic flow, and adherence to project timelines.</t>
  </si>
  <si>
    <t>Install clear, visible, and standardized traffic signals, signs, markings, and information boards following applicable regulatory guidelines, standards, and best practices to guide, inform, and manage traffic safely and effectively within the underpass and surrounding areas.</t>
  </si>
  <si>
    <t>proper traffic control always give better road experience and reduce accident risk and save times.</t>
  </si>
  <si>
    <t>High-grade materials offer enhanced durability, resistance to wear and tear, and prolonged lifespan, reducing maintenance needs and lifecycle costs while ensuring consistent performance and safety.</t>
  </si>
  <si>
    <t>Noise minimization enhances the comfort and well-being of nearby residents, reduces environmental impact, and contributes to a more pleasant and livable urban environment.</t>
  </si>
  <si>
    <t>Prioritizing safety through effective design, engineering, and implementation of safety measures is paramount to protect all users of the underpass and reduce the likelihood of accidents, injuries, and fatalities.</t>
  </si>
  <si>
    <t>Eco-friendly practices and materials reduce the project's carbon footprint, conserve natural resources, mitigate climate change impacts, and enhance the overall environmental performance and sustainability of the underpass.</t>
  </si>
  <si>
    <t>Providing a substitution road or alternative route ensures continuous traffic flow, reduces delays, improves accessibility, and maintains transportation efficiency during construction activities, maintenance operations, or unforeseen events.</t>
  </si>
  <si>
    <t>Adhering to a strict time-phase schedule minimizes construction-related disruptions, reduces inconvenience for motorists, businesses, and residents, and facilitates efficient project management, coordination, and completion within the stipulated timeframe.</t>
  </si>
  <si>
    <t>Proper signals and signs are essential for communicating rules, regulations, directions, and warnings to motorists, cyclists, and pedestrians, facilitating safe, orderly, and efficient traffic movement, navigation, and compliance within the underpass and associated roadways.</t>
  </si>
  <si>
    <t>Adelaide Street North Underpass | City of London. (n.d.-b). 
https://london.ca/projects/adelaide-street-north-underpass
Law Document English View. (2018, November 19). Ontario.ca. 
https://www.ontario.ca/laws/regulation/910213
Module 10 (PowerPoint Slides). FanshaweOnline. 
https://www.fanshaweonline.ca/d2l/le/content/1348668/viewContent/11567375/View Hometown Structures (n.d.): How big is a 2-car garage? https://www.hometownstructures.com/blog/how-big-is-a-2-car-garage/
MedPlus Health (2018): 5 Essential home modifications for making a home wheelchair accessible. https://www.medplushealth.ca/blog/5-essential-home-modifications-for-making-a-home-wheelchair-accessible/
Kelly Scherr (March 29, 2022): Report to Planning and Environment Committee: https://pub-london.escribemeetings.com/filestream.ashx?DocumentId=90864.
Noel Hayes (2024): MGMT-6062-(01)-24W: Module 11 Individual Quality Report: What's the Difference Between Requirements and Specifications? : https://www.fanshaweonline.ca/d2l/le/content/1558568/viewContent/14069210/View
Noel Hayes (2024): MGMT-6062-(01)-24W: Module 11 Individual Quality Report: John Spacey( sep3, 2023),Requirements vs Specifications: https://www.fanshaweonline.ca/d2l/le/content/1558568/viewContent/14069210/Viewv
McQueen, C. (2022): Module 10 (PowerPoint Slides). FanshaweOnline. https://www.fanshaweonline.ca/d2l/le/content/1348668/viewContent/11567375/View
The Charlotte Observer (2022): Achieve ultimate protection with the best waterproof paints. https://www.charlotteobserver.com/reviews/waterproof-paint/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</si>
</sst>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b/>
      <sz val="11"/>
      <color theme="1"/>
      <name val="Aptos Narrow"/>
      <family val="2"/>
      <scheme val="minor"/>
    </font>
    <font>
      <b/>
      <sz val="12"/>
      <color theme="1"/>
      <name val="Aptos Narrow"/>
      <family val="2"/>
      <scheme val="minor"/>
    </font>
    <font>
      <sz val="12"/>
      <color theme="1"/>
      <name val="Aptos Narrow"/>
      <family val="2"/>
      <scheme val="minor"/>
    </font>
    <font>
      <sz val="11"/>
      <color theme="1"/>
      <name val="Aptos"/>
      <family val="2"/>
    </font>
    <font>
      <sz val="12"/>
      <color theme="1"/>
      <name val="Aptos Narrow"/>
      <family val="2"/>
      <charset val="134"/>
      <scheme val="minor"/>
    </font>
    <font>
      <sz val="10"/>
      <name val="Verdana"/>
      <family val="2"/>
    </font>
    <font>
      <sz val="10"/>
      <name val="Aptos Narrow"/>
      <family val="2"/>
      <scheme val="minor"/>
    </font>
  </fonts>
  <fills count="7">
    <fill>
      <patternFill patternType="none"/>
    </fill>
    <fill>
      <patternFill patternType="gray125"/>
    </fill>
    <fill>
      <patternFill patternType="solid">
        <fgColor theme="2" tint="-0.249977111117893"/>
        <bgColor indexed="64"/>
      </patternFill>
    </fill>
    <fill>
      <patternFill patternType="solid">
        <fgColor rgb="FFFFFF00"/>
        <bgColor indexed="64"/>
      </patternFill>
    </fill>
    <fill>
      <patternFill patternType="solid">
        <fgColor theme="0"/>
        <bgColor indexed="64"/>
      </patternFill>
    </fill>
    <fill>
      <patternFill patternType="solid">
        <fgColor theme="0" tint="-4.9989318521683403E-2"/>
        <bgColor indexed="64"/>
      </patternFill>
    </fill>
    <fill>
      <patternFill patternType="solid">
        <fgColor theme="3" tint="0.89999084444715716"/>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xf numFmtId="0" fontId="5" fillId="0" borderId="0"/>
    <xf numFmtId="0" fontId="6" fillId="0" borderId="0"/>
  </cellStyleXfs>
  <cellXfs count="46">
    <xf numFmtId="0" fontId="0" fillId="0" borderId="0" xfId="0"/>
    <xf numFmtId="0" fontId="0" fillId="0" borderId="0" xfId="0" applyAlignment="1">
      <alignment wrapText="1"/>
    </xf>
    <xf numFmtId="0" fontId="0" fillId="0" borderId="1" xfId="0" applyBorder="1"/>
    <xf numFmtId="0" fontId="3" fillId="0" borderId="1" xfId="0" applyFont="1" applyBorder="1" applyAlignment="1">
      <alignment horizontal="center" vertical="center"/>
    </xf>
    <xf numFmtId="0" fontId="2" fillId="0" borderId="3" xfId="0" applyFont="1" applyBorder="1" applyAlignment="1">
      <alignment horizontal="center" vertical="center"/>
    </xf>
    <xf numFmtId="0" fontId="3" fillId="0" borderId="1" xfId="0" applyFont="1" applyBorder="1" applyAlignment="1">
      <alignment horizontal="left" vertical="center"/>
    </xf>
    <xf numFmtId="0" fontId="0" fillId="0" borderId="1" xfId="0" applyBorder="1" applyAlignment="1">
      <alignment horizontal="left"/>
    </xf>
    <xf numFmtId="0" fontId="0" fillId="0" borderId="1" xfId="0" applyBorder="1" applyAlignment="1">
      <alignment wrapText="1"/>
    </xf>
    <xf numFmtId="0" fontId="3" fillId="0" borderId="1" xfId="0" applyFont="1" applyBorder="1" applyAlignment="1">
      <alignment horizontal="left" vertical="center" wrapText="1"/>
    </xf>
    <xf numFmtId="0" fontId="0" fillId="2" borderId="1" xfId="0" applyFill="1" applyBorder="1"/>
    <xf numFmtId="0" fontId="3" fillId="3" borderId="1" xfId="0" applyFont="1" applyFill="1" applyBorder="1" applyAlignment="1">
      <alignment horizontal="left" vertical="center"/>
    </xf>
    <xf numFmtId="0" fontId="1" fillId="0" borderId="1" xfId="0" applyFont="1" applyBorder="1" applyAlignment="1">
      <alignment wrapText="1"/>
    </xf>
    <xf numFmtId="0" fontId="3" fillId="4" borderId="1" xfId="0" applyFont="1" applyFill="1" applyBorder="1" applyAlignment="1">
      <alignment horizontal="left" vertical="center"/>
    </xf>
    <xf numFmtId="0" fontId="0" fillId="0" borderId="1" xfId="0" applyBorder="1" applyAlignment="1">
      <alignment horizontal="center"/>
    </xf>
    <xf numFmtId="2" fontId="0" fillId="0" borderId="1" xfId="0" applyNumberFormat="1" applyBorder="1"/>
    <xf numFmtId="0" fontId="3" fillId="4" borderId="1" xfId="0" applyFont="1" applyFill="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horizontal="center" vertical="center" readingOrder="1"/>
    </xf>
    <xf numFmtId="0" fontId="0" fillId="3" borderId="1" xfId="0" applyFill="1" applyBorder="1" applyAlignment="1">
      <alignment wrapText="1"/>
    </xf>
    <xf numFmtId="0" fontId="4" fillId="0" borderId="1" xfId="0" applyFont="1" applyBorder="1" applyAlignment="1">
      <alignment vertical="center" wrapText="1"/>
    </xf>
    <xf numFmtId="0" fontId="4" fillId="0" borderId="1" xfId="0" applyFont="1" applyBorder="1" applyAlignment="1">
      <alignment wrapText="1"/>
    </xf>
    <xf numFmtId="0" fontId="0" fillId="0" borderId="2" xfId="0" applyBorder="1" applyAlignment="1">
      <alignment wrapText="1"/>
    </xf>
    <xf numFmtId="0" fontId="1" fillId="0" borderId="1" xfId="0" applyFont="1" applyBorder="1" applyAlignment="1">
      <alignment horizontal="center" vertical="center" textRotation="180"/>
    </xf>
    <xf numFmtId="0" fontId="3" fillId="4" borderId="1" xfId="0" applyFont="1" applyFill="1" applyBorder="1" applyAlignment="1">
      <alignment horizontal="center"/>
    </xf>
    <xf numFmtId="0" fontId="3" fillId="0" borderId="2" xfId="0" applyFont="1" applyBorder="1" applyAlignment="1">
      <alignment horizontal="center" vertical="center"/>
    </xf>
    <xf numFmtId="0" fontId="0" fillId="4" borderId="1" xfId="0" applyFill="1" applyBorder="1"/>
    <xf numFmtId="0" fontId="3" fillId="4" borderId="1" xfId="0" applyFont="1" applyFill="1" applyBorder="1" applyAlignment="1">
      <alignment horizontal="left"/>
    </xf>
    <xf numFmtId="0" fontId="3" fillId="4" borderId="1" xfId="0" applyFont="1" applyFill="1" applyBorder="1" applyAlignment="1">
      <alignment horizontal="left" wrapText="1"/>
    </xf>
    <xf numFmtId="0" fontId="0" fillId="0" borderId="2" xfId="0" applyBorder="1"/>
    <xf numFmtId="0" fontId="3" fillId="4" borderId="1" xfId="0" applyFont="1" applyFill="1" applyBorder="1" applyAlignment="1">
      <alignment horizontal="center" vertical="center" wrapText="1"/>
    </xf>
    <xf numFmtId="0" fontId="3" fillId="4" borderId="1" xfId="0" applyFont="1" applyFill="1" applyBorder="1" applyAlignment="1">
      <alignment horizontal="center" vertical="top" wrapText="1"/>
    </xf>
    <xf numFmtId="0" fontId="7" fillId="0" borderId="1" xfId="2" applyFont="1" applyBorder="1" applyAlignment="1">
      <alignment vertical="center" wrapText="1"/>
    </xf>
    <xf numFmtId="0" fontId="7" fillId="3" borderId="1" xfId="2" applyFont="1" applyFill="1" applyBorder="1" applyAlignment="1">
      <alignment vertical="center" wrapText="1"/>
    </xf>
    <xf numFmtId="0" fontId="0" fillId="4" borderId="2" xfId="0" applyFill="1" applyBorder="1"/>
    <xf numFmtId="0" fontId="3" fillId="3" borderId="1" xfId="0" applyFont="1" applyFill="1" applyBorder="1" applyAlignment="1">
      <alignment horizontal="left"/>
    </xf>
    <xf numFmtId="0" fontId="0" fillId="0" borderId="2" xfId="0" applyBorder="1" applyAlignment="1">
      <alignment horizontal="center" vertical="top" readingOrder="1"/>
    </xf>
    <xf numFmtId="0" fontId="0" fillId="0" borderId="1" xfId="0" applyBorder="1" applyAlignment="1">
      <alignment horizontal="center" vertical="top"/>
    </xf>
    <xf numFmtId="2" fontId="0" fillId="0" borderId="2" xfId="0" applyNumberFormat="1" applyBorder="1"/>
    <xf numFmtId="0" fontId="0" fillId="0" borderId="1" xfId="0" applyBorder="1" applyAlignment="1">
      <alignment horizontal="center"/>
    </xf>
    <xf numFmtId="0" fontId="1" fillId="0" borderId="1" xfId="0" applyFont="1" applyBorder="1" applyAlignment="1">
      <alignment horizontal="center"/>
    </xf>
    <xf numFmtId="0" fontId="1" fillId="0" borderId="1" xfId="0" applyFont="1" applyBorder="1" applyAlignment="1">
      <alignment horizontal="center" vertical="center" textRotation="180"/>
    </xf>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vertical="center" wrapText="1"/>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cellXfs>
  <cellStyles count="3">
    <cellStyle name="Normal" xfId="0" builtinId="0"/>
    <cellStyle name="Normal 2" xfId="2" xr:uid="{41EE61C4-A58F-4937-A36F-B8751E424992}"/>
    <cellStyle name="Normal 3" xfId="1" xr:uid="{C62557B0-31E7-4639-B7A0-6F0100CF4F8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6032F-35F4-40C1-95E3-00320DD40F0B}">
  <dimension ref="A1:D25"/>
  <sheetViews>
    <sheetView tabSelected="1" zoomScale="90" workbookViewId="0">
      <selection activeCell="G13" sqref="G13"/>
    </sheetView>
  </sheetViews>
  <sheetFormatPr defaultRowHeight="15" x14ac:dyDescent="0.25"/>
  <cols>
    <col min="1" max="1" width="8.140625" customWidth="1"/>
    <col min="2" max="2" width="31.42578125" customWidth="1"/>
    <col min="3" max="3" width="18.7109375" customWidth="1"/>
    <col min="4" max="4" width="13.28515625" customWidth="1"/>
  </cols>
  <sheetData>
    <row r="1" spans="1:4" ht="15.75" x14ac:dyDescent="0.25">
      <c r="A1" s="45" t="s">
        <v>16</v>
      </c>
      <c r="B1" s="45"/>
      <c r="C1" s="45"/>
    </row>
    <row r="2" spans="1:4" ht="15.75" x14ac:dyDescent="0.25">
      <c r="A2" s="44" t="s">
        <v>0</v>
      </c>
      <c r="B2" s="44" t="s">
        <v>1</v>
      </c>
      <c r="C2" s="44" t="s">
        <v>2</v>
      </c>
      <c r="D2" s="4"/>
    </row>
    <row r="3" spans="1:4" ht="15.75" x14ac:dyDescent="0.25">
      <c r="A3" s="3">
        <v>1</v>
      </c>
      <c r="B3" s="3" t="s">
        <v>3</v>
      </c>
      <c r="C3" s="3" t="s">
        <v>4</v>
      </c>
    </row>
    <row r="4" spans="1:4" ht="15.75" x14ac:dyDescent="0.25">
      <c r="A4" s="3">
        <v>2</v>
      </c>
      <c r="B4" s="3" t="s">
        <v>5</v>
      </c>
      <c r="C4" s="3" t="s">
        <v>4</v>
      </c>
    </row>
    <row r="5" spans="1:4" ht="15.75" x14ac:dyDescent="0.25">
      <c r="A5" s="3">
        <v>3</v>
      </c>
      <c r="B5" s="3" t="s">
        <v>6</v>
      </c>
      <c r="C5" s="3" t="s">
        <v>4</v>
      </c>
    </row>
    <row r="6" spans="1:4" ht="15.75" x14ac:dyDescent="0.25">
      <c r="A6" s="3">
        <v>4</v>
      </c>
      <c r="B6" s="3" t="s">
        <v>7</v>
      </c>
      <c r="C6" s="3" t="s">
        <v>4</v>
      </c>
    </row>
    <row r="7" spans="1:4" ht="15.75" x14ac:dyDescent="0.25">
      <c r="A7" s="3">
        <v>5</v>
      </c>
      <c r="B7" s="3" t="s">
        <v>11</v>
      </c>
      <c r="C7" s="3" t="s">
        <v>15</v>
      </c>
    </row>
    <row r="8" spans="1:4" ht="15.75" x14ac:dyDescent="0.25">
      <c r="A8" s="3">
        <v>6</v>
      </c>
      <c r="B8" s="3" t="s">
        <v>12</v>
      </c>
      <c r="C8" s="3" t="s">
        <v>15</v>
      </c>
    </row>
    <row r="9" spans="1:4" ht="15.75" x14ac:dyDescent="0.25">
      <c r="A9" s="3">
        <v>7</v>
      </c>
      <c r="B9" s="3" t="s">
        <v>13</v>
      </c>
      <c r="C9" s="3" t="s">
        <v>15</v>
      </c>
    </row>
    <row r="10" spans="1:4" ht="15.75" x14ac:dyDescent="0.25">
      <c r="A10" s="3">
        <v>8</v>
      </c>
      <c r="B10" s="3" t="s">
        <v>14</v>
      </c>
      <c r="C10" s="3" t="s">
        <v>15</v>
      </c>
    </row>
    <row r="11" spans="1:4" ht="15.75" x14ac:dyDescent="0.25">
      <c r="A11" s="3">
        <v>9</v>
      </c>
      <c r="B11" s="3" t="s">
        <v>8</v>
      </c>
      <c r="C11" s="3" t="s">
        <v>10</v>
      </c>
    </row>
    <row r="12" spans="1:4" ht="15.75" x14ac:dyDescent="0.25">
      <c r="A12" s="3">
        <v>10</v>
      </c>
      <c r="B12" s="3" t="s">
        <v>9</v>
      </c>
      <c r="C12" s="3" t="s">
        <v>10</v>
      </c>
    </row>
    <row r="13" spans="1:4" ht="15.75" x14ac:dyDescent="0.25">
      <c r="A13" s="3">
        <v>11</v>
      </c>
      <c r="B13" s="23" t="s">
        <v>94</v>
      </c>
      <c r="C13" s="24" t="s">
        <v>15</v>
      </c>
    </row>
    <row r="14" spans="1:4" ht="15.75" x14ac:dyDescent="0.25">
      <c r="A14" s="3">
        <v>12</v>
      </c>
      <c r="B14" s="23" t="s">
        <v>100</v>
      </c>
      <c r="C14" s="3" t="s">
        <v>15</v>
      </c>
    </row>
    <row r="15" spans="1:4" ht="15.75" x14ac:dyDescent="0.25">
      <c r="A15" s="3">
        <v>14</v>
      </c>
      <c r="B15" s="23" t="s">
        <v>95</v>
      </c>
      <c r="C15" s="3" t="s">
        <v>4</v>
      </c>
    </row>
    <row r="16" spans="1:4" ht="15.75" x14ac:dyDescent="0.25">
      <c r="A16" s="3">
        <v>15</v>
      </c>
      <c r="B16" s="23" t="s">
        <v>96</v>
      </c>
      <c r="C16" s="3" t="s">
        <v>4</v>
      </c>
    </row>
    <row r="17" spans="1:3" ht="15.75" x14ac:dyDescent="0.25">
      <c r="A17" s="3">
        <v>16</v>
      </c>
      <c r="B17" s="23" t="s">
        <v>97</v>
      </c>
      <c r="C17" s="3" t="s">
        <v>15</v>
      </c>
    </row>
    <row r="18" spans="1:3" ht="15.75" x14ac:dyDescent="0.25">
      <c r="A18" s="3">
        <v>17</v>
      </c>
      <c r="B18" s="23" t="s">
        <v>101</v>
      </c>
      <c r="C18" s="16" t="s">
        <v>10</v>
      </c>
    </row>
    <row r="19" spans="1:3" ht="15.75" x14ac:dyDescent="0.25">
      <c r="A19" s="3">
        <v>18</v>
      </c>
      <c r="B19" s="23" t="s">
        <v>98</v>
      </c>
      <c r="C19" s="16" t="s">
        <v>4</v>
      </c>
    </row>
    <row r="20" spans="1:3" ht="15.75" x14ac:dyDescent="0.25">
      <c r="A20" s="3">
        <v>20</v>
      </c>
      <c r="B20" s="23" t="s">
        <v>99</v>
      </c>
      <c r="C20" s="3" t="s">
        <v>15</v>
      </c>
    </row>
    <row r="21" spans="1:3" ht="15.75" x14ac:dyDescent="0.25">
      <c r="A21" s="3">
        <v>21</v>
      </c>
      <c r="B21" s="23" t="s">
        <v>102</v>
      </c>
      <c r="C21" s="3" t="s">
        <v>4</v>
      </c>
    </row>
    <row r="22" spans="1:3" ht="15.75" x14ac:dyDescent="0.25">
      <c r="A22" s="3">
        <v>22</v>
      </c>
      <c r="B22" s="23" t="s">
        <v>103</v>
      </c>
      <c r="C22" s="3" t="s">
        <v>4</v>
      </c>
    </row>
    <row r="23" spans="1:3" ht="15.75" x14ac:dyDescent="0.25">
      <c r="A23" s="3">
        <v>23</v>
      </c>
      <c r="B23" s="23" t="s">
        <v>104</v>
      </c>
      <c r="C23" s="3" t="s">
        <v>15</v>
      </c>
    </row>
    <row r="24" spans="1:3" ht="15.75" x14ac:dyDescent="0.25">
      <c r="A24" s="3">
        <v>24</v>
      </c>
      <c r="B24" s="23" t="s">
        <v>105</v>
      </c>
      <c r="C24" s="3" t="s">
        <v>10</v>
      </c>
    </row>
    <row r="25" spans="1:3" ht="15.75" x14ac:dyDescent="0.25">
      <c r="A25" s="3">
        <v>25</v>
      </c>
      <c r="B25" s="23" t="s">
        <v>106</v>
      </c>
      <c r="C25" s="3" t="s">
        <v>10</v>
      </c>
    </row>
  </sheetData>
  <mergeCells count="1">
    <mergeCell ref="A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8DEEA-FBAE-4759-A5B4-2D7D47365F75}">
  <dimension ref="A2:Z33"/>
  <sheetViews>
    <sheetView zoomScale="90" zoomScaleNormal="90" workbookViewId="0">
      <selection activeCell="A22" sqref="A22"/>
    </sheetView>
  </sheetViews>
  <sheetFormatPr defaultRowHeight="15" x14ac:dyDescent="0.25"/>
  <cols>
    <col min="1" max="1" width="32.140625" customWidth="1"/>
    <col min="2" max="2" width="9.140625" customWidth="1"/>
    <col min="3" max="3" width="11.42578125" customWidth="1"/>
    <col min="4" max="4" width="9.28515625" customWidth="1"/>
    <col min="5" max="6" width="9.42578125" customWidth="1"/>
    <col min="7" max="7" width="14.85546875" customWidth="1"/>
    <col min="8" max="8" width="10.85546875" customWidth="1"/>
    <col min="9" max="9" width="11.140625" customWidth="1"/>
    <col min="11" max="24" width="12.140625" customWidth="1"/>
    <col min="25" max="25" width="8.28515625" customWidth="1"/>
    <col min="26" max="26" width="10" customWidth="1"/>
  </cols>
  <sheetData>
    <row r="2" spans="1:26" ht="63" x14ac:dyDescent="0.25">
      <c r="A2" s="6" t="s">
        <v>18</v>
      </c>
      <c r="B2" s="8" t="s">
        <v>3</v>
      </c>
      <c r="C2" s="8" t="s">
        <v>5</v>
      </c>
      <c r="D2" s="8" t="s">
        <v>6</v>
      </c>
      <c r="E2" s="8" t="s">
        <v>7</v>
      </c>
      <c r="F2" s="8" t="s">
        <v>11</v>
      </c>
      <c r="G2" s="8" t="s">
        <v>12</v>
      </c>
      <c r="H2" s="8" t="s">
        <v>13</v>
      </c>
      <c r="I2" s="8" t="s">
        <v>14</v>
      </c>
      <c r="J2" s="8" t="s">
        <v>8</v>
      </c>
      <c r="K2" s="8" t="s">
        <v>9</v>
      </c>
      <c r="L2" s="27" t="s">
        <v>94</v>
      </c>
      <c r="M2" s="27" t="s">
        <v>100</v>
      </c>
      <c r="N2" s="27" t="s">
        <v>95</v>
      </c>
      <c r="O2" s="27" t="s">
        <v>96</v>
      </c>
      <c r="P2" s="27" t="s">
        <v>97</v>
      </c>
      <c r="Q2" s="27" t="s">
        <v>101</v>
      </c>
      <c r="R2" s="27" t="s">
        <v>98</v>
      </c>
      <c r="S2" s="27" t="s">
        <v>99</v>
      </c>
      <c r="T2" s="29" t="s">
        <v>102</v>
      </c>
      <c r="U2" s="30" t="s">
        <v>103</v>
      </c>
      <c r="V2" s="29" t="s">
        <v>107</v>
      </c>
      <c r="W2" s="29" t="s">
        <v>108</v>
      </c>
      <c r="X2" s="27" t="s">
        <v>106</v>
      </c>
      <c r="Y2" s="7" t="s">
        <v>19</v>
      </c>
      <c r="Z2" s="7" t="s">
        <v>20</v>
      </c>
    </row>
    <row r="3" spans="1:26" ht="15.75" x14ac:dyDescent="0.25">
      <c r="A3" s="10" t="s">
        <v>3</v>
      </c>
      <c r="B3" s="9"/>
      <c r="C3" s="2">
        <v>10</v>
      </c>
      <c r="D3" s="2">
        <v>5</v>
      </c>
      <c r="E3" s="2">
        <v>1</v>
      </c>
      <c r="F3" s="2">
        <f>1/10</f>
        <v>0.1</v>
      </c>
      <c r="G3" s="2">
        <f>1/5</f>
        <v>0.2</v>
      </c>
      <c r="H3" s="2">
        <f>1/5</f>
        <v>0.2</v>
      </c>
      <c r="I3" s="2">
        <v>1</v>
      </c>
      <c r="J3" s="2">
        <v>10</v>
      </c>
      <c r="K3" s="2">
        <v>1</v>
      </c>
      <c r="L3" s="2">
        <v>1</v>
      </c>
      <c r="M3" s="2">
        <v>0.2</v>
      </c>
      <c r="N3" s="2">
        <v>1</v>
      </c>
      <c r="O3" s="2">
        <v>0.1</v>
      </c>
      <c r="P3" s="2">
        <v>1</v>
      </c>
      <c r="Q3" s="2">
        <v>0.1</v>
      </c>
      <c r="R3" s="2">
        <v>0.2</v>
      </c>
      <c r="S3" s="2">
        <v>0.2</v>
      </c>
      <c r="T3" s="2">
        <v>0.5</v>
      </c>
      <c r="U3" s="2">
        <v>0.5</v>
      </c>
      <c r="V3" s="2">
        <v>0.5</v>
      </c>
      <c r="W3" s="2">
        <v>0.5</v>
      </c>
      <c r="X3" s="2">
        <v>1</v>
      </c>
      <c r="Y3" s="2">
        <f>C3+D3+E3+F3+G3+H3+I3+J3+K3+L3+M3+N3+O3+P3+Q3+R3+S3</f>
        <v>32.300000000000004</v>
      </c>
      <c r="Z3" s="14">
        <f>Y3/Y26</f>
        <v>2.6219660686744056E-2</v>
      </c>
    </row>
    <row r="4" spans="1:26" ht="15.75" x14ac:dyDescent="0.25">
      <c r="A4" s="12" t="s">
        <v>5</v>
      </c>
      <c r="B4" s="2">
        <f>1/C3</f>
        <v>0.1</v>
      </c>
      <c r="C4" s="9"/>
      <c r="D4" s="2">
        <v>1</v>
      </c>
      <c r="E4" s="2">
        <f>1/5</f>
        <v>0.2</v>
      </c>
      <c r="F4" s="2">
        <f>1/5</f>
        <v>0.2</v>
      </c>
      <c r="G4" s="2">
        <f>1/5</f>
        <v>0.2</v>
      </c>
      <c r="H4" s="2">
        <f>1/5</f>
        <v>0.2</v>
      </c>
      <c r="I4" s="2">
        <f>1/5</f>
        <v>0.2</v>
      </c>
      <c r="J4" s="2">
        <v>10</v>
      </c>
      <c r="K4" s="2">
        <v>10</v>
      </c>
      <c r="L4" s="2">
        <v>5</v>
      </c>
      <c r="M4" s="2">
        <v>5</v>
      </c>
      <c r="N4" s="2">
        <v>5</v>
      </c>
      <c r="O4" s="2">
        <v>5</v>
      </c>
      <c r="P4" s="2">
        <v>5</v>
      </c>
      <c r="Q4" s="2">
        <v>5</v>
      </c>
      <c r="R4" s="2">
        <v>5</v>
      </c>
      <c r="S4" s="2">
        <v>5</v>
      </c>
      <c r="T4" s="2">
        <v>0.5</v>
      </c>
      <c r="U4" s="2">
        <v>1</v>
      </c>
      <c r="V4" s="2">
        <v>0.5</v>
      </c>
      <c r="W4" s="2">
        <v>1</v>
      </c>
      <c r="X4" s="2">
        <v>0.5</v>
      </c>
      <c r="Y4" s="2">
        <f>B4+D4+E4+F4+G4+H4+I4+J4+K4+L4+M4+N4+O4+P4+Q4+R4+S4</f>
        <v>62.1</v>
      </c>
      <c r="Z4" s="14">
        <f>Y4/Y26</f>
        <v>5.0409935871418135E-2</v>
      </c>
    </row>
    <row r="5" spans="1:26" ht="15.75" x14ac:dyDescent="0.25">
      <c r="A5" s="12" t="s">
        <v>6</v>
      </c>
      <c r="B5" s="2">
        <f>1/D3</f>
        <v>0.2</v>
      </c>
      <c r="C5" s="2">
        <f>1/D4</f>
        <v>1</v>
      </c>
      <c r="D5" s="9"/>
      <c r="E5" s="2">
        <v>1</v>
      </c>
      <c r="F5" s="2">
        <f>1/10</f>
        <v>0.1</v>
      </c>
      <c r="G5" s="2">
        <f>1/10</f>
        <v>0.1</v>
      </c>
      <c r="H5" s="2">
        <f>1/10</f>
        <v>0.1</v>
      </c>
      <c r="I5" s="2">
        <f>1/10</f>
        <v>0.1</v>
      </c>
      <c r="J5" s="2">
        <v>10</v>
      </c>
      <c r="K5" s="2">
        <v>5</v>
      </c>
      <c r="L5" s="2">
        <v>5</v>
      </c>
      <c r="M5" s="2">
        <v>5</v>
      </c>
      <c r="N5" s="2">
        <v>5</v>
      </c>
      <c r="O5" s="2">
        <v>5</v>
      </c>
      <c r="P5" s="2">
        <v>5</v>
      </c>
      <c r="Q5" s="2">
        <v>5</v>
      </c>
      <c r="R5" s="2">
        <v>5</v>
      </c>
      <c r="S5" s="2">
        <v>5</v>
      </c>
      <c r="T5" s="2">
        <v>0.5</v>
      </c>
      <c r="U5" s="2">
        <v>1</v>
      </c>
      <c r="V5" s="2">
        <v>5</v>
      </c>
      <c r="W5" s="2">
        <v>5</v>
      </c>
      <c r="X5" s="2">
        <v>5</v>
      </c>
      <c r="Y5" s="2">
        <f t="shared" ref="Y5:Y20" si="0">SUM(B5:X5)</f>
        <v>74.099999999999994</v>
      </c>
      <c r="Z5" s="14">
        <f>Y5/Y26</f>
        <v>6.0150986281353999E-2</v>
      </c>
    </row>
    <row r="6" spans="1:26" ht="15.75" x14ac:dyDescent="0.25">
      <c r="A6" s="5" t="s">
        <v>7</v>
      </c>
      <c r="B6" s="2">
        <f>1/E3</f>
        <v>1</v>
      </c>
      <c r="C6" s="2">
        <f>1/E4</f>
        <v>5</v>
      </c>
      <c r="D6" s="2">
        <f>1/E5</f>
        <v>1</v>
      </c>
      <c r="E6" s="9"/>
      <c r="F6" s="2">
        <f>1/5</f>
        <v>0.2</v>
      </c>
      <c r="G6" s="2">
        <f>1/5</f>
        <v>0.2</v>
      </c>
      <c r="H6" s="2">
        <f>1/5</f>
        <v>0.2</v>
      </c>
      <c r="I6" s="2">
        <f>1/5</f>
        <v>0.2</v>
      </c>
      <c r="J6" s="2">
        <v>10</v>
      </c>
      <c r="K6" s="2">
        <v>10</v>
      </c>
      <c r="L6" s="2">
        <v>5</v>
      </c>
      <c r="M6" s="2">
        <v>1</v>
      </c>
      <c r="N6" s="2">
        <v>5</v>
      </c>
      <c r="O6" s="2">
        <v>1</v>
      </c>
      <c r="P6" s="2">
        <v>1</v>
      </c>
      <c r="Q6" s="2">
        <v>1</v>
      </c>
      <c r="R6" s="2">
        <v>1</v>
      </c>
      <c r="S6" s="2">
        <v>1</v>
      </c>
      <c r="T6" s="2">
        <v>1</v>
      </c>
      <c r="U6" s="2">
        <v>5</v>
      </c>
      <c r="V6" s="2">
        <v>5</v>
      </c>
      <c r="W6" s="2">
        <v>5</v>
      </c>
      <c r="X6" s="2">
        <v>5</v>
      </c>
      <c r="Y6" s="2">
        <f t="shared" si="0"/>
        <v>64.8</v>
      </c>
      <c r="Z6" s="14">
        <f>Y6/Y26</f>
        <v>5.2601672213653701E-2</v>
      </c>
    </row>
    <row r="7" spans="1:26" ht="15.75" x14ac:dyDescent="0.25">
      <c r="A7" s="10" t="s">
        <v>11</v>
      </c>
      <c r="B7" s="2">
        <f>1/F3</f>
        <v>10</v>
      </c>
      <c r="C7" s="2">
        <f>1/F4</f>
        <v>5</v>
      </c>
      <c r="D7" s="2">
        <f>1/F5</f>
        <v>10</v>
      </c>
      <c r="E7" s="2">
        <f>1/F6</f>
        <v>5</v>
      </c>
      <c r="F7" s="9"/>
      <c r="G7" s="2">
        <v>1</v>
      </c>
      <c r="H7" s="2">
        <v>1</v>
      </c>
      <c r="I7" s="2">
        <v>1</v>
      </c>
      <c r="J7" s="2">
        <v>10</v>
      </c>
      <c r="K7" s="2">
        <v>10</v>
      </c>
      <c r="L7" s="2">
        <v>1</v>
      </c>
      <c r="M7" s="2">
        <v>1</v>
      </c>
      <c r="N7" s="2">
        <v>5</v>
      </c>
      <c r="O7" s="2">
        <v>0.1</v>
      </c>
      <c r="P7" s="2">
        <v>1</v>
      </c>
      <c r="Q7" s="2">
        <v>1</v>
      </c>
      <c r="R7" s="2">
        <v>1</v>
      </c>
      <c r="S7" s="2">
        <v>1</v>
      </c>
      <c r="T7" s="2">
        <v>0.5</v>
      </c>
      <c r="U7" s="2">
        <v>5</v>
      </c>
      <c r="V7" s="2">
        <v>5</v>
      </c>
      <c r="W7" s="2">
        <v>5</v>
      </c>
      <c r="X7" s="2">
        <v>1</v>
      </c>
      <c r="Y7" s="2">
        <f t="shared" si="0"/>
        <v>80.599999999999994</v>
      </c>
      <c r="Z7" s="14">
        <f>Y7/Y26</f>
        <v>6.5427388586735927E-2</v>
      </c>
    </row>
    <row r="8" spans="1:26" ht="15.75" x14ac:dyDescent="0.25">
      <c r="A8" s="10" t="s">
        <v>12</v>
      </c>
      <c r="B8" s="2">
        <f>1/G3</f>
        <v>5</v>
      </c>
      <c r="C8" s="2">
        <f>1/G4</f>
        <v>5</v>
      </c>
      <c r="D8" s="2">
        <f>1/G5</f>
        <v>10</v>
      </c>
      <c r="E8" s="2">
        <f>1/G6</f>
        <v>5</v>
      </c>
      <c r="F8" s="2">
        <f>1/G7</f>
        <v>1</v>
      </c>
      <c r="G8" s="9"/>
      <c r="H8" s="2">
        <v>1</v>
      </c>
      <c r="I8" s="2">
        <v>1</v>
      </c>
      <c r="J8" s="2">
        <v>10</v>
      </c>
      <c r="K8" s="2">
        <v>5</v>
      </c>
      <c r="L8" s="2">
        <v>1</v>
      </c>
      <c r="M8" s="2">
        <v>1</v>
      </c>
      <c r="N8" s="2">
        <v>5</v>
      </c>
      <c r="O8" s="2">
        <v>0.1</v>
      </c>
      <c r="P8" s="2">
        <v>1</v>
      </c>
      <c r="Q8" s="2">
        <v>1</v>
      </c>
      <c r="R8" s="2">
        <v>1</v>
      </c>
      <c r="S8" s="2">
        <v>1</v>
      </c>
      <c r="T8" s="2">
        <v>1</v>
      </c>
      <c r="U8" s="2">
        <v>5</v>
      </c>
      <c r="V8" s="2">
        <v>10</v>
      </c>
      <c r="W8" s="2">
        <v>10</v>
      </c>
      <c r="X8" s="2">
        <v>10</v>
      </c>
      <c r="Y8" s="2">
        <f t="shared" si="0"/>
        <v>90.1</v>
      </c>
      <c r="Z8" s="14">
        <f>Y8/Y26</f>
        <v>7.3139053494601827E-2</v>
      </c>
    </row>
    <row r="9" spans="1:26" ht="15.75" x14ac:dyDescent="0.25">
      <c r="A9" s="10" t="s">
        <v>13</v>
      </c>
      <c r="B9" s="2">
        <f>1/H3</f>
        <v>5</v>
      </c>
      <c r="C9" s="2">
        <f>1/H4</f>
        <v>5</v>
      </c>
      <c r="D9" s="2">
        <f>1/H5</f>
        <v>10</v>
      </c>
      <c r="E9" s="2">
        <f>1/H6</f>
        <v>5</v>
      </c>
      <c r="F9" s="2">
        <f>1/H7</f>
        <v>1</v>
      </c>
      <c r="G9" s="2">
        <f>1/H8</f>
        <v>1</v>
      </c>
      <c r="H9" s="9"/>
      <c r="I9" s="2">
        <v>1</v>
      </c>
      <c r="J9" s="2">
        <v>10</v>
      </c>
      <c r="K9" s="2">
        <v>5</v>
      </c>
      <c r="L9" s="2">
        <v>10</v>
      </c>
      <c r="M9" s="2">
        <v>1</v>
      </c>
      <c r="N9" s="2">
        <v>5</v>
      </c>
      <c r="O9" s="2">
        <v>0.1</v>
      </c>
      <c r="P9" s="2">
        <v>1</v>
      </c>
      <c r="Q9" s="2">
        <v>1</v>
      </c>
      <c r="R9" s="2">
        <v>1</v>
      </c>
      <c r="S9" s="2">
        <v>1</v>
      </c>
      <c r="T9" s="2">
        <v>1</v>
      </c>
      <c r="U9" s="2">
        <v>10</v>
      </c>
      <c r="V9" s="2">
        <v>5</v>
      </c>
      <c r="W9" s="2">
        <v>10</v>
      </c>
      <c r="X9" s="2">
        <v>10</v>
      </c>
      <c r="Y9" s="2">
        <f t="shared" si="0"/>
        <v>99.1</v>
      </c>
      <c r="Z9" s="14">
        <f>Y9/Y26</f>
        <v>8.0444841302053732E-2</v>
      </c>
    </row>
    <row r="10" spans="1:26" ht="15.75" x14ac:dyDescent="0.25">
      <c r="A10" s="10" t="s">
        <v>14</v>
      </c>
      <c r="B10" s="2">
        <f>1/I3</f>
        <v>1</v>
      </c>
      <c r="C10" s="2">
        <f>1/I4</f>
        <v>5</v>
      </c>
      <c r="D10" s="2">
        <f>1/I5</f>
        <v>10</v>
      </c>
      <c r="E10" s="2">
        <f>1/I6</f>
        <v>5</v>
      </c>
      <c r="F10" s="2">
        <f>1/I7</f>
        <v>1</v>
      </c>
      <c r="G10" s="2">
        <f>1/I8</f>
        <v>1</v>
      </c>
      <c r="H10" s="2">
        <f>1/I9</f>
        <v>1</v>
      </c>
      <c r="I10" s="9"/>
      <c r="J10" s="2">
        <v>10</v>
      </c>
      <c r="K10" s="2">
        <v>5</v>
      </c>
      <c r="L10" s="2">
        <v>5</v>
      </c>
      <c r="M10" s="2">
        <v>1</v>
      </c>
      <c r="N10" s="2">
        <v>5</v>
      </c>
      <c r="O10" s="2">
        <v>0.1</v>
      </c>
      <c r="P10" s="2">
        <v>1</v>
      </c>
      <c r="Q10" s="2">
        <v>1</v>
      </c>
      <c r="R10" s="2">
        <v>1</v>
      </c>
      <c r="S10" s="2">
        <v>1</v>
      </c>
      <c r="T10" s="2">
        <v>0.5</v>
      </c>
      <c r="U10" s="2">
        <v>0.5</v>
      </c>
      <c r="V10" s="2">
        <v>1</v>
      </c>
      <c r="W10" s="2">
        <v>1</v>
      </c>
      <c r="X10" s="2">
        <v>1</v>
      </c>
      <c r="Y10" s="2">
        <f t="shared" si="0"/>
        <v>58.1</v>
      </c>
      <c r="Z10" s="14">
        <f>Y10/Y26</f>
        <v>4.7162919068106178E-2</v>
      </c>
    </row>
    <row r="11" spans="1:26" ht="18" customHeight="1" x14ac:dyDescent="0.25">
      <c r="A11" s="5" t="s">
        <v>8</v>
      </c>
      <c r="B11" s="2">
        <f>1/J3</f>
        <v>0.1</v>
      </c>
      <c r="C11" s="2">
        <f>1/J4</f>
        <v>0.1</v>
      </c>
      <c r="D11" s="2">
        <f>1/J5</f>
        <v>0.1</v>
      </c>
      <c r="E11" s="2">
        <f>1/J6</f>
        <v>0.1</v>
      </c>
      <c r="F11" s="2">
        <f>1/J7</f>
        <v>0.1</v>
      </c>
      <c r="G11" s="2">
        <f>1/J8</f>
        <v>0.1</v>
      </c>
      <c r="H11" s="2">
        <f>1/J9</f>
        <v>0.1</v>
      </c>
      <c r="I11" s="2">
        <f>1/J10</f>
        <v>0.1</v>
      </c>
      <c r="J11" s="9"/>
      <c r="K11" s="2">
        <f>1/5</f>
        <v>0.2</v>
      </c>
      <c r="L11" s="2">
        <v>5</v>
      </c>
      <c r="M11" s="2">
        <v>10</v>
      </c>
      <c r="N11" s="2">
        <v>10</v>
      </c>
      <c r="O11" s="2">
        <v>5</v>
      </c>
      <c r="P11" s="2">
        <v>5</v>
      </c>
      <c r="Q11" s="2">
        <v>5</v>
      </c>
      <c r="R11" s="2">
        <v>5</v>
      </c>
      <c r="S11" s="2">
        <v>5</v>
      </c>
      <c r="T11" s="2">
        <v>0.1</v>
      </c>
      <c r="U11" s="2">
        <v>0.1</v>
      </c>
      <c r="V11" s="2">
        <v>0.1</v>
      </c>
      <c r="W11" s="2">
        <v>0.5</v>
      </c>
      <c r="X11" s="2">
        <v>0.1</v>
      </c>
      <c r="Y11" s="2">
        <f t="shared" si="0"/>
        <v>51.900000000000006</v>
      </c>
      <c r="Z11" s="14">
        <f>Y11/Y26</f>
        <v>4.2130043022972644E-2</v>
      </c>
    </row>
    <row r="12" spans="1:26" ht="15.75" x14ac:dyDescent="0.25">
      <c r="A12" s="5" t="s">
        <v>9</v>
      </c>
      <c r="B12" s="2">
        <f>1/K3</f>
        <v>1</v>
      </c>
      <c r="C12" s="2">
        <f>1/K4</f>
        <v>0.1</v>
      </c>
      <c r="D12" s="2">
        <f>1/K5</f>
        <v>0.2</v>
      </c>
      <c r="E12" s="2">
        <f>1/K6</f>
        <v>0.1</v>
      </c>
      <c r="F12" s="2">
        <f>1/K7</f>
        <v>0.1</v>
      </c>
      <c r="G12" s="2">
        <f>1/K8</f>
        <v>0.2</v>
      </c>
      <c r="H12" s="2">
        <f>1/K9</f>
        <v>0.2</v>
      </c>
      <c r="I12" s="2">
        <f>1/K10</f>
        <v>0.2</v>
      </c>
      <c r="J12" s="2">
        <f>1/K11</f>
        <v>5</v>
      </c>
      <c r="K12" s="9"/>
      <c r="L12" s="2">
        <v>5</v>
      </c>
      <c r="M12" s="25">
        <v>5</v>
      </c>
      <c r="N12" s="25">
        <v>10</v>
      </c>
      <c r="O12" s="25">
        <v>5</v>
      </c>
      <c r="P12" s="25">
        <v>5</v>
      </c>
      <c r="Q12" s="25">
        <v>5</v>
      </c>
      <c r="R12" s="25">
        <v>5</v>
      </c>
      <c r="S12" s="25">
        <v>5</v>
      </c>
      <c r="T12" s="25">
        <v>0.5</v>
      </c>
      <c r="U12" s="25">
        <v>0.5</v>
      </c>
      <c r="V12" s="25">
        <v>1</v>
      </c>
      <c r="W12" s="25">
        <v>1</v>
      </c>
      <c r="X12" s="25">
        <v>1</v>
      </c>
      <c r="Y12" s="2">
        <f t="shared" si="0"/>
        <v>56.1</v>
      </c>
      <c r="Z12" s="14">
        <f>Y12/Y26</f>
        <v>4.5539410666450196E-2</v>
      </c>
    </row>
    <row r="13" spans="1:26" ht="15.6" customHeight="1" x14ac:dyDescent="0.25">
      <c r="A13" s="26" t="s">
        <v>94</v>
      </c>
      <c r="B13" s="2">
        <v>1</v>
      </c>
      <c r="C13" s="2">
        <v>0.2</v>
      </c>
      <c r="D13" s="2">
        <v>0.1</v>
      </c>
      <c r="E13" s="2">
        <v>0.2</v>
      </c>
      <c r="F13" s="2">
        <v>1</v>
      </c>
      <c r="G13" s="2">
        <v>0.1</v>
      </c>
      <c r="H13" s="2">
        <v>0.2</v>
      </c>
      <c r="I13" s="2">
        <v>0.1</v>
      </c>
      <c r="J13" s="2">
        <v>0.1</v>
      </c>
      <c r="K13" s="25">
        <v>0.2</v>
      </c>
      <c r="L13" s="9"/>
      <c r="M13" s="25">
        <v>0.1</v>
      </c>
      <c r="N13" s="25">
        <v>1</v>
      </c>
      <c r="O13" s="28">
        <v>0.2</v>
      </c>
      <c r="P13" s="28">
        <v>0.2</v>
      </c>
      <c r="Q13" s="25">
        <v>0.1</v>
      </c>
      <c r="R13" s="25">
        <v>0.1</v>
      </c>
      <c r="S13" s="25">
        <v>0.1</v>
      </c>
      <c r="T13" s="25">
        <v>0.5</v>
      </c>
      <c r="U13" s="25">
        <v>0.5</v>
      </c>
      <c r="V13" s="25">
        <v>1</v>
      </c>
      <c r="W13" s="25">
        <v>1</v>
      </c>
      <c r="X13" s="25">
        <v>1</v>
      </c>
      <c r="Y13" s="2">
        <f t="shared" si="0"/>
        <v>9</v>
      </c>
      <c r="Z13" s="14">
        <f>Y13/Y26</f>
        <v>7.3057878074519033E-3</v>
      </c>
    </row>
    <row r="14" spans="1:26" ht="15.6" customHeight="1" x14ac:dyDescent="0.25">
      <c r="A14" s="26" t="s">
        <v>100</v>
      </c>
      <c r="B14" s="2">
        <v>1</v>
      </c>
      <c r="C14" s="2">
        <v>0.2</v>
      </c>
      <c r="D14" s="2">
        <v>0.1</v>
      </c>
      <c r="E14" s="2">
        <v>0.2</v>
      </c>
      <c r="F14" s="2">
        <v>5</v>
      </c>
      <c r="G14" s="2">
        <v>1</v>
      </c>
      <c r="H14" s="2">
        <v>1</v>
      </c>
      <c r="I14" s="2">
        <v>1</v>
      </c>
      <c r="J14" s="2">
        <v>0.1</v>
      </c>
      <c r="K14" s="28">
        <v>0.2</v>
      </c>
      <c r="L14" s="25">
        <v>5</v>
      </c>
      <c r="M14" s="9"/>
      <c r="N14" s="25">
        <v>1</v>
      </c>
      <c r="O14" s="25">
        <v>0.2</v>
      </c>
      <c r="P14" s="25">
        <v>0.2</v>
      </c>
      <c r="Q14" s="25">
        <v>1</v>
      </c>
      <c r="R14" s="25">
        <v>1</v>
      </c>
      <c r="S14" s="25">
        <v>1</v>
      </c>
      <c r="T14" s="25">
        <v>1</v>
      </c>
      <c r="U14" s="25">
        <v>5</v>
      </c>
      <c r="V14" s="25">
        <v>5</v>
      </c>
      <c r="W14" s="25">
        <v>10</v>
      </c>
      <c r="X14" s="25">
        <v>10</v>
      </c>
      <c r="Y14" s="2">
        <f t="shared" si="0"/>
        <v>50.2</v>
      </c>
      <c r="Z14" s="14">
        <f>Y14/Y26</f>
        <v>4.0750060881565062E-2</v>
      </c>
    </row>
    <row r="15" spans="1:26" ht="15.6" customHeight="1" x14ac:dyDescent="0.25">
      <c r="A15" s="26" t="s">
        <v>95</v>
      </c>
      <c r="B15" s="2">
        <v>1</v>
      </c>
      <c r="C15" s="2">
        <v>0.1</v>
      </c>
      <c r="D15" s="2">
        <v>0.1</v>
      </c>
      <c r="E15" s="2">
        <v>0.2</v>
      </c>
      <c r="F15" s="2">
        <v>1</v>
      </c>
      <c r="G15" s="2">
        <v>0.1</v>
      </c>
      <c r="H15" s="2">
        <v>0.1</v>
      </c>
      <c r="I15" s="2">
        <v>0.1</v>
      </c>
      <c r="J15" s="2">
        <v>0.1</v>
      </c>
      <c r="K15" s="25">
        <v>0.1</v>
      </c>
      <c r="L15" s="25">
        <v>5</v>
      </c>
      <c r="M15" s="25">
        <v>0.1</v>
      </c>
      <c r="N15" s="9"/>
      <c r="O15" s="25">
        <v>0.2</v>
      </c>
      <c r="P15" s="25">
        <v>0.2</v>
      </c>
      <c r="Q15" s="25">
        <v>0.1</v>
      </c>
      <c r="R15" s="25">
        <v>0.1</v>
      </c>
      <c r="S15" s="25">
        <v>0.1</v>
      </c>
      <c r="T15" s="25">
        <v>0.1</v>
      </c>
      <c r="U15" s="25">
        <v>0.1</v>
      </c>
      <c r="V15" s="25">
        <v>0.5</v>
      </c>
      <c r="W15" s="25">
        <v>0.5</v>
      </c>
      <c r="X15" s="25">
        <v>0.5</v>
      </c>
      <c r="Y15" s="2">
        <f t="shared" si="0"/>
        <v>10.399999999999997</v>
      </c>
      <c r="Z15" s="14">
        <f>Y15/Y26</f>
        <v>8.4422436886110851E-3</v>
      </c>
    </row>
    <row r="16" spans="1:26" ht="15.75" x14ac:dyDescent="0.25">
      <c r="A16" s="26" t="s">
        <v>96</v>
      </c>
      <c r="B16" s="2">
        <v>0.2</v>
      </c>
      <c r="C16" s="2">
        <v>0.1</v>
      </c>
      <c r="D16" s="2">
        <v>0.1</v>
      </c>
      <c r="E16" s="2">
        <v>1</v>
      </c>
      <c r="F16" s="2">
        <v>0.1</v>
      </c>
      <c r="G16" s="2">
        <v>1</v>
      </c>
      <c r="H16" s="2">
        <v>0.1</v>
      </c>
      <c r="I16" s="2">
        <v>1</v>
      </c>
      <c r="J16" s="2">
        <v>0.1</v>
      </c>
      <c r="K16" s="25">
        <v>0.1</v>
      </c>
      <c r="L16" s="25">
        <v>5</v>
      </c>
      <c r="M16" s="25">
        <v>0.1</v>
      </c>
      <c r="N16" s="25">
        <v>1</v>
      </c>
      <c r="O16" s="9"/>
      <c r="P16" s="25">
        <v>1</v>
      </c>
      <c r="Q16" s="25">
        <v>0.1</v>
      </c>
      <c r="R16" s="25">
        <v>5</v>
      </c>
      <c r="S16" s="25">
        <v>5</v>
      </c>
      <c r="T16" s="25">
        <v>1</v>
      </c>
      <c r="U16" s="25">
        <v>5</v>
      </c>
      <c r="V16" s="25">
        <v>10</v>
      </c>
      <c r="W16" s="25">
        <v>10</v>
      </c>
      <c r="X16" s="25">
        <v>10</v>
      </c>
      <c r="Y16" s="2">
        <f t="shared" si="0"/>
        <v>57</v>
      </c>
      <c r="Z16" s="14">
        <f>Y16/Y26</f>
        <v>4.6269989447195382E-2</v>
      </c>
    </row>
    <row r="17" spans="1:26" ht="15.75" x14ac:dyDescent="0.25">
      <c r="A17" s="26" t="s">
        <v>97</v>
      </c>
      <c r="B17" s="2">
        <v>1</v>
      </c>
      <c r="C17" s="2">
        <v>0.1</v>
      </c>
      <c r="D17" s="2">
        <v>0.1</v>
      </c>
      <c r="E17" s="2">
        <v>0.2</v>
      </c>
      <c r="F17" s="2">
        <v>1</v>
      </c>
      <c r="G17" s="2">
        <v>1</v>
      </c>
      <c r="H17" s="2">
        <v>0.1</v>
      </c>
      <c r="I17" s="2">
        <v>1</v>
      </c>
      <c r="J17" s="2">
        <v>0.1</v>
      </c>
      <c r="K17" s="25">
        <v>0.1</v>
      </c>
      <c r="L17" s="25">
        <v>5</v>
      </c>
      <c r="M17" s="25">
        <v>0.1</v>
      </c>
      <c r="N17" s="25">
        <v>1</v>
      </c>
      <c r="O17" s="25">
        <v>0.2</v>
      </c>
      <c r="P17" s="9"/>
      <c r="Q17" s="25">
        <v>0.1</v>
      </c>
      <c r="R17" s="25">
        <v>1</v>
      </c>
      <c r="S17" s="25">
        <v>1</v>
      </c>
      <c r="T17" s="25">
        <v>0.5</v>
      </c>
      <c r="U17" s="25">
        <v>0.5</v>
      </c>
      <c r="V17" s="25">
        <v>1</v>
      </c>
      <c r="W17" s="25">
        <v>1</v>
      </c>
      <c r="X17" s="25">
        <v>1</v>
      </c>
      <c r="Y17" s="2">
        <f t="shared" si="0"/>
        <v>17.099999999999998</v>
      </c>
      <c r="Z17" s="14">
        <f>Y17/Y26</f>
        <v>1.3880996834158613E-2</v>
      </c>
    </row>
    <row r="18" spans="1:26" ht="15.75" x14ac:dyDescent="0.25">
      <c r="A18" s="26" t="s">
        <v>101</v>
      </c>
      <c r="B18" s="2">
        <v>10</v>
      </c>
      <c r="C18" s="2">
        <v>0.1</v>
      </c>
      <c r="D18" s="2">
        <v>0.1</v>
      </c>
      <c r="E18" s="2">
        <v>0.1</v>
      </c>
      <c r="F18" s="2">
        <v>1</v>
      </c>
      <c r="G18" s="2">
        <v>1</v>
      </c>
      <c r="H18" s="2">
        <v>0.1</v>
      </c>
      <c r="I18" s="2">
        <v>1</v>
      </c>
      <c r="J18" s="2">
        <v>0.1</v>
      </c>
      <c r="K18" s="25">
        <v>0.1</v>
      </c>
      <c r="L18" s="25">
        <v>5</v>
      </c>
      <c r="M18" s="25">
        <v>1</v>
      </c>
      <c r="N18" s="25">
        <v>10</v>
      </c>
      <c r="O18" s="25">
        <v>1</v>
      </c>
      <c r="P18" s="25">
        <v>1</v>
      </c>
      <c r="Q18" s="9"/>
      <c r="R18" s="25">
        <v>1</v>
      </c>
      <c r="S18" s="25">
        <v>1</v>
      </c>
      <c r="T18" s="25">
        <v>0.1</v>
      </c>
      <c r="U18" s="25">
        <v>0.5</v>
      </c>
      <c r="V18" s="25">
        <v>5</v>
      </c>
      <c r="W18" s="25">
        <v>5</v>
      </c>
      <c r="X18" s="25">
        <v>1</v>
      </c>
      <c r="Y18" s="2">
        <f t="shared" si="0"/>
        <v>45.199999999999996</v>
      </c>
      <c r="Z18" s="14">
        <f>Y18/Y26</f>
        <v>3.6691289877425107E-2</v>
      </c>
    </row>
    <row r="19" spans="1:26" ht="15.75" x14ac:dyDescent="0.25">
      <c r="A19" s="26" t="s">
        <v>98</v>
      </c>
      <c r="B19" s="2">
        <v>1</v>
      </c>
      <c r="C19" s="2">
        <v>0.1</v>
      </c>
      <c r="D19" s="2">
        <v>0.1</v>
      </c>
      <c r="E19" s="2">
        <v>0.1</v>
      </c>
      <c r="F19" s="2">
        <v>1</v>
      </c>
      <c r="G19" s="2">
        <v>1</v>
      </c>
      <c r="H19" s="2">
        <v>0.1</v>
      </c>
      <c r="I19" s="2">
        <v>0.1</v>
      </c>
      <c r="J19" s="2">
        <v>0.1</v>
      </c>
      <c r="K19" s="25">
        <v>0.1</v>
      </c>
      <c r="L19" s="25">
        <v>5</v>
      </c>
      <c r="M19" s="25">
        <v>0.1</v>
      </c>
      <c r="N19" s="25">
        <v>1</v>
      </c>
      <c r="O19" s="25">
        <v>0.2</v>
      </c>
      <c r="P19" s="25">
        <v>1</v>
      </c>
      <c r="Q19" s="25">
        <v>1</v>
      </c>
      <c r="R19" s="9"/>
      <c r="S19" s="25">
        <v>1</v>
      </c>
      <c r="T19" s="25">
        <v>0.5</v>
      </c>
      <c r="U19" s="25">
        <v>0.5</v>
      </c>
      <c r="V19" s="25">
        <v>1</v>
      </c>
      <c r="W19" s="25">
        <v>1</v>
      </c>
      <c r="X19" s="25">
        <v>1</v>
      </c>
      <c r="Y19" s="2">
        <f t="shared" si="0"/>
        <v>17</v>
      </c>
      <c r="Z19" s="14">
        <f>Y19/Y26</f>
        <v>1.3799821414075817E-2</v>
      </c>
    </row>
    <row r="20" spans="1:26" ht="15.75" x14ac:dyDescent="0.25">
      <c r="A20" s="26" t="s">
        <v>99</v>
      </c>
      <c r="B20" s="2">
        <v>5</v>
      </c>
      <c r="C20" s="2">
        <v>0.1</v>
      </c>
      <c r="D20" s="2">
        <v>0.1</v>
      </c>
      <c r="E20" s="2">
        <v>0.1</v>
      </c>
      <c r="F20" s="2">
        <v>1</v>
      </c>
      <c r="G20" s="2">
        <v>1</v>
      </c>
      <c r="H20" s="2">
        <v>0.1</v>
      </c>
      <c r="I20" s="2">
        <v>1</v>
      </c>
      <c r="J20" s="2">
        <v>0.1</v>
      </c>
      <c r="K20" s="25">
        <v>0.1</v>
      </c>
      <c r="L20" s="25">
        <v>5</v>
      </c>
      <c r="M20" s="25">
        <v>0.1</v>
      </c>
      <c r="N20" s="25">
        <v>5</v>
      </c>
      <c r="O20" s="25">
        <v>0.2</v>
      </c>
      <c r="P20" s="25">
        <v>1</v>
      </c>
      <c r="Q20" s="25">
        <v>1</v>
      </c>
      <c r="R20" s="25">
        <v>1</v>
      </c>
      <c r="S20" s="9"/>
      <c r="T20" s="25">
        <v>1</v>
      </c>
      <c r="U20" s="25">
        <v>5</v>
      </c>
      <c r="V20" s="25">
        <v>5</v>
      </c>
      <c r="W20" s="25">
        <v>5</v>
      </c>
      <c r="X20" s="25">
        <v>5</v>
      </c>
      <c r="Y20" s="2">
        <f t="shared" si="0"/>
        <v>42.899999999999991</v>
      </c>
      <c r="Z20" s="14">
        <f>Y20/Y26</f>
        <v>3.4824255215520732E-2</v>
      </c>
    </row>
    <row r="21" spans="1:26" ht="15.75" x14ac:dyDescent="0.25">
      <c r="A21" s="34" t="s">
        <v>102</v>
      </c>
      <c r="B21" s="2">
        <v>10</v>
      </c>
      <c r="C21" s="2">
        <v>10</v>
      </c>
      <c r="D21" s="2">
        <v>1</v>
      </c>
      <c r="E21" s="2">
        <v>1</v>
      </c>
      <c r="F21" s="2">
        <v>1</v>
      </c>
      <c r="G21" s="2">
        <v>1</v>
      </c>
      <c r="H21" s="2">
        <v>1</v>
      </c>
      <c r="I21" s="2">
        <v>10</v>
      </c>
      <c r="J21" s="2">
        <v>5</v>
      </c>
      <c r="K21" s="25">
        <v>5</v>
      </c>
      <c r="L21" s="25">
        <v>5</v>
      </c>
      <c r="M21" s="25">
        <v>10</v>
      </c>
      <c r="N21" s="25">
        <v>1</v>
      </c>
      <c r="O21" s="25">
        <v>10</v>
      </c>
      <c r="P21" s="25">
        <v>5</v>
      </c>
      <c r="Q21" s="25">
        <v>5</v>
      </c>
      <c r="R21" s="25">
        <v>5</v>
      </c>
      <c r="S21" s="25">
        <v>10</v>
      </c>
      <c r="T21" s="9"/>
      <c r="U21" s="25">
        <v>5</v>
      </c>
      <c r="V21" s="25">
        <v>10</v>
      </c>
      <c r="W21" s="25">
        <v>10</v>
      </c>
      <c r="X21" s="25">
        <v>5</v>
      </c>
      <c r="Y21" s="2">
        <f>SUM(B21:S21)</f>
        <v>96</v>
      </c>
      <c r="Z21" s="14">
        <f>Y221/Y26</f>
        <v>0</v>
      </c>
    </row>
    <row r="22" spans="1:26" ht="15.75" x14ac:dyDescent="0.25">
      <c r="A22" s="34" t="s">
        <v>103</v>
      </c>
      <c r="B22" s="2">
        <v>0.1</v>
      </c>
      <c r="C22" s="2">
        <v>1</v>
      </c>
      <c r="D22" s="2">
        <v>1</v>
      </c>
      <c r="E22" s="2">
        <v>5</v>
      </c>
      <c r="F22" s="2">
        <v>10</v>
      </c>
      <c r="G22" s="2">
        <v>1</v>
      </c>
      <c r="H22" s="2">
        <v>5</v>
      </c>
      <c r="I22" s="2">
        <v>10</v>
      </c>
      <c r="J22" s="2">
        <v>0.5</v>
      </c>
      <c r="K22" s="25">
        <v>1</v>
      </c>
      <c r="L22" s="25">
        <v>1</v>
      </c>
      <c r="M22" s="25">
        <v>5</v>
      </c>
      <c r="N22" s="25">
        <v>5</v>
      </c>
      <c r="O22" s="25">
        <v>0.1</v>
      </c>
      <c r="P22" s="25">
        <v>0.1</v>
      </c>
      <c r="Q22" s="25">
        <v>5</v>
      </c>
      <c r="R22" s="25">
        <v>1</v>
      </c>
      <c r="S22" s="25">
        <v>1</v>
      </c>
      <c r="T22" s="25">
        <v>1</v>
      </c>
      <c r="U22" s="9"/>
      <c r="V22" s="25">
        <v>5</v>
      </c>
      <c r="W22" s="25">
        <v>5</v>
      </c>
      <c r="X22" s="25">
        <v>5</v>
      </c>
      <c r="Y22" s="2">
        <f>SUM(B22:T22)</f>
        <v>53.800000000000004</v>
      </c>
      <c r="Z22" s="14">
        <f>Y22/Y26</f>
        <v>4.3672376004545821E-2</v>
      </c>
    </row>
    <row r="23" spans="1:26" ht="15.75" x14ac:dyDescent="0.25">
      <c r="A23" s="26" t="s">
        <v>104</v>
      </c>
      <c r="B23" s="2">
        <v>10</v>
      </c>
      <c r="C23" s="2">
        <v>5</v>
      </c>
      <c r="D23" s="2">
        <v>1</v>
      </c>
      <c r="E23" s="2">
        <v>1</v>
      </c>
      <c r="F23" s="2">
        <v>0.5</v>
      </c>
      <c r="G23" s="2">
        <v>0.5</v>
      </c>
      <c r="H23" s="2">
        <v>1</v>
      </c>
      <c r="I23" s="2">
        <v>1</v>
      </c>
      <c r="J23" s="2">
        <v>1</v>
      </c>
      <c r="K23" s="25">
        <v>1</v>
      </c>
      <c r="L23" s="25">
        <v>5</v>
      </c>
      <c r="M23" s="25">
        <v>10</v>
      </c>
      <c r="N23" s="25">
        <v>10</v>
      </c>
      <c r="O23" s="25">
        <v>1</v>
      </c>
      <c r="P23" s="25">
        <v>0.1</v>
      </c>
      <c r="Q23" s="25">
        <v>0.1</v>
      </c>
      <c r="R23" s="25">
        <v>5</v>
      </c>
      <c r="S23" s="25">
        <v>10</v>
      </c>
      <c r="T23" s="25">
        <v>1</v>
      </c>
      <c r="U23" s="25">
        <v>1</v>
      </c>
      <c r="V23" s="9"/>
      <c r="W23" s="25">
        <v>1</v>
      </c>
      <c r="X23" s="25">
        <v>1</v>
      </c>
      <c r="Y23" s="2">
        <f>SUM(B23:X23)</f>
        <v>67.2</v>
      </c>
      <c r="Z23" s="14">
        <f>Y23/Y26</f>
        <v>5.4549882295640881E-2</v>
      </c>
    </row>
    <row r="24" spans="1:26" ht="15.75" x14ac:dyDescent="0.25">
      <c r="A24" s="26" t="s">
        <v>105</v>
      </c>
      <c r="B24" s="2">
        <v>1</v>
      </c>
      <c r="C24" s="2">
        <v>1</v>
      </c>
      <c r="D24" s="2">
        <v>5</v>
      </c>
      <c r="E24" s="2">
        <v>10</v>
      </c>
      <c r="F24" s="2">
        <v>1</v>
      </c>
      <c r="G24" s="2">
        <v>0.5</v>
      </c>
      <c r="H24" s="2">
        <v>0.1</v>
      </c>
      <c r="I24" s="2">
        <v>1</v>
      </c>
      <c r="J24" s="2">
        <v>5</v>
      </c>
      <c r="K24" s="25">
        <v>5</v>
      </c>
      <c r="L24" s="25">
        <v>5</v>
      </c>
      <c r="M24" s="25">
        <v>1</v>
      </c>
      <c r="N24" s="25">
        <v>1</v>
      </c>
      <c r="O24" s="25">
        <v>0.1</v>
      </c>
      <c r="P24" s="25">
        <v>0.1</v>
      </c>
      <c r="Q24" s="25">
        <v>0.5</v>
      </c>
      <c r="R24" s="25">
        <v>1</v>
      </c>
      <c r="S24" s="25">
        <v>0.5</v>
      </c>
      <c r="T24" s="25">
        <v>1</v>
      </c>
      <c r="U24" s="25">
        <v>1</v>
      </c>
      <c r="V24" s="25">
        <v>1</v>
      </c>
      <c r="W24" s="9"/>
      <c r="X24" s="25">
        <v>1</v>
      </c>
      <c r="Y24" s="2">
        <f>SUM(B24:X24)</f>
        <v>42.800000000000004</v>
      </c>
      <c r="Z24" s="14">
        <f>Y24/Y26</f>
        <v>3.4743079795437941E-2</v>
      </c>
    </row>
    <row r="25" spans="1:26" ht="15.75" x14ac:dyDescent="0.25">
      <c r="A25" s="26" t="s">
        <v>106</v>
      </c>
      <c r="B25" s="2">
        <v>1</v>
      </c>
      <c r="C25" s="2">
        <v>5</v>
      </c>
      <c r="D25" s="2">
        <v>5</v>
      </c>
      <c r="E25" s="2">
        <v>10</v>
      </c>
      <c r="F25" s="2">
        <v>1</v>
      </c>
      <c r="G25" s="2">
        <v>1</v>
      </c>
      <c r="H25" s="2">
        <v>1</v>
      </c>
      <c r="I25" s="2">
        <v>1</v>
      </c>
      <c r="J25" s="2">
        <v>1</v>
      </c>
      <c r="K25" s="25">
        <v>1</v>
      </c>
      <c r="L25" s="25">
        <v>1</v>
      </c>
      <c r="M25" s="25">
        <v>0.5</v>
      </c>
      <c r="N25" s="25">
        <v>0.1</v>
      </c>
      <c r="O25" s="25">
        <v>1</v>
      </c>
      <c r="P25" s="25">
        <v>1</v>
      </c>
      <c r="Q25" s="25">
        <v>1</v>
      </c>
      <c r="R25" s="25">
        <v>1</v>
      </c>
      <c r="S25" s="25">
        <v>0.5</v>
      </c>
      <c r="T25" s="25">
        <v>1</v>
      </c>
      <c r="U25" s="25">
        <v>5</v>
      </c>
      <c r="V25" s="33">
        <v>5</v>
      </c>
      <c r="W25" s="25">
        <v>10</v>
      </c>
      <c r="X25" s="9"/>
      <c r="Y25" s="2">
        <f>SUM(B25:W25)</f>
        <v>54.1</v>
      </c>
      <c r="Z25" s="14">
        <f>Y25/Y26</f>
        <v>4.3915902264794221E-2</v>
      </c>
    </row>
    <row r="26" spans="1:26" x14ac:dyDescent="0.25">
      <c r="A26" s="38" t="s">
        <v>32</v>
      </c>
      <c r="B26" s="38"/>
      <c r="C26" s="38"/>
      <c r="D26" s="38"/>
      <c r="E26" s="38"/>
      <c r="F26" s="38"/>
      <c r="G26" s="38"/>
      <c r="H26" s="38"/>
      <c r="I26" s="38"/>
      <c r="J26" s="38"/>
      <c r="K26" s="38"/>
      <c r="L26" s="13"/>
      <c r="M26" s="13"/>
      <c r="N26" s="13"/>
      <c r="O26" s="13"/>
      <c r="P26" s="13"/>
      <c r="Q26" s="13"/>
      <c r="R26" s="13"/>
      <c r="S26" s="13"/>
      <c r="T26" s="13"/>
      <c r="U26" s="13"/>
      <c r="V26" s="13"/>
      <c r="W26" s="13"/>
      <c r="X26" s="13"/>
      <c r="Y26" s="2">
        <f>SUM(Y3:Y25)</f>
        <v>1231.9000000000001</v>
      </c>
      <c r="Z26" s="2">
        <v>1</v>
      </c>
    </row>
    <row r="28" spans="1:26" x14ac:dyDescent="0.25">
      <c r="G28" s="11" t="s">
        <v>21</v>
      </c>
      <c r="H28" s="11" t="s">
        <v>22</v>
      </c>
    </row>
    <row r="29" spans="1:26" ht="30" x14ac:dyDescent="0.25">
      <c r="G29" s="7" t="s">
        <v>23</v>
      </c>
      <c r="H29" s="7" t="s">
        <v>24</v>
      </c>
    </row>
    <row r="30" spans="1:26" ht="30" x14ac:dyDescent="0.25">
      <c r="G30" s="7" t="s">
        <v>25</v>
      </c>
      <c r="H30" s="7" t="s">
        <v>26</v>
      </c>
    </row>
    <row r="31" spans="1:26" ht="30" x14ac:dyDescent="0.25">
      <c r="G31" s="7" t="s">
        <v>27</v>
      </c>
      <c r="H31" s="7" t="s">
        <v>28</v>
      </c>
    </row>
    <row r="32" spans="1:26" ht="45" x14ac:dyDescent="0.25">
      <c r="G32" s="7" t="s">
        <v>29</v>
      </c>
      <c r="H32" s="7" t="s">
        <v>20</v>
      </c>
    </row>
    <row r="33" spans="7:8" ht="45" x14ac:dyDescent="0.25">
      <c r="G33" s="7" t="s">
        <v>30</v>
      </c>
      <c r="H33" s="7" t="s">
        <v>31</v>
      </c>
    </row>
  </sheetData>
  <mergeCells count="1">
    <mergeCell ref="A26:K26"/>
  </mergeCells>
  <pageMargins left="0.7" right="0.7" top="0.75" bottom="0.75" header="0.3" footer="0.3"/>
  <ignoredErrors>
    <ignoredError sqref="F4:F5 G5:I5"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C91A6-26EC-4BBA-8B66-F51D8AD1161C}">
  <dimension ref="A1:M37"/>
  <sheetViews>
    <sheetView zoomScale="90" zoomScaleNormal="90" workbookViewId="0">
      <selection activeCell="L4" sqref="L4"/>
    </sheetView>
  </sheetViews>
  <sheetFormatPr defaultRowHeight="15" x14ac:dyDescent="0.25"/>
  <cols>
    <col min="3" max="3" width="35.42578125" customWidth="1"/>
    <col min="4" max="4" width="14.7109375" customWidth="1"/>
    <col min="6" max="6" width="17.140625" customWidth="1"/>
    <col min="7" max="8" width="12.42578125" customWidth="1"/>
    <col min="10" max="10" width="15.140625" customWidth="1"/>
    <col min="12" max="12" width="57.85546875" customWidth="1"/>
    <col min="13" max="13" width="52.42578125" style="1" customWidth="1"/>
  </cols>
  <sheetData>
    <row r="1" spans="1:13" x14ac:dyDescent="0.25">
      <c r="A1" s="39" t="s">
        <v>43</v>
      </c>
      <c r="B1" s="38"/>
      <c r="C1" s="38"/>
      <c r="D1" s="38"/>
      <c r="E1" s="38"/>
      <c r="F1" s="38"/>
      <c r="G1" s="38"/>
      <c r="H1" s="38"/>
      <c r="I1" s="38"/>
      <c r="J1" s="38"/>
      <c r="K1" s="38"/>
      <c r="L1" s="2"/>
      <c r="M1" s="7"/>
    </row>
    <row r="2" spans="1:13" x14ac:dyDescent="0.25">
      <c r="A2" s="2"/>
      <c r="B2" s="2"/>
      <c r="C2" s="2"/>
      <c r="D2" s="39" t="s">
        <v>44</v>
      </c>
      <c r="E2" s="39"/>
      <c r="F2" s="39"/>
      <c r="G2" s="39"/>
      <c r="H2" s="39"/>
      <c r="I2" s="2"/>
      <c r="J2" s="2"/>
      <c r="K2" s="2"/>
      <c r="L2" s="2"/>
      <c r="M2" s="7"/>
    </row>
    <row r="3" spans="1:13" ht="39.950000000000003" customHeight="1" x14ac:dyDescent="0.25">
      <c r="A3" s="2"/>
      <c r="B3" s="16" t="s">
        <v>37</v>
      </c>
      <c r="C3" s="2"/>
      <c r="D3" s="15" t="s">
        <v>3</v>
      </c>
      <c r="E3" s="15" t="s">
        <v>11</v>
      </c>
      <c r="F3" s="15" t="s">
        <v>12</v>
      </c>
      <c r="G3" s="15" t="s">
        <v>13</v>
      </c>
      <c r="H3" s="15" t="s">
        <v>14</v>
      </c>
      <c r="I3" s="15" t="s">
        <v>33</v>
      </c>
      <c r="J3" s="15" t="s">
        <v>34</v>
      </c>
      <c r="K3" s="15" t="s">
        <v>17</v>
      </c>
      <c r="L3" s="15" t="s">
        <v>35</v>
      </c>
      <c r="M3" s="15" t="s">
        <v>57</v>
      </c>
    </row>
    <row r="4" spans="1:13" ht="75" customHeight="1" x14ac:dyDescent="0.25">
      <c r="A4" s="40" t="s">
        <v>36</v>
      </c>
      <c r="B4" s="17">
        <v>1</v>
      </c>
      <c r="C4" s="18" t="s">
        <v>58</v>
      </c>
      <c r="D4" s="2">
        <v>3</v>
      </c>
      <c r="E4" s="2">
        <v>10</v>
      </c>
      <c r="F4" s="2">
        <v>8</v>
      </c>
      <c r="G4" s="2">
        <v>10</v>
      </c>
      <c r="H4" s="2">
        <v>4</v>
      </c>
      <c r="I4" s="2">
        <f>SUM(D4:H4)</f>
        <v>35</v>
      </c>
      <c r="J4" s="14">
        <f>I4/I37</f>
        <v>3.9772727272727272E-2</v>
      </c>
      <c r="K4" s="2">
        <v>2</v>
      </c>
      <c r="L4" s="19" t="s">
        <v>59</v>
      </c>
      <c r="M4" s="7" t="s">
        <v>60</v>
      </c>
    </row>
    <row r="5" spans="1:13" ht="60" x14ac:dyDescent="0.25">
      <c r="A5" s="40"/>
      <c r="B5" s="17">
        <v>2</v>
      </c>
      <c r="C5" s="7" t="s">
        <v>38</v>
      </c>
      <c r="D5" s="2">
        <v>6</v>
      </c>
      <c r="E5" s="2">
        <v>9</v>
      </c>
      <c r="F5" s="2">
        <v>5</v>
      </c>
      <c r="G5" s="2">
        <v>8</v>
      </c>
      <c r="H5" s="2">
        <v>2</v>
      </c>
      <c r="I5" s="2">
        <f t="shared" ref="I5:I36" si="0">SUM(D5:H5)</f>
        <v>30</v>
      </c>
      <c r="J5" s="14">
        <f>I5/I37</f>
        <v>3.4090909090909088E-2</v>
      </c>
      <c r="K5" s="2"/>
      <c r="L5" s="20" t="s">
        <v>61</v>
      </c>
      <c r="M5" s="7" t="s">
        <v>62</v>
      </c>
    </row>
    <row r="6" spans="1:13" ht="30" x14ac:dyDescent="0.25">
      <c r="A6" s="40"/>
      <c r="B6" s="17">
        <v>3</v>
      </c>
      <c r="C6" s="18" t="s">
        <v>39</v>
      </c>
      <c r="D6" s="2">
        <v>7</v>
      </c>
      <c r="E6" s="2">
        <v>9</v>
      </c>
      <c r="F6" s="2">
        <v>8</v>
      </c>
      <c r="G6" s="2">
        <v>5</v>
      </c>
      <c r="H6" s="2">
        <v>3</v>
      </c>
      <c r="I6" s="2">
        <f t="shared" si="0"/>
        <v>32</v>
      </c>
      <c r="J6" s="14">
        <f>I6/I37</f>
        <v>3.6363636363636362E-2</v>
      </c>
      <c r="K6" s="2">
        <v>5</v>
      </c>
      <c r="L6" s="7" t="s">
        <v>63</v>
      </c>
      <c r="M6" s="7" t="s">
        <v>64</v>
      </c>
    </row>
    <row r="7" spans="1:13" ht="45" x14ac:dyDescent="0.25">
      <c r="A7" s="40"/>
      <c r="B7" s="17">
        <v>4</v>
      </c>
      <c r="C7" s="18" t="s">
        <v>40</v>
      </c>
      <c r="D7" s="2">
        <v>1</v>
      </c>
      <c r="E7" s="2">
        <v>9</v>
      </c>
      <c r="F7" s="2">
        <v>9</v>
      </c>
      <c r="G7" s="2">
        <v>10</v>
      </c>
      <c r="H7" s="2">
        <v>3</v>
      </c>
      <c r="I7" s="2">
        <f t="shared" si="0"/>
        <v>32</v>
      </c>
      <c r="J7" s="14">
        <f>I7/I37</f>
        <v>3.6363636363636362E-2</v>
      </c>
      <c r="K7" s="2">
        <v>6</v>
      </c>
      <c r="L7" s="7" t="s">
        <v>65</v>
      </c>
      <c r="M7" s="7" t="s">
        <v>66</v>
      </c>
    </row>
    <row r="8" spans="1:13" ht="45" x14ac:dyDescent="0.25">
      <c r="A8" s="40"/>
      <c r="B8" s="17">
        <v>5</v>
      </c>
      <c r="C8" s="18" t="s">
        <v>41</v>
      </c>
      <c r="D8" s="2">
        <v>2</v>
      </c>
      <c r="E8" s="2">
        <v>10</v>
      </c>
      <c r="F8" s="2">
        <v>5</v>
      </c>
      <c r="G8" s="2">
        <v>10</v>
      </c>
      <c r="H8" s="2">
        <v>10</v>
      </c>
      <c r="I8" s="2">
        <f t="shared" si="0"/>
        <v>37</v>
      </c>
      <c r="J8" s="14">
        <f>I8/I37</f>
        <v>4.2045454545454546E-2</v>
      </c>
      <c r="K8" s="2">
        <v>1</v>
      </c>
      <c r="L8" s="7" t="s">
        <v>67</v>
      </c>
      <c r="M8" s="7" t="s">
        <v>68</v>
      </c>
    </row>
    <row r="9" spans="1:13" ht="45" x14ac:dyDescent="0.25">
      <c r="A9" s="40"/>
      <c r="B9" s="17">
        <v>6</v>
      </c>
      <c r="C9" s="7" t="s">
        <v>42</v>
      </c>
      <c r="D9" s="2">
        <v>2</v>
      </c>
      <c r="E9" s="2">
        <v>7</v>
      </c>
      <c r="F9" s="2">
        <v>2</v>
      </c>
      <c r="G9" s="2">
        <v>4</v>
      </c>
      <c r="H9" s="2">
        <v>10</v>
      </c>
      <c r="I9" s="2">
        <f t="shared" si="0"/>
        <v>25</v>
      </c>
      <c r="J9" s="14">
        <f>I9/I37</f>
        <v>2.8409090909090908E-2</v>
      </c>
      <c r="K9" s="2"/>
      <c r="L9" s="7" t="s">
        <v>69</v>
      </c>
      <c r="M9" s="7" t="s">
        <v>70</v>
      </c>
    </row>
    <row r="10" spans="1:13" ht="45" x14ac:dyDescent="0.25">
      <c r="A10" s="40"/>
      <c r="B10" s="17">
        <v>7</v>
      </c>
      <c r="C10" s="7" t="s">
        <v>45</v>
      </c>
      <c r="D10" s="2">
        <v>1</v>
      </c>
      <c r="E10" s="2">
        <v>9</v>
      </c>
      <c r="F10" s="2">
        <v>7</v>
      </c>
      <c r="G10" s="2">
        <v>4</v>
      </c>
      <c r="H10" s="2">
        <v>8</v>
      </c>
      <c r="I10" s="2">
        <f t="shared" si="0"/>
        <v>29</v>
      </c>
      <c r="J10" s="14">
        <f>I10/I37</f>
        <v>3.2954545454545452E-2</v>
      </c>
      <c r="K10" s="2"/>
      <c r="L10" s="7" t="s">
        <v>71</v>
      </c>
      <c r="M10" s="7" t="s">
        <v>72</v>
      </c>
    </row>
    <row r="11" spans="1:13" ht="30" x14ac:dyDescent="0.25">
      <c r="A11" s="40"/>
      <c r="B11" s="17">
        <v>8</v>
      </c>
      <c r="C11" s="18" t="s">
        <v>46</v>
      </c>
      <c r="D11" s="2">
        <v>3</v>
      </c>
      <c r="E11" s="2">
        <v>10</v>
      </c>
      <c r="F11" s="2">
        <v>5</v>
      </c>
      <c r="G11" s="2">
        <v>8</v>
      </c>
      <c r="H11" s="2">
        <v>8</v>
      </c>
      <c r="I11" s="2">
        <f t="shared" si="0"/>
        <v>34</v>
      </c>
      <c r="J11" s="14">
        <f>I11/I37</f>
        <v>3.8636363636363635E-2</v>
      </c>
      <c r="K11" s="2">
        <v>3</v>
      </c>
      <c r="L11" s="7" t="s">
        <v>73</v>
      </c>
      <c r="M11" s="7" t="s">
        <v>74</v>
      </c>
    </row>
    <row r="12" spans="1:13" ht="30.95" customHeight="1" x14ac:dyDescent="0.25">
      <c r="A12" s="40"/>
      <c r="B12" s="17">
        <v>9</v>
      </c>
      <c r="C12" s="7" t="s">
        <v>47</v>
      </c>
      <c r="D12" s="2">
        <v>8</v>
      </c>
      <c r="E12" s="2">
        <v>7</v>
      </c>
      <c r="F12" s="2">
        <v>1</v>
      </c>
      <c r="G12" s="2">
        <v>1</v>
      </c>
      <c r="H12" s="2">
        <v>1</v>
      </c>
      <c r="I12" s="2">
        <f t="shared" si="0"/>
        <v>18</v>
      </c>
      <c r="J12" s="14">
        <f>I12/I37</f>
        <v>2.0454545454545454E-2</v>
      </c>
      <c r="K12" s="2"/>
      <c r="L12" s="7" t="s">
        <v>75</v>
      </c>
      <c r="M12" s="7" t="s">
        <v>76</v>
      </c>
    </row>
    <row r="13" spans="1:13" ht="30" x14ac:dyDescent="0.25">
      <c r="A13" s="40"/>
      <c r="B13" s="17">
        <v>10</v>
      </c>
      <c r="C13" s="18" t="s">
        <v>48</v>
      </c>
      <c r="D13" s="2">
        <v>2</v>
      </c>
      <c r="E13" s="2">
        <v>9</v>
      </c>
      <c r="F13" s="2">
        <v>8</v>
      </c>
      <c r="G13" s="2">
        <v>3</v>
      </c>
      <c r="H13" s="2">
        <v>9</v>
      </c>
      <c r="I13" s="2">
        <f t="shared" si="0"/>
        <v>31</v>
      </c>
      <c r="J13" s="14">
        <f>I13/I37</f>
        <v>3.5227272727272725E-2</v>
      </c>
      <c r="K13" s="2">
        <v>8</v>
      </c>
      <c r="L13" s="21" t="s">
        <v>79</v>
      </c>
      <c r="M13" s="7" t="s">
        <v>80</v>
      </c>
    </row>
    <row r="14" spans="1:13" ht="30" x14ac:dyDescent="0.25">
      <c r="A14" s="40"/>
      <c r="B14" s="17">
        <v>11</v>
      </c>
      <c r="C14" s="7" t="s">
        <v>49</v>
      </c>
      <c r="D14" s="2">
        <v>2</v>
      </c>
      <c r="E14" s="2">
        <v>10</v>
      </c>
      <c r="F14" s="2">
        <v>10</v>
      </c>
      <c r="G14" s="2">
        <v>1</v>
      </c>
      <c r="H14" s="2">
        <v>1</v>
      </c>
      <c r="I14" s="2">
        <f t="shared" si="0"/>
        <v>24</v>
      </c>
      <c r="J14" s="14">
        <f>I14/I37</f>
        <v>2.7272727272727271E-2</v>
      </c>
      <c r="K14" s="2"/>
      <c r="L14" s="7" t="s">
        <v>81</v>
      </c>
      <c r="M14" s="7" t="s">
        <v>82</v>
      </c>
    </row>
    <row r="15" spans="1:13" ht="30" x14ac:dyDescent="0.25">
      <c r="A15" s="40"/>
      <c r="B15" s="17">
        <v>12</v>
      </c>
      <c r="C15" s="18" t="s">
        <v>50</v>
      </c>
      <c r="D15" s="2">
        <v>5</v>
      </c>
      <c r="E15" s="2">
        <v>9</v>
      </c>
      <c r="F15" s="2">
        <v>9</v>
      </c>
      <c r="G15" s="2">
        <v>7</v>
      </c>
      <c r="H15" s="2">
        <v>3</v>
      </c>
      <c r="I15" s="2">
        <f t="shared" si="0"/>
        <v>33</v>
      </c>
      <c r="J15" s="14">
        <f>I15/I37</f>
        <v>3.7499999999999999E-2</v>
      </c>
      <c r="K15" s="2">
        <v>4</v>
      </c>
      <c r="L15" s="7" t="s">
        <v>77</v>
      </c>
      <c r="M15" s="7" t="s">
        <v>78</v>
      </c>
    </row>
    <row r="16" spans="1:13" ht="30" x14ac:dyDescent="0.25">
      <c r="A16" s="40"/>
      <c r="B16" s="17">
        <v>13</v>
      </c>
      <c r="C16" s="7" t="s">
        <v>51</v>
      </c>
      <c r="D16" s="2">
        <v>7</v>
      </c>
      <c r="E16" s="2">
        <v>6</v>
      </c>
      <c r="F16" s="2">
        <v>2</v>
      </c>
      <c r="G16" s="2">
        <v>3</v>
      </c>
      <c r="H16" s="2">
        <v>4</v>
      </c>
      <c r="I16" s="2">
        <f t="shared" si="0"/>
        <v>22</v>
      </c>
      <c r="J16" s="14">
        <f>I16/I37</f>
        <v>2.5000000000000001E-2</v>
      </c>
      <c r="K16" s="2"/>
      <c r="L16" s="7" t="s">
        <v>83</v>
      </c>
      <c r="M16" s="7" t="s">
        <v>84</v>
      </c>
    </row>
    <row r="17" spans="1:13" ht="30" x14ac:dyDescent="0.25">
      <c r="A17" s="40"/>
      <c r="B17" s="17">
        <v>14</v>
      </c>
      <c r="C17" s="7" t="s">
        <v>52</v>
      </c>
      <c r="D17" s="2">
        <v>1</v>
      </c>
      <c r="E17" s="2">
        <v>5</v>
      </c>
      <c r="F17" s="2">
        <v>10</v>
      </c>
      <c r="G17" s="2">
        <v>4</v>
      </c>
      <c r="H17" s="2">
        <v>5</v>
      </c>
      <c r="I17" s="2">
        <f t="shared" si="0"/>
        <v>25</v>
      </c>
      <c r="J17" s="14">
        <f>I17/I37</f>
        <v>2.8409090909090908E-2</v>
      </c>
      <c r="K17" s="2"/>
      <c r="L17" s="7" t="s">
        <v>85</v>
      </c>
      <c r="M17" s="7" t="s">
        <v>86</v>
      </c>
    </row>
    <row r="18" spans="1:13" ht="45" x14ac:dyDescent="0.25">
      <c r="A18" s="40"/>
      <c r="B18" s="17">
        <v>15</v>
      </c>
      <c r="C18" s="7" t="s">
        <v>53</v>
      </c>
      <c r="D18" s="2">
        <v>6</v>
      </c>
      <c r="E18" s="2">
        <v>8</v>
      </c>
      <c r="F18" s="2">
        <v>9</v>
      </c>
      <c r="G18" s="2">
        <v>3</v>
      </c>
      <c r="H18" s="2">
        <v>3</v>
      </c>
      <c r="I18" s="2">
        <f t="shared" si="0"/>
        <v>29</v>
      </c>
      <c r="J18" s="14">
        <f>I18/I37</f>
        <v>3.2954545454545452E-2</v>
      </c>
      <c r="K18" s="2"/>
      <c r="L18" s="7" t="s">
        <v>87</v>
      </c>
      <c r="M18" s="7" t="s">
        <v>88</v>
      </c>
    </row>
    <row r="19" spans="1:13" ht="30" x14ac:dyDescent="0.25">
      <c r="A19" s="40"/>
      <c r="B19" s="17">
        <v>16</v>
      </c>
      <c r="C19" s="7" t="s">
        <v>54</v>
      </c>
      <c r="D19" s="2">
        <v>2</v>
      </c>
      <c r="E19" s="2">
        <v>10</v>
      </c>
      <c r="F19" s="2">
        <v>4</v>
      </c>
      <c r="G19" s="2">
        <v>3</v>
      </c>
      <c r="H19" s="2">
        <v>10</v>
      </c>
      <c r="I19" s="2">
        <f t="shared" si="0"/>
        <v>29</v>
      </c>
      <c r="J19" s="14">
        <f>I19/I37</f>
        <v>3.2954545454545452E-2</v>
      </c>
      <c r="K19" s="2"/>
      <c r="L19" s="7" t="s">
        <v>89</v>
      </c>
      <c r="M19" s="7" t="s">
        <v>90</v>
      </c>
    </row>
    <row r="20" spans="1:13" ht="45" x14ac:dyDescent="0.25">
      <c r="A20" s="40"/>
      <c r="B20" s="17">
        <v>17</v>
      </c>
      <c r="C20" s="18" t="s">
        <v>55</v>
      </c>
      <c r="D20" s="2">
        <v>7</v>
      </c>
      <c r="E20" s="2">
        <v>9</v>
      </c>
      <c r="F20" s="2">
        <v>3</v>
      </c>
      <c r="G20" s="2">
        <v>8</v>
      </c>
      <c r="H20" s="2">
        <v>4</v>
      </c>
      <c r="I20" s="2">
        <f t="shared" si="0"/>
        <v>31</v>
      </c>
      <c r="J20" s="14">
        <f>I20/I37</f>
        <v>3.5227272727272725E-2</v>
      </c>
      <c r="K20" s="2">
        <v>7</v>
      </c>
      <c r="L20" s="7" t="s">
        <v>91</v>
      </c>
      <c r="M20" s="7" t="s">
        <v>92</v>
      </c>
    </row>
    <row r="21" spans="1:13" ht="30" x14ac:dyDescent="0.25">
      <c r="A21" s="22"/>
      <c r="B21" s="36">
        <v>18</v>
      </c>
      <c r="C21" s="32" t="s">
        <v>109</v>
      </c>
      <c r="D21" s="2">
        <v>9</v>
      </c>
      <c r="E21" s="2">
        <v>10</v>
      </c>
      <c r="F21" s="2">
        <v>8</v>
      </c>
      <c r="G21" s="2">
        <v>7</v>
      </c>
      <c r="H21" s="2">
        <v>6</v>
      </c>
      <c r="I21" s="2">
        <f t="shared" si="0"/>
        <v>40</v>
      </c>
      <c r="J21" s="14">
        <f>I21/I37</f>
        <v>4.5454545454545456E-2</v>
      </c>
      <c r="K21" s="2"/>
      <c r="L21" s="32" t="s">
        <v>125</v>
      </c>
      <c r="M21" s="18" t="s">
        <v>133</v>
      </c>
    </row>
    <row r="22" spans="1:13" ht="60" x14ac:dyDescent="0.25">
      <c r="B22" s="35">
        <v>20</v>
      </c>
      <c r="C22" s="32" t="s">
        <v>110</v>
      </c>
      <c r="D22" s="2">
        <v>5</v>
      </c>
      <c r="E22" s="2">
        <v>8</v>
      </c>
      <c r="F22" s="2">
        <v>3</v>
      </c>
      <c r="G22" s="2">
        <v>9</v>
      </c>
      <c r="H22" s="2">
        <v>4</v>
      </c>
      <c r="I22" s="2">
        <f t="shared" si="0"/>
        <v>29</v>
      </c>
      <c r="J22" s="14">
        <f>I22/I37</f>
        <v>3.2954545454545452E-2</v>
      </c>
      <c r="K22" s="2"/>
      <c r="L22" s="18" t="s">
        <v>126</v>
      </c>
      <c r="M22" s="18" t="s">
        <v>134</v>
      </c>
    </row>
    <row r="23" spans="1:13" ht="60" x14ac:dyDescent="0.25">
      <c r="B23" s="35">
        <v>21</v>
      </c>
      <c r="C23" s="32" t="s">
        <v>111</v>
      </c>
      <c r="D23" s="2">
        <v>9</v>
      </c>
      <c r="E23" s="2">
        <v>8</v>
      </c>
      <c r="F23" s="2">
        <v>7</v>
      </c>
      <c r="G23" s="2">
        <v>6</v>
      </c>
      <c r="H23" s="2">
        <v>5</v>
      </c>
      <c r="I23" s="2">
        <f t="shared" si="0"/>
        <v>35</v>
      </c>
      <c r="J23" s="14">
        <f>I23/I37</f>
        <v>3.9772727272727272E-2</v>
      </c>
      <c r="K23" s="2"/>
      <c r="L23" s="18" t="s">
        <v>127</v>
      </c>
      <c r="M23" s="18" t="s">
        <v>135</v>
      </c>
    </row>
    <row r="24" spans="1:13" ht="54" x14ac:dyDescent="0.25">
      <c r="B24" s="35">
        <v>22</v>
      </c>
      <c r="C24" s="32" t="s">
        <v>112</v>
      </c>
      <c r="D24" s="2">
        <v>8</v>
      </c>
      <c r="E24" s="2">
        <v>7</v>
      </c>
      <c r="F24" s="2">
        <v>6</v>
      </c>
      <c r="G24" s="2">
        <v>5</v>
      </c>
      <c r="H24" s="2">
        <v>4</v>
      </c>
      <c r="I24" s="2">
        <f t="shared" si="0"/>
        <v>30</v>
      </c>
      <c r="J24" s="14">
        <f>I24/I37</f>
        <v>3.4090909090909088E-2</v>
      </c>
      <c r="K24" s="2"/>
      <c r="L24" s="32" t="s">
        <v>128</v>
      </c>
      <c r="M24" s="32" t="s">
        <v>136</v>
      </c>
    </row>
    <row r="25" spans="1:13" ht="67.5" x14ac:dyDescent="0.25">
      <c r="B25" s="35">
        <v>23</v>
      </c>
      <c r="C25" s="32" t="s">
        <v>113</v>
      </c>
      <c r="D25" s="2">
        <v>2</v>
      </c>
      <c r="E25" s="2">
        <v>3</v>
      </c>
      <c r="F25" s="2">
        <v>4</v>
      </c>
      <c r="G25" s="2">
        <v>5</v>
      </c>
      <c r="H25" s="2">
        <v>6</v>
      </c>
      <c r="I25" s="2">
        <f t="shared" si="0"/>
        <v>20</v>
      </c>
      <c r="J25" s="14">
        <f>I25/I37</f>
        <v>2.2727272727272728E-2</v>
      </c>
      <c r="K25" s="2"/>
      <c r="L25" s="32" t="s">
        <v>129</v>
      </c>
      <c r="M25" s="32" t="s">
        <v>137</v>
      </c>
    </row>
    <row r="26" spans="1:13" ht="54" x14ac:dyDescent="0.25">
      <c r="B26" s="35">
        <v>24</v>
      </c>
      <c r="C26" s="32" t="s">
        <v>114</v>
      </c>
      <c r="D26" s="2">
        <v>3</v>
      </c>
      <c r="E26" s="2">
        <v>4</v>
      </c>
      <c r="F26" s="2">
        <v>5</v>
      </c>
      <c r="G26" s="2">
        <v>6</v>
      </c>
      <c r="H26" s="2">
        <v>7</v>
      </c>
      <c r="I26" s="2">
        <f t="shared" si="0"/>
        <v>25</v>
      </c>
      <c r="J26" s="14">
        <f>I26/I37</f>
        <v>2.8409090909090908E-2</v>
      </c>
      <c r="K26" s="2"/>
      <c r="L26" s="32" t="s">
        <v>130</v>
      </c>
      <c r="M26" s="32" t="s">
        <v>138</v>
      </c>
    </row>
    <row r="27" spans="1:13" ht="67.5" x14ac:dyDescent="0.25">
      <c r="B27" s="35">
        <v>25</v>
      </c>
      <c r="C27" s="32" t="s">
        <v>124</v>
      </c>
      <c r="D27" s="2">
        <v>6</v>
      </c>
      <c r="E27" s="2">
        <v>7</v>
      </c>
      <c r="F27" s="2">
        <v>5</v>
      </c>
      <c r="G27" s="2">
        <v>4</v>
      </c>
      <c r="H27" s="2">
        <v>3</v>
      </c>
      <c r="I27" s="2">
        <f t="shared" si="0"/>
        <v>25</v>
      </c>
      <c r="J27" s="14">
        <f>I27/I37</f>
        <v>2.8409090909090908E-2</v>
      </c>
      <c r="K27" s="2"/>
      <c r="L27" s="32" t="s">
        <v>131</v>
      </c>
      <c r="M27" s="32" t="s">
        <v>139</v>
      </c>
    </row>
    <row r="28" spans="1:13" ht="67.5" x14ac:dyDescent="0.25">
      <c r="B28" s="35">
        <v>26</v>
      </c>
      <c r="C28" s="32" t="s">
        <v>115</v>
      </c>
      <c r="D28" s="2">
        <v>7</v>
      </c>
      <c r="E28" s="2">
        <v>6</v>
      </c>
      <c r="F28" s="2">
        <v>2</v>
      </c>
      <c r="G28" s="2">
        <v>1</v>
      </c>
      <c r="H28" s="2">
        <v>3</v>
      </c>
      <c r="I28" s="2">
        <f t="shared" si="0"/>
        <v>19</v>
      </c>
      <c r="J28" s="14">
        <f>I28/I37</f>
        <v>2.1590909090909091E-2</v>
      </c>
      <c r="K28" s="2"/>
      <c r="L28" s="32" t="s">
        <v>132</v>
      </c>
      <c r="M28" s="32" t="s">
        <v>140</v>
      </c>
    </row>
    <row r="29" spans="1:13" x14ac:dyDescent="0.25">
      <c r="B29" s="35">
        <v>27</v>
      </c>
      <c r="C29" s="31" t="s">
        <v>116</v>
      </c>
      <c r="D29" s="2">
        <v>2</v>
      </c>
      <c r="E29" s="2">
        <v>3</v>
      </c>
      <c r="F29" s="2">
        <v>4</v>
      </c>
      <c r="G29" s="2">
        <v>5</v>
      </c>
      <c r="H29" s="2">
        <v>2</v>
      </c>
      <c r="I29" s="2">
        <f t="shared" si="0"/>
        <v>16</v>
      </c>
      <c r="J29" s="14">
        <f>I29/I37</f>
        <v>1.8181818181818181E-2</v>
      </c>
      <c r="K29" s="2"/>
      <c r="L29" s="2"/>
      <c r="M29" s="7"/>
    </row>
    <row r="30" spans="1:13" x14ac:dyDescent="0.25">
      <c r="B30" s="35">
        <v>28</v>
      </c>
      <c r="C30" s="31" t="s">
        <v>117</v>
      </c>
      <c r="D30" s="2">
        <v>3</v>
      </c>
      <c r="E30" s="2">
        <v>1</v>
      </c>
      <c r="F30" s="2">
        <v>2</v>
      </c>
      <c r="G30" s="2">
        <v>5</v>
      </c>
      <c r="H30" s="2">
        <v>6</v>
      </c>
      <c r="I30" s="2">
        <f t="shared" si="0"/>
        <v>17</v>
      </c>
      <c r="J30" s="14">
        <f>I30/I37</f>
        <v>1.9318181818181818E-2</v>
      </c>
      <c r="K30" s="2"/>
      <c r="L30" s="2"/>
      <c r="M30" s="7"/>
    </row>
    <row r="31" spans="1:13" x14ac:dyDescent="0.25">
      <c r="B31" s="35">
        <v>29</v>
      </c>
      <c r="C31" s="31" t="s">
        <v>118</v>
      </c>
      <c r="D31" s="2">
        <v>5</v>
      </c>
      <c r="E31" s="2">
        <v>4</v>
      </c>
      <c r="F31" s="2">
        <v>3</v>
      </c>
      <c r="G31" s="2">
        <v>2</v>
      </c>
      <c r="H31" s="2">
        <v>1</v>
      </c>
      <c r="I31" s="2">
        <f t="shared" si="0"/>
        <v>15</v>
      </c>
      <c r="J31" s="14">
        <f>I31/I37</f>
        <v>1.7045454545454544E-2</v>
      </c>
      <c r="K31" s="2"/>
      <c r="L31" s="2"/>
      <c r="M31" s="7"/>
    </row>
    <row r="32" spans="1:13" x14ac:dyDescent="0.25">
      <c r="B32" s="35">
        <v>30</v>
      </c>
      <c r="C32" s="31" t="s">
        <v>119</v>
      </c>
      <c r="D32" s="2">
        <v>5</v>
      </c>
      <c r="E32" s="2">
        <v>4</v>
      </c>
      <c r="F32" s="2">
        <v>3</v>
      </c>
      <c r="G32" s="2">
        <v>5</v>
      </c>
      <c r="H32" s="2">
        <v>1</v>
      </c>
      <c r="I32" s="2">
        <f t="shared" si="0"/>
        <v>18</v>
      </c>
      <c r="J32" s="14">
        <f>I32/I37</f>
        <v>2.0454545454545454E-2</v>
      </c>
      <c r="K32" s="2"/>
      <c r="L32" s="2"/>
      <c r="M32" s="7"/>
    </row>
    <row r="33" spans="2:13" x14ac:dyDescent="0.25">
      <c r="B33" s="35">
        <v>31</v>
      </c>
      <c r="C33" s="31" t="s">
        <v>120</v>
      </c>
      <c r="D33" s="2">
        <v>8</v>
      </c>
      <c r="E33" s="2">
        <v>7</v>
      </c>
      <c r="F33" s="2">
        <v>6</v>
      </c>
      <c r="G33" s="2">
        <v>5</v>
      </c>
      <c r="H33" s="2">
        <v>4</v>
      </c>
      <c r="I33" s="2">
        <f t="shared" si="0"/>
        <v>30</v>
      </c>
      <c r="J33" s="14">
        <f>I33/I37</f>
        <v>3.4090909090909088E-2</v>
      </c>
      <c r="K33" s="2"/>
      <c r="L33" s="2"/>
      <c r="M33" s="7"/>
    </row>
    <row r="34" spans="2:13" x14ac:dyDescent="0.25">
      <c r="B34" s="35">
        <v>32</v>
      </c>
      <c r="C34" s="31" t="s">
        <v>121</v>
      </c>
      <c r="D34" s="2">
        <v>6</v>
      </c>
      <c r="E34" s="2">
        <v>5</v>
      </c>
      <c r="F34" s="2">
        <v>4</v>
      </c>
      <c r="G34" s="2">
        <v>3</v>
      </c>
      <c r="H34" s="2">
        <v>3</v>
      </c>
      <c r="I34" s="2">
        <f t="shared" si="0"/>
        <v>21</v>
      </c>
      <c r="J34" s="14">
        <f>I34/I37</f>
        <v>2.3863636363636365E-2</v>
      </c>
      <c r="K34" s="2"/>
      <c r="L34" s="2"/>
      <c r="M34" s="7"/>
    </row>
    <row r="35" spans="2:13" x14ac:dyDescent="0.25">
      <c r="B35" s="35">
        <v>33</v>
      </c>
      <c r="C35" s="31" t="s">
        <v>122</v>
      </c>
      <c r="D35" s="2">
        <v>4</v>
      </c>
      <c r="E35" s="2">
        <v>5</v>
      </c>
      <c r="F35" s="2">
        <v>6</v>
      </c>
      <c r="G35" s="2">
        <v>1</v>
      </c>
      <c r="H35" s="2">
        <v>2</v>
      </c>
      <c r="I35" s="2">
        <f t="shared" si="0"/>
        <v>18</v>
      </c>
      <c r="J35" s="14">
        <f>I35/I37</f>
        <v>2.0454545454545454E-2</v>
      </c>
      <c r="K35" s="2"/>
      <c r="L35" s="2"/>
      <c r="M35" s="7"/>
    </row>
    <row r="36" spans="2:13" x14ac:dyDescent="0.25">
      <c r="B36" s="35">
        <v>34</v>
      </c>
      <c r="C36" s="31" t="s">
        <v>123</v>
      </c>
      <c r="D36" s="2">
        <v>7</v>
      </c>
      <c r="E36" s="2">
        <v>6</v>
      </c>
      <c r="F36" s="2">
        <v>8</v>
      </c>
      <c r="G36" s="2">
        <v>3</v>
      </c>
      <c r="H36" s="2">
        <v>2</v>
      </c>
      <c r="I36" s="2">
        <f t="shared" si="0"/>
        <v>26</v>
      </c>
      <c r="J36" s="14">
        <f>I36/I37</f>
        <v>2.9545454545454545E-2</v>
      </c>
      <c r="K36" s="2"/>
      <c r="L36" s="2"/>
      <c r="M36" s="7"/>
    </row>
    <row r="37" spans="2:13" x14ac:dyDescent="0.25">
      <c r="B37" s="35"/>
      <c r="D37" s="41" t="s">
        <v>56</v>
      </c>
      <c r="E37" s="41"/>
      <c r="F37" s="41"/>
      <c r="G37" s="41"/>
      <c r="H37" s="41"/>
      <c r="I37" s="28">
        <f>SUM(I4:I36)</f>
        <v>880</v>
      </c>
      <c r="J37" s="37">
        <f>SUM(J4:J36)</f>
        <v>1</v>
      </c>
    </row>
  </sheetData>
  <mergeCells count="4">
    <mergeCell ref="D2:H2"/>
    <mergeCell ref="A4:A20"/>
    <mergeCell ref="A1:K1"/>
    <mergeCell ref="D37:H3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0E590-FB1B-4ABB-8679-67209778C26D}">
  <dimension ref="C2:H24"/>
  <sheetViews>
    <sheetView workbookViewId="0">
      <selection activeCell="H30" sqref="H30"/>
    </sheetView>
  </sheetViews>
  <sheetFormatPr defaultRowHeight="15" x14ac:dyDescent="0.25"/>
  <cols>
    <col min="5" max="5" width="25.85546875" customWidth="1"/>
    <col min="8" max="8" width="12.85546875" customWidth="1"/>
  </cols>
  <sheetData>
    <row r="2" spans="3:8" x14ac:dyDescent="0.25">
      <c r="C2" s="42" t="s">
        <v>93</v>
      </c>
      <c r="D2" s="42"/>
      <c r="E2" s="42"/>
    </row>
    <row r="3" spans="3:8" ht="14.45" customHeight="1" x14ac:dyDescent="0.25">
      <c r="C3" s="43" t="s">
        <v>141</v>
      </c>
      <c r="D3" s="43"/>
      <c r="E3" s="43"/>
      <c r="F3" s="43"/>
      <c r="G3" s="43"/>
      <c r="H3" s="43"/>
    </row>
    <row r="4" spans="3:8" x14ac:dyDescent="0.25">
      <c r="C4" s="43"/>
      <c r="D4" s="43"/>
      <c r="E4" s="43"/>
      <c r="F4" s="43"/>
      <c r="G4" s="43"/>
      <c r="H4" s="43"/>
    </row>
    <row r="5" spans="3:8" x14ac:dyDescent="0.25">
      <c r="C5" s="43"/>
      <c r="D5" s="43"/>
      <c r="E5" s="43"/>
      <c r="F5" s="43"/>
      <c r="G5" s="43"/>
      <c r="H5" s="43"/>
    </row>
    <row r="6" spans="3:8" x14ac:dyDescent="0.25">
      <c r="C6" s="43"/>
      <c r="D6" s="43"/>
      <c r="E6" s="43"/>
      <c r="F6" s="43"/>
      <c r="G6" s="43"/>
      <c r="H6" s="43"/>
    </row>
    <row r="7" spans="3:8" x14ac:dyDescent="0.25">
      <c r="C7" s="43"/>
      <c r="D7" s="43"/>
      <c r="E7" s="43"/>
      <c r="F7" s="43"/>
      <c r="G7" s="43"/>
      <c r="H7" s="43"/>
    </row>
    <row r="8" spans="3:8" x14ac:dyDescent="0.25">
      <c r="C8" s="43"/>
      <c r="D8" s="43"/>
      <c r="E8" s="43"/>
      <c r="F8" s="43"/>
      <c r="G8" s="43"/>
      <c r="H8" s="43"/>
    </row>
    <row r="9" spans="3:8" x14ac:dyDescent="0.25">
      <c r="C9" s="43"/>
      <c r="D9" s="43"/>
      <c r="E9" s="43"/>
      <c r="F9" s="43"/>
      <c r="G9" s="43"/>
      <c r="H9" s="43"/>
    </row>
    <row r="10" spans="3:8" x14ac:dyDescent="0.25">
      <c r="C10" s="43"/>
      <c r="D10" s="43"/>
      <c r="E10" s="43"/>
      <c r="F10" s="43"/>
      <c r="G10" s="43"/>
      <c r="H10" s="43"/>
    </row>
    <row r="11" spans="3:8" x14ac:dyDescent="0.25">
      <c r="C11" s="43"/>
      <c r="D11" s="43"/>
      <c r="E11" s="43"/>
      <c r="F11" s="43"/>
      <c r="G11" s="43"/>
      <c r="H11" s="43"/>
    </row>
    <row r="12" spans="3:8" x14ac:dyDescent="0.25">
      <c r="C12" s="43"/>
      <c r="D12" s="43"/>
      <c r="E12" s="43"/>
      <c r="F12" s="43"/>
      <c r="G12" s="43"/>
      <c r="H12" s="43"/>
    </row>
    <row r="13" spans="3:8" x14ac:dyDescent="0.25">
      <c r="C13" s="43"/>
      <c r="D13" s="43"/>
      <c r="E13" s="43"/>
      <c r="F13" s="43"/>
      <c r="G13" s="43"/>
      <c r="H13" s="43"/>
    </row>
    <row r="14" spans="3:8" x14ac:dyDescent="0.25">
      <c r="C14" s="43"/>
      <c r="D14" s="43"/>
      <c r="E14" s="43"/>
      <c r="F14" s="43"/>
      <c r="G14" s="43"/>
      <c r="H14" s="43"/>
    </row>
    <row r="15" spans="3:8" x14ac:dyDescent="0.25">
      <c r="C15" s="43"/>
      <c r="D15" s="43"/>
      <c r="E15" s="43"/>
      <c r="F15" s="43"/>
      <c r="G15" s="43"/>
      <c r="H15" s="43"/>
    </row>
    <row r="16" spans="3:8" x14ac:dyDescent="0.25">
      <c r="C16" s="43"/>
      <c r="D16" s="43"/>
      <c r="E16" s="43"/>
      <c r="F16" s="43"/>
      <c r="G16" s="43"/>
      <c r="H16" s="43"/>
    </row>
    <row r="17" spans="3:8" x14ac:dyDescent="0.25">
      <c r="C17" s="43"/>
      <c r="D17" s="43"/>
      <c r="E17" s="43"/>
      <c r="F17" s="43"/>
      <c r="G17" s="43"/>
      <c r="H17" s="43"/>
    </row>
    <row r="18" spans="3:8" x14ac:dyDescent="0.25">
      <c r="C18" s="43"/>
      <c r="D18" s="43"/>
      <c r="E18" s="43"/>
      <c r="F18" s="43"/>
      <c r="G18" s="43"/>
      <c r="H18" s="43"/>
    </row>
    <row r="19" spans="3:8" x14ac:dyDescent="0.25">
      <c r="C19" s="43"/>
      <c r="D19" s="43"/>
      <c r="E19" s="43"/>
      <c r="F19" s="43"/>
      <c r="G19" s="43"/>
      <c r="H19" s="43"/>
    </row>
    <row r="20" spans="3:8" x14ac:dyDescent="0.25">
      <c r="C20" s="43"/>
      <c r="D20" s="43"/>
      <c r="E20" s="43"/>
      <c r="F20" s="43"/>
      <c r="G20" s="43"/>
      <c r="H20" s="43"/>
    </row>
    <row r="21" spans="3:8" x14ac:dyDescent="0.25">
      <c r="C21" s="43"/>
      <c r="D21" s="43"/>
      <c r="E21" s="43"/>
      <c r="F21" s="43"/>
      <c r="G21" s="43"/>
      <c r="H21" s="43"/>
    </row>
    <row r="22" spans="3:8" x14ac:dyDescent="0.25">
      <c r="C22" s="43"/>
      <c r="D22" s="43"/>
      <c r="E22" s="43"/>
      <c r="F22" s="43"/>
      <c r="G22" s="43"/>
      <c r="H22" s="43"/>
    </row>
    <row r="23" spans="3:8" x14ac:dyDescent="0.25">
      <c r="C23" s="43"/>
      <c r="D23" s="43"/>
      <c r="E23" s="43"/>
      <c r="F23" s="43"/>
      <c r="G23" s="43"/>
      <c r="H23" s="43"/>
    </row>
    <row r="24" spans="3:8" x14ac:dyDescent="0.25">
      <c r="C24" s="43"/>
      <c r="D24" s="43"/>
      <c r="E24" s="43"/>
      <c r="F24" s="43"/>
      <c r="G24" s="43"/>
      <c r="H24" s="43"/>
    </row>
  </sheetData>
  <mergeCells count="2">
    <mergeCell ref="C2:E2"/>
    <mergeCell ref="C3:H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Customer list worksheet</vt:lpstr>
      <vt:lpstr>Customer prioritized worksheet </vt:lpstr>
      <vt:lpstr>Requirements priority worksheet</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 Roshna</dc:creator>
  <cp:lastModifiedBy>Liyanage, Gihan Shamike</cp:lastModifiedBy>
  <dcterms:created xsi:type="dcterms:W3CDTF">2024-03-28T01:13:36Z</dcterms:created>
  <dcterms:modified xsi:type="dcterms:W3CDTF">2024-04-12T21:46:51Z</dcterms:modified>
</cp:coreProperties>
</file>