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minimized="1" xWindow="480" yWindow="660" windowWidth="25040" windowHeight="14880" tabRatio="500"/>
  </bookViews>
  <sheets>
    <sheet name="Summary (2)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9" i="2" l="1" a="1"/>
  <c r="D59" i="2"/>
  <c r="D60" i="2"/>
  <c r="D61" i="2"/>
  <c r="D62" i="2"/>
  <c r="D63" i="2"/>
  <c r="D64" i="2"/>
  <c r="D65" i="2"/>
  <c r="D66" i="2"/>
  <c r="D67" i="2"/>
  <c r="C59" i="2" a="1"/>
  <c r="C59" i="2"/>
  <c r="C60" i="2"/>
  <c r="C61" i="2"/>
  <c r="C62" i="2"/>
  <c r="C63" i="2"/>
  <c r="C64" i="2"/>
  <c r="C65" i="2"/>
  <c r="C66" i="2"/>
  <c r="C67" i="2"/>
  <c r="D68" i="2"/>
  <c r="C68" i="2"/>
  <c r="T44" i="2"/>
  <c r="P44" i="2"/>
  <c r="O44" i="2"/>
  <c r="Q44" i="2"/>
  <c r="N44" i="2"/>
  <c r="M44" i="2"/>
  <c r="T43" i="2"/>
  <c r="P43" i="2"/>
  <c r="O43" i="2"/>
  <c r="Q43" i="2"/>
  <c r="N43" i="2"/>
  <c r="M43" i="2"/>
  <c r="T42" i="2"/>
  <c r="P42" i="2"/>
  <c r="O42" i="2"/>
  <c r="Q42" i="2"/>
  <c r="N42" i="2"/>
  <c r="M42" i="2"/>
  <c r="T41" i="2"/>
  <c r="P41" i="2"/>
  <c r="O41" i="2"/>
  <c r="Q41" i="2"/>
  <c r="N41" i="2"/>
  <c r="M41" i="2"/>
  <c r="T40" i="2"/>
  <c r="P40" i="2"/>
  <c r="O40" i="2"/>
  <c r="Q40" i="2"/>
  <c r="N40" i="2"/>
  <c r="M40" i="2"/>
  <c r="T39" i="2"/>
  <c r="P39" i="2"/>
  <c r="O39" i="2"/>
  <c r="Q39" i="2"/>
  <c r="N39" i="2"/>
  <c r="M39" i="2"/>
  <c r="T38" i="2"/>
  <c r="P38" i="2"/>
  <c r="O38" i="2"/>
  <c r="Q38" i="2"/>
  <c r="N38" i="2"/>
  <c r="M38" i="2"/>
  <c r="T37" i="2"/>
  <c r="P37" i="2"/>
  <c r="O37" i="2"/>
  <c r="Q37" i="2"/>
  <c r="N37" i="2"/>
  <c r="M37" i="2"/>
  <c r="T36" i="2"/>
  <c r="P36" i="2"/>
  <c r="O36" i="2"/>
  <c r="Q36" i="2"/>
  <c r="N36" i="2"/>
  <c r="M36" i="2"/>
  <c r="T35" i="2"/>
  <c r="P35" i="2"/>
  <c r="O35" i="2"/>
  <c r="Q35" i="2"/>
  <c r="N35" i="2"/>
  <c r="M35" i="2"/>
  <c r="T34" i="2"/>
  <c r="P34" i="2"/>
  <c r="O34" i="2"/>
  <c r="Q34" i="2"/>
  <c r="N34" i="2"/>
  <c r="M34" i="2"/>
  <c r="T33" i="2"/>
  <c r="P33" i="2"/>
  <c r="O33" i="2"/>
  <c r="Q33" i="2"/>
  <c r="N33" i="2"/>
  <c r="M33" i="2"/>
  <c r="T32" i="2"/>
  <c r="P32" i="2"/>
  <c r="O32" i="2"/>
  <c r="Q32" i="2"/>
  <c r="N32" i="2"/>
  <c r="M32" i="2"/>
  <c r="T31" i="2"/>
  <c r="P31" i="2"/>
  <c r="O31" i="2"/>
  <c r="Q31" i="2"/>
  <c r="N31" i="2"/>
  <c r="M31" i="2"/>
  <c r="T30" i="2"/>
  <c r="P30" i="2"/>
  <c r="O30" i="2"/>
  <c r="Q30" i="2"/>
  <c r="N30" i="2"/>
  <c r="M30" i="2"/>
  <c r="T29" i="2"/>
  <c r="P29" i="2"/>
  <c r="O29" i="2"/>
  <c r="Q29" i="2"/>
  <c r="N29" i="2"/>
  <c r="M29" i="2"/>
  <c r="T28" i="2"/>
  <c r="P28" i="2"/>
  <c r="O28" i="2"/>
  <c r="Q28" i="2"/>
  <c r="N28" i="2"/>
  <c r="M28" i="2"/>
  <c r="T27" i="2"/>
  <c r="P27" i="2"/>
  <c r="O27" i="2"/>
  <c r="Q27" i="2"/>
  <c r="N27" i="2"/>
  <c r="M27" i="2"/>
  <c r="T26" i="2"/>
  <c r="P26" i="2"/>
  <c r="O26" i="2"/>
  <c r="Q26" i="2"/>
  <c r="N26" i="2"/>
  <c r="M26" i="2"/>
  <c r="T25" i="2"/>
  <c r="P25" i="2"/>
  <c r="O25" i="2"/>
  <c r="Q25" i="2"/>
  <c r="N25" i="2"/>
  <c r="M25" i="2"/>
  <c r="T24" i="2"/>
  <c r="P24" i="2"/>
  <c r="O24" i="2"/>
  <c r="Q24" i="2"/>
  <c r="N24" i="2"/>
  <c r="M24" i="2"/>
  <c r="T23" i="2"/>
  <c r="P23" i="2"/>
  <c r="O23" i="2"/>
  <c r="Q23" i="2"/>
  <c r="N23" i="2"/>
  <c r="M23" i="2"/>
  <c r="T22" i="2"/>
  <c r="P22" i="2"/>
  <c r="O22" i="2"/>
  <c r="Q22" i="2"/>
  <c r="N22" i="2"/>
  <c r="M22" i="2"/>
  <c r="T21" i="2"/>
  <c r="P21" i="2"/>
  <c r="O21" i="2"/>
  <c r="Q21" i="2"/>
  <c r="N21" i="2"/>
  <c r="M21" i="2"/>
  <c r="T20" i="2"/>
  <c r="P20" i="2"/>
  <c r="O20" i="2"/>
  <c r="Q20" i="2"/>
  <c r="N20" i="2"/>
  <c r="M20" i="2"/>
  <c r="T19" i="2"/>
  <c r="P19" i="2"/>
  <c r="O19" i="2"/>
  <c r="Q19" i="2"/>
  <c r="N19" i="2"/>
  <c r="M19" i="2"/>
  <c r="T18" i="2"/>
  <c r="P18" i="2"/>
  <c r="O18" i="2"/>
  <c r="Q18" i="2"/>
  <c r="N18" i="2"/>
  <c r="M18" i="2"/>
  <c r="T17" i="2"/>
  <c r="P17" i="2"/>
  <c r="O17" i="2"/>
  <c r="Q17" i="2"/>
  <c r="N17" i="2"/>
  <c r="M17" i="2"/>
  <c r="T16" i="2"/>
  <c r="P16" i="2"/>
  <c r="O16" i="2"/>
  <c r="Q16" i="2"/>
  <c r="N16" i="2"/>
  <c r="M16" i="2"/>
  <c r="T15" i="2"/>
  <c r="P15" i="2"/>
  <c r="O15" i="2"/>
  <c r="Q15" i="2"/>
  <c r="N15" i="2"/>
  <c r="M15" i="2"/>
  <c r="T14" i="2"/>
  <c r="P14" i="2"/>
  <c r="O14" i="2"/>
  <c r="Q14" i="2"/>
  <c r="N14" i="2"/>
  <c r="M14" i="2"/>
  <c r="T13" i="2"/>
  <c r="P13" i="2"/>
  <c r="O13" i="2"/>
  <c r="Q13" i="2"/>
  <c r="N13" i="2"/>
  <c r="M13" i="2"/>
  <c r="T12" i="2"/>
  <c r="P12" i="2"/>
  <c r="O12" i="2"/>
  <c r="Q12" i="2"/>
  <c r="N12" i="2"/>
  <c r="M12" i="2"/>
  <c r="T11" i="2"/>
  <c r="P11" i="2"/>
  <c r="O11" i="2"/>
  <c r="Q11" i="2"/>
  <c r="N11" i="2"/>
  <c r="M11" i="2"/>
  <c r="T10" i="2"/>
  <c r="P10" i="2"/>
  <c r="O10" i="2"/>
  <c r="Q10" i="2"/>
  <c r="N10" i="2"/>
  <c r="M10" i="2"/>
  <c r="T9" i="2"/>
  <c r="P9" i="2"/>
  <c r="O9" i="2"/>
  <c r="Q9" i="2"/>
  <c r="N9" i="2"/>
  <c r="M9" i="2"/>
  <c r="T8" i="2"/>
  <c r="P8" i="2"/>
  <c r="O8" i="2"/>
  <c r="Q8" i="2"/>
  <c r="N8" i="2"/>
  <c r="M8" i="2"/>
  <c r="T7" i="2"/>
  <c r="P7" i="2"/>
  <c r="O7" i="2"/>
  <c r="Q7" i="2"/>
  <c r="N7" i="2"/>
  <c r="M7" i="2"/>
  <c r="T6" i="2"/>
  <c r="P6" i="2"/>
  <c r="O6" i="2"/>
  <c r="Q6" i="2"/>
  <c r="N6" i="2"/>
  <c r="M6" i="2"/>
  <c r="T5" i="2"/>
  <c r="P5" i="2"/>
  <c r="O5" i="2"/>
  <c r="Q5" i="2"/>
  <c r="N5" i="2"/>
  <c r="M5" i="2"/>
  <c r="T4" i="2"/>
  <c r="P4" i="2"/>
  <c r="O4" i="2"/>
  <c r="Q4" i="2"/>
  <c r="N4" i="2"/>
  <c r="M4" i="2"/>
  <c r="T3" i="2"/>
  <c r="P3" i="2"/>
  <c r="O3" i="2"/>
  <c r="Q3" i="2"/>
  <c r="N3" i="2"/>
  <c r="M3" i="2"/>
  <c r="T2" i="2"/>
  <c r="P2" i="2"/>
  <c r="O2" i="2"/>
  <c r="Q2" i="2"/>
  <c r="N2" i="2"/>
  <c r="M2" i="2"/>
</calcChain>
</file>

<file path=xl/sharedStrings.xml><?xml version="1.0" encoding="utf-8"?>
<sst xmlns="http://schemas.openxmlformats.org/spreadsheetml/2006/main" count="155" uniqueCount="80">
  <si>
    <t>icd9code</t>
  </si>
  <si>
    <t>1 Hour</t>
  </si>
  <si>
    <t>96 Hours</t>
  </si>
  <si>
    <t>Mean AUC</t>
  </si>
  <si>
    <t>Median</t>
  </si>
  <si>
    <t>Min</t>
  </si>
  <si>
    <t>Max</t>
  </si>
  <si>
    <t>Range</t>
  </si>
  <si>
    <t>Hour of Min</t>
  </si>
  <si>
    <t>Hour of Max Prediction</t>
  </si>
  <si>
    <t>Hr Range</t>
  </si>
  <si>
    <t>E879.8</t>
  </si>
  <si>
    <t>E930.8</t>
  </si>
  <si>
    <t>E933.1</t>
  </si>
  <si>
    <t>E934.2</t>
  </si>
  <si>
    <t>V55.0</t>
  </si>
  <si>
    <t>V55.2</t>
  </si>
  <si>
    <t>V55.3</t>
  </si>
  <si>
    <t>hour of Min</t>
  </si>
  <si>
    <t>Hr range</t>
  </si>
  <si>
    <t>Attribute contributors</t>
  </si>
  <si>
    <t>50090.max</t>
  </si>
  <si>
    <t>50444.min</t>
  </si>
  <si>
    <t>50090.min</t>
  </si>
  <si>
    <t>50444.max</t>
  </si>
  <si>
    <t>50090.median</t>
  </si>
  <si>
    <t>50444.median</t>
  </si>
  <si>
    <t>mycophenolate mofetil.POIV.rx</t>
  </si>
  <si>
    <t>50061.max</t>
  </si>
  <si>
    <t>age</t>
  </si>
  <si>
    <t>hadm_id</t>
  </si>
  <si>
    <t>Hour</t>
  </si>
  <si>
    <t>min AUC</t>
  </si>
  <si>
    <t>max AUC</t>
  </si>
  <si>
    <t>codec</t>
  </si>
  <si>
    <t>description</t>
  </si>
  <si>
    <t>category</t>
  </si>
  <si>
    <t>ACUTE DELIRIUM</t>
  </si>
  <si>
    <t>METABOLIC ENCEPHALOPATHY</t>
  </si>
  <si>
    <t>TOXIC ENCEPHALOPATHY</t>
  </si>
  <si>
    <t>IATROGENIC PULMONARY EMBOLISM AND INFARCTION</t>
  </si>
  <si>
    <t>IATROGENIC PNEUMOTHORAX</t>
  </si>
  <si>
    <t>STOMATITIS</t>
  </si>
  <si>
    <t>INFECTION OF GASTROSTOMY</t>
  </si>
  <si>
    <t>MECHANICAL COMPLICATION OF GASTROSTOMY</t>
  </si>
  <si>
    <t>OTHER GASTROSTOMY COMPLICATIONS</t>
  </si>
  <si>
    <t xml:space="preserve">PERITON ADHES (POSTOP)                  </t>
  </si>
  <si>
    <t>OTHER COLOSTOMY AND ENTEROSTOMY COMPLICATION</t>
  </si>
  <si>
    <t xml:space="preserve">INTEST POSTOP NONABSORB                 </t>
  </si>
  <si>
    <t>DERMATITIS DUE TO DRUGS AND MEDICINES TAKEN INTERN</t>
  </si>
  <si>
    <t>DECUBITUS ULCER</t>
  </si>
  <si>
    <t xml:space="preserve">DECUBITUS ULCER, LOWER B                </t>
  </si>
  <si>
    <t xml:space="preserve">DECUBITUS ULCER, BUTTOCK                </t>
  </si>
  <si>
    <t xml:space="preserve">MALFUNC VASC DEVICE/GRAF                </t>
  </si>
  <si>
    <t>MECHANICAL COMPLICATION OF PROSTHETIC GRAFT OF OTH</t>
  </si>
  <si>
    <t xml:space="preserve">MALFUNC OTHER DEVICE/GRA                </t>
  </si>
  <si>
    <t xml:space="preserve">INFECT DUE TO CARDIAC IM                </t>
  </si>
  <si>
    <t xml:space="preserve">INFECT DUE TO VASCULAR G                </t>
  </si>
  <si>
    <t xml:space="preserve">INFECT DUE TO GU IMPLANT                </t>
  </si>
  <si>
    <t xml:space="preserve">COMPL FROM OTH VASCULAR                 </t>
  </si>
  <si>
    <t>COMPLICATIONS OF TRANSPLANTED KIDNEY</t>
  </si>
  <si>
    <t>COMPLICATIONS OF TRANSPLANTED LIVER</t>
  </si>
  <si>
    <t>COMPLICATIONS OF TRANSPLANTED BONE MARROW</t>
  </si>
  <si>
    <t xml:space="preserve">IATROGENIC CEREBRO INFAR                </t>
  </si>
  <si>
    <t xml:space="preserve">AMPUTAT COMPLIC NEC                     </t>
  </si>
  <si>
    <t xml:space="preserve">HEMORR COMPLIC PROCEDURE                </t>
  </si>
  <si>
    <t xml:space="preserve">ACCIDENTAL OP LACERATION                </t>
  </si>
  <si>
    <t xml:space="preserve">DISRUPT INTER OPER WOUND                </t>
  </si>
  <si>
    <t xml:space="preserve">DISRUPT EXTER OPER WOUNF                </t>
  </si>
  <si>
    <t>OTHER POSTOPERATIVE INFECTION</t>
  </si>
  <si>
    <t>PERSISTENT POSTOPERATIVE FISTULA NOT ELSEWHERE CLA</t>
  </si>
  <si>
    <t>NON-HEALING SURGICAL WOUND</t>
  </si>
  <si>
    <t xml:space="preserve">COMPLIC MED CARE NEC/NOS                </t>
  </si>
  <si>
    <t xml:space="preserve">ABN REACT-PROCEDURE NEC                 </t>
  </si>
  <si>
    <t xml:space="preserve">ADV EFF ANTIBIOTICS NEC                 </t>
  </si>
  <si>
    <t xml:space="preserve">ADV EFF ANTINEOPLASTIC                  </t>
  </si>
  <si>
    <t xml:space="preserve">ADV EFF ANTICOAGULANTS                  </t>
  </si>
  <si>
    <t>ATTENTION TO TRACHEOSTOMY</t>
  </si>
  <si>
    <t>ATTENTION TO ILEOSTOMY</t>
  </si>
  <si>
    <t>ATTENTION TO COLOSTOMY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</si>
</sst>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7" fillId="2" borderId="2" xfId="0" applyFont="1" applyFill="1" applyBorder="1"/>
    <xf numFmtId="0" fontId="7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Max or Min AUC occuring at which Hour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(2)'!$C$58</c:f>
              <c:strCache>
                <c:ptCount val="1"/>
                <c:pt idx="0">
                  <c:v>min AUC</c:v>
                </c:pt>
              </c:strCache>
            </c:strRef>
          </c:tx>
          <c:invertIfNegative val="0"/>
          <c:cat>
            <c:numRef>
              <c:f>'Summary (2)'!$B$59:$B$67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6.0</c:v>
                </c:pt>
                <c:pt idx="4">
                  <c:v>18.0</c:v>
                </c:pt>
                <c:pt idx="5">
                  <c:v>24.0</c:v>
                </c:pt>
                <c:pt idx="6">
                  <c:v>48.0</c:v>
                </c:pt>
                <c:pt idx="7">
                  <c:v>72.0</c:v>
                </c:pt>
                <c:pt idx="8">
                  <c:v>96.0</c:v>
                </c:pt>
              </c:numCache>
            </c:numRef>
          </c:cat>
          <c:val>
            <c:numRef>
              <c:f>'Summary (2)'!$C$59:$C$67</c:f>
              <c:numCache>
                <c:formatCode>General</c:formatCode>
                <c:ptCount val="9"/>
                <c:pt idx="0">
                  <c:v>4.0</c:v>
                </c:pt>
                <c:pt idx="1">
                  <c:v>3.0</c:v>
                </c:pt>
                <c:pt idx="2">
                  <c:v>0.0</c:v>
                </c:pt>
                <c:pt idx="3">
                  <c:v>6.0</c:v>
                </c:pt>
                <c:pt idx="4">
                  <c:v>10.0</c:v>
                </c:pt>
                <c:pt idx="5">
                  <c:v>5.0</c:v>
                </c:pt>
                <c:pt idx="6">
                  <c:v>7.0</c:v>
                </c:pt>
                <c:pt idx="7">
                  <c:v>4.0</c:v>
                </c:pt>
                <c:pt idx="8">
                  <c:v>4.0</c:v>
                </c:pt>
              </c:numCache>
            </c:numRef>
          </c:val>
        </c:ser>
        <c:ser>
          <c:idx val="1"/>
          <c:order val="1"/>
          <c:tx>
            <c:strRef>
              <c:f>'Summary (2)'!$D$58</c:f>
              <c:strCache>
                <c:ptCount val="1"/>
                <c:pt idx="0">
                  <c:v>max AUC</c:v>
                </c:pt>
              </c:strCache>
            </c:strRef>
          </c:tx>
          <c:invertIfNegative val="0"/>
          <c:cat>
            <c:numRef>
              <c:f>'Summary (2)'!$B$59:$B$67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6.0</c:v>
                </c:pt>
                <c:pt idx="4">
                  <c:v>18.0</c:v>
                </c:pt>
                <c:pt idx="5">
                  <c:v>24.0</c:v>
                </c:pt>
                <c:pt idx="6">
                  <c:v>48.0</c:v>
                </c:pt>
                <c:pt idx="7">
                  <c:v>72.0</c:v>
                </c:pt>
                <c:pt idx="8">
                  <c:v>96.0</c:v>
                </c:pt>
              </c:numCache>
            </c:numRef>
          </c:cat>
          <c:val>
            <c:numRef>
              <c:f>'Summary (2)'!$D$59:$D$67</c:f>
              <c:numCache>
                <c:formatCode>General</c:formatCode>
                <c:ptCount val="9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10.0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9527432"/>
        <c:axId val="2099532888"/>
      </c:barChart>
      <c:catAx>
        <c:axId val="2099527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9532888"/>
        <c:crosses val="autoZero"/>
        <c:auto val="1"/>
        <c:lblAlgn val="ctr"/>
        <c:lblOffset val="100"/>
        <c:noMultiLvlLbl val="0"/>
      </c:catAx>
      <c:valAx>
        <c:axId val="2099532888"/>
        <c:scaling>
          <c:orientation val="minMax"/>
          <c:max val="1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9527432"/>
        <c:crosses val="autoZero"/>
        <c:crossBetween val="between"/>
        <c:majorUnit val="1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57</xdr:row>
      <xdr:rowOff>38100</xdr:rowOff>
    </xdr:from>
    <xdr:to>
      <xdr:col>11</xdr:col>
      <xdr:colOff>165100</xdr:colOff>
      <xdr:row>76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68"/>
  <sheetViews>
    <sheetView tabSelected="1" topLeftCell="A44" workbookViewId="0">
      <selection activeCell="N54" sqref="N54"/>
    </sheetView>
  </sheetViews>
  <sheetFormatPr baseColWidth="10" defaultRowHeight="15" x14ac:dyDescent="0"/>
  <cols>
    <col min="13" max="13" width="10.83203125" style="5"/>
  </cols>
  <sheetData>
    <row r="1" spans="1:24" ht="16" thickBot="1">
      <c r="B1" s="1" t="s">
        <v>0</v>
      </c>
      <c r="C1" s="2" t="s">
        <v>1</v>
      </c>
      <c r="D1" s="2">
        <v>2</v>
      </c>
      <c r="E1" s="2">
        <v>3</v>
      </c>
      <c r="F1" s="2">
        <v>6</v>
      </c>
      <c r="G1" s="2">
        <v>12</v>
      </c>
      <c r="H1" s="2">
        <v>18</v>
      </c>
      <c r="I1" s="2">
        <v>24</v>
      </c>
      <c r="J1" s="2">
        <v>48</v>
      </c>
      <c r="K1" s="2">
        <v>72</v>
      </c>
      <c r="L1" s="2" t="s">
        <v>2</v>
      </c>
      <c r="M1" s="4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V1" s="6" t="s">
        <v>34</v>
      </c>
      <c r="W1" s="7" t="s">
        <v>35</v>
      </c>
      <c r="X1" s="7" t="s">
        <v>36</v>
      </c>
    </row>
    <row r="2" spans="1:24" ht="16" thickTop="1">
      <c r="A2" s="9" t="s">
        <v>37</v>
      </c>
      <c r="B2" s="1">
        <v>293</v>
      </c>
      <c r="C2" s="3">
        <v>0.69020000000000004</v>
      </c>
      <c r="D2">
        <v>0.69469999999999998</v>
      </c>
      <c r="E2">
        <v>0.64810000000000001</v>
      </c>
      <c r="F2">
        <v>0.68049999999999999</v>
      </c>
      <c r="G2">
        <v>0.69169999999999998</v>
      </c>
      <c r="H2">
        <v>0.64280000000000004</v>
      </c>
      <c r="I2">
        <v>0.64229999999999998</v>
      </c>
      <c r="J2">
        <v>0.63029999999999997</v>
      </c>
      <c r="K2">
        <v>0.6653</v>
      </c>
      <c r="L2">
        <v>0.65639999999999998</v>
      </c>
      <c r="M2" s="5">
        <f t="shared" ref="M2:M44" si="0">AVERAGE(C2:L2)</f>
        <v>0.66422999999999999</v>
      </c>
      <c r="N2">
        <f t="shared" ref="N2:N44" si="1">MEDIAN(C2:L2)</f>
        <v>0.66084999999999994</v>
      </c>
      <c r="O2">
        <f t="shared" ref="O2:O44" si="2">MIN(C2:L2)</f>
        <v>0.63029999999999997</v>
      </c>
      <c r="P2">
        <f t="shared" ref="P2:P44" si="3">MAX(C2:L2)</f>
        <v>0.69469999999999998</v>
      </c>
      <c r="Q2">
        <f>P2-O2</f>
        <v>6.4400000000000013E-2</v>
      </c>
      <c r="R2">
        <v>48</v>
      </c>
      <c r="S2">
        <v>2</v>
      </c>
      <c r="T2">
        <f>S2-R2</f>
        <v>-46</v>
      </c>
      <c r="V2" s="8">
        <v>293</v>
      </c>
      <c r="W2" s="9" t="s">
        <v>37</v>
      </c>
      <c r="X2" s="9">
        <v>5</v>
      </c>
    </row>
    <row r="3" spans="1:24">
      <c r="A3" s="11" t="s">
        <v>38</v>
      </c>
      <c r="B3" s="1">
        <v>348.31</v>
      </c>
      <c r="C3" s="3">
        <v>0.72809999999999997</v>
      </c>
      <c r="D3">
        <v>0.70840000000000003</v>
      </c>
      <c r="E3">
        <v>0.74239999999999995</v>
      </c>
      <c r="F3">
        <v>0.7006</v>
      </c>
      <c r="G3">
        <v>0.72689999999999999</v>
      </c>
      <c r="H3">
        <v>0.70150000000000001</v>
      </c>
      <c r="I3">
        <v>0.78580000000000005</v>
      </c>
      <c r="J3">
        <v>0.78690000000000004</v>
      </c>
      <c r="K3">
        <v>0.74370000000000003</v>
      </c>
      <c r="L3">
        <v>0.76470000000000005</v>
      </c>
      <c r="M3" s="5">
        <f t="shared" si="0"/>
        <v>0.7389</v>
      </c>
      <c r="N3">
        <f t="shared" si="1"/>
        <v>0.73524999999999996</v>
      </c>
      <c r="O3">
        <f t="shared" si="2"/>
        <v>0.7006</v>
      </c>
      <c r="P3">
        <f t="shared" si="3"/>
        <v>0.78690000000000004</v>
      </c>
      <c r="Q3">
        <f t="shared" ref="Q3:Q44" si="4">P3-O3</f>
        <v>8.6300000000000043E-2</v>
      </c>
      <c r="R3">
        <v>6</v>
      </c>
      <c r="S3">
        <v>48</v>
      </c>
      <c r="T3">
        <f t="shared" ref="T3:T44" si="5">S3-R3</f>
        <v>42</v>
      </c>
      <c r="V3" s="10">
        <v>348.31</v>
      </c>
      <c r="W3" s="11" t="s">
        <v>38</v>
      </c>
      <c r="X3" s="11">
        <v>5</v>
      </c>
    </row>
    <row r="4" spans="1:24">
      <c r="A4" s="9" t="s">
        <v>39</v>
      </c>
      <c r="B4" s="1">
        <v>349.82</v>
      </c>
      <c r="C4" s="3">
        <v>0.7097</v>
      </c>
      <c r="D4">
        <v>0.73029999999999995</v>
      </c>
      <c r="E4">
        <v>0.72070000000000001</v>
      </c>
      <c r="F4">
        <v>0.75290000000000001</v>
      </c>
      <c r="G4">
        <v>0.75070000000000003</v>
      </c>
      <c r="H4">
        <v>0.76990000000000003</v>
      </c>
      <c r="I4">
        <v>0.80030000000000001</v>
      </c>
      <c r="J4">
        <v>0.77529999999999999</v>
      </c>
      <c r="K4">
        <v>0.747</v>
      </c>
      <c r="L4">
        <v>0.76800000000000002</v>
      </c>
      <c r="M4" s="5">
        <f t="shared" si="0"/>
        <v>0.75247999999999993</v>
      </c>
      <c r="N4">
        <f t="shared" si="1"/>
        <v>0.75180000000000002</v>
      </c>
      <c r="O4">
        <f t="shared" si="2"/>
        <v>0.7097</v>
      </c>
      <c r="P4">
        <f t="shared" si="3"/>
        <v>0.80030000000000001</v>
      </c>
      <c r="Q4">
        <f t="shared" si="4"/>
        <v>9.0600000000000014E-2</v>
      </c>
      <c r="R4">
        <v>1</v>
      </c>
      <c r="S4">
        <v>24</v>
      </c>
      <c r="T4">
        <f t="shared" si="5"/>
        <v>23</v>
      </c>
      <c r="V4" s="8">
        <v>349.82</v>
      </c>
      <c r="W4" s="9" t="s">
        <v>39</v>
      </c>
      <c r="X4" s="9">
        <v>5</v>
      </c>
    </row>
    <row r="5" spans="1:24">
      <c r="A5" s="11" t="s">
        <v>40</v>
      </c>
      <c r="B5" s="1">
        <v>415.11</v>
      </c>
      <c r="C5" s="3">
        <v>0.76819999999999999</v>
      </c>
      <c r="D5">
        <v>0.76629999999999998</v>
      </c>
      <c r="E5">
        <v>0.78180000000000005</v>
      </c>
      <c r="F5">
        <v>0.73450000000000004</v>
      </c>
      <c r="G5">
        <v>0.77249999999999996</v>
      </c>
      <c r="H5">
        <v>0.74970000000000003</v>
      </c>
      <c r="I5">
        <v>0.72219999999999995</v>
      </c>
      <c r="J5">
        <v>0.72909999999999997</v>
      </c>
      <c r="K5">
        <v>0.77149999999999996</v>
      </c>
      <c r="L5">
        <v>0.76849999999999996</v>
      </c>
      <c r="M5" s="5">
        <f t="shared" si="0"/>
        <v>0.75642999999999994</v>
      </c>
      <c r="N5">
        <f t="shared" si="1"/>
        <v>0.76724999999999999</v>
      </c>
      <c r="O5">
        <f t="shared" si="2"/>
        <v>0.72219999999999995</v>
      </c>
      <c r="P5">
        <f t="shared" si="3"/>
        <v>0.78180000000000005</v>
      </c>
      <c r="Q5">
        <f t="shared" si="4"/>
        <v>5.9600000000000097E-2</v>
      </c>
      <c r="R5">
        <v>24</v>
      </c>
      <c r="S5">
        <v>3</v>
      </c>
      <c r="T5">
        <f t="shared" si="5"/>
        <v>-21</v>
      </c>
      <c r="V5" s="10">
        <v>415.11</v>
      </c>
      <c r="W5" s="11" t="s">
        <v>40</v>
      </c>
      <c r="X5" s="11">
        <v>2</v>
      </c>
    </row>
    <row r="6" spans="1:24">
      <c r="A6" s="9" t="s">
        <v>41</v>
      </c>
      <c r="B6" s="1">
        <v>512.1</v>
      </c>
      <c r="C6" s="3">
        <v>0.80520000000000003</v>
      </c>
      <c r="D6">
        <v>0.78600000000000003</v>
      </c>
      <c r="E6">
        <v>0.79349999999999998</v>
      </c>
      <c r="F6">
        <v>0.78120000000000001</v>
      </c>
      <c r="G6">
        <v>0.7571</v>
      </c>
      <c r="H6">
        <v>0.7954</v>
      </c>
      <c r="I6">
        <v>0.79920000000000002</v>
      </c>
      <c r="J6">
        <v>0.78139999999999998</v>
      </c>
      <c r="K6">
        <v>0.78269999999999995</v>
      </c>
      <c r="L6">
        <v>0.78549999999999998</v>
      </c>
      <c r="M6" s="5">
        <f t="shared" si="0"/>
        <v>0.78671999999999997</v>
      </c>
      <c r="N6">
        <f t="shared" si="1"/>
        <v>0.78574999999999995</v>
      </c>
      <c r="O6">
        <f t="shared" si="2"/>
        <v>0.7571</v>
      </c>
      <c r="P6">
        <f t="shared" si="3"/>
        <v>0.80520000000000003</v>
      </c>
      <c r="Q6">
        <f t="shared" si="4"/>
        <v>4.8100000000000032E-2</v>
      </c>
      <c r="R6">
        <v>12</v>
      </c>
      <c r="S6">
        <v>1</v>
      </c>
      <c r="T6">
        <f t="shared" si="5"/>
        <v>-11</v>
      </c>
      <c r="V6" s="8">
        <v>512.1</v>
      </c>
      <c r="W6" s="9" t="s">
        <v>41</v>
      </c>
      <c r="X6" s="9">
        <v>5</v>
      </c>
    </row>
    <row r="7" spans="1:24">
      <c r="A7" s="11" t="s">
        <v>42</v>
      </c>
      <c r="B7" s="1">
        <v>528</v>
      </c>
      <c r="C7" s="3">
        <v>0.61460000000000004</v>
      </c>
      <c r="D7">
        <v>0.53820000000000001</v>
      </c>
      <c r="E7">
        <v>0.61150000000000004</v>
      </c>
      <c r="F7">
        <v>0.61609999999999998</v>
      </c>
      <c r="G7">
        <v>0.66520000000000001</v>
      </c>
      <c r="H7">
        <v>0.63560000000000005</v>
      </c>
      <c r="I7">
        <v>0.42199999999999999</v>
      </c>
      <c r="J7">
        <v>0.55120000000000002</v>
      </c>
      <c r="K7">
        <v>0.66990000000000005</v>
      </c>
      <c r="L7">
        <v>0.60119999999999996</v>
      </c>
      <c r="M7" s="5">
        <f t="shared" si="0"/>
        <v>0.59254999999999991</v>
      </c>
      <c r="N7">
        <f t="shared" si="1"/>
        <v>0.61305000000000009</v>
      </c>
      <c r="O7">
        <f t="shared" si="2"/>
        <v>0.42199999999999999</v>
      </c>
      <c r="P7">
        <f t="shared" si="3"/>
        <v>0.66990000000000005</v>
      </c>
      <c r="Q7">
        <f t="shared" si="4"/>
        <v>0.24790000000000006</v>
      </c>
      <c r="R7">
        <v>24</v>
      </c>
      <c r="S7">
        <v>72</v>
      </c>
      <c r="T7">
        <f t="shared" si="5"/>
        <v>48</v>
      </c>
      <c r="V7" s="10">
        <v>528</v>
      </c>
      <c r="W7" s="11" t="s">
        <v>42</v>
      </c>
      <c r="X7" s="11">
        <v>5</v>
      </c>
    </row>
    <row r="8" spans="1:24">
      <c r="A8" s="9" t="s">
        <v>43</v>
      </c>
      <c r="B8" s="1">
        <v>536.41</v>
      </c>
      <c r="C8" s="3">
        <v>0.81240000000000001</v>
      </c>
      <c r="D8">
        <v>0.64400000000000002</v>
      </c>
      <c r="E8">
        <v>0.79959999999999998</v>
      </c>
      <c r="F8">
        <v>0.77559999999999996</v>
      </c>
      <c r="G8">
        <v>0.86670000000000003</v>
      </c>
      <c r="H8">
        <v>0.76870000000000005</v>
      </c>
      <c r="I8">
        <v>0.8276</v>
      </c>
      <c r="J8">
        <v>0.81420000000000003</v>
      </c>
      <c r="K8">
        <v>0.86319999999999997</v>
      </c>
      <c r="L8">
        <v>0.8458</v>
      </c>
      <c r="M8" s="5">
        <f t="shared" si="0"/>
        <v>0.80177999999999994</v>
      </c>
      <c r="N8">
        <f t="shared" si="1"/>
        <v>0.81330000000000002</v>
      </c>
      <c r="O8">
        <f t="shared" si="2"/>
        <v>0.64400000000000002</v>
      </c>
      <c r="P8">
        <f t="shared" si="3"/>
        <v>0.86670000000000003</v>
      </c>
      <c r="Q8">
        <f t="shared" si="4"/>
        <v>0.22270000000000001</v>
      </c>
      <c r="R8">
        <v>2</v>
      </c>
      <c r="S8">
        <v>12</v>
      </c>
      <c r="T8">
        <f t="shared" si="5"/>
        <v>10</v>
      </c>
      <c r="V8" s="8">
        <v>536.41</v>
      </c>
      <c r="W8" s="9" t="s">
        <v>43</v>
      </c>
      <c r="X8" s="9">
        <v>1</v>
      </c>
    </row>
    <row r="9" spans="1:24">
      <c r="A9" s="11" t="s">
        <v>44</v>
      </c>
      <c r="B9" s="1">
        <v>536.41999999999996</v>
      </c>
      <c r="C9" s="3">
        <v>0.69820000000000004</v>
      </c>
      <c r="D9">
        <v>0.5988</v>
      </c>
      <c r="E9">
        <v>0.70569999999999999</v>
      </c>
      <c r="F9">
        <v>0.72330000000000005</v>
      </c>
      <c r="G9">
        <v>0.82089999999999996</v>
      </c>
      <c r="H9">
        <v>0.78220000000000001</v>
      </c>
      <c r="I9">
        <v>0.7218</v>
      </c>
      <c r="J9">
        <v>0.70240000000000002</v>
      </c>
      <c r="K9">
        <v>0.77859999999999996</v>
      </c>
      <c r="L9">
        <v>0.69350000000000001</v>
      </c>
      <c r="M9" s="5">
        <f t="shared" si="0"/>
        <v>0.72254000000000007</v>
      </c>
      <c r="N9">
        <f t="shared" si="1"/>
        <v>0.71375</v>
      </c>
      <c r="O9">
        <f t="shared" si="2"/>
        <v>0.5988</v>
      </c>
      <c r="P9">
        <f t="shared" si="3"/>
        <v>0.82089999999999996</v>
      </c>
      <c r="Q9">
        <f t="shared" si="4"/>
        <v>0.22209999999999996</v>
      </c>
      <c r="R9">
        <v>2</v>
      </c>
      <c r="S9">
        <v>12</v>
      </c>
      <c r="T9">
        <f t="shared" si="5"/>
        <v>10</v>
      </c>
      <c r="V9" s="10">
        <v>536.41999999999996</v>
      </c>
      <c r="W9" s="11" t="s">
        <v>44</v>
      </c>
      <c r="X9" s="11">
        <v>3</v>
      </c>
    </row>
    <row r="10" spans="1:24">
      <c r="A10" s="9" t="s">
        <v>45</v>
      </c>
      <c r="B10" s="1">
        <v>536.49</v>
      </c>
      <c r="C10" s="3">
        <v>0.7329</v>
      </c>
      <c r="D10">
        <v>0.59099999999999997</v>
      </c>
      <c r="E10">
        <v>0.61270000000000002</v>
      </c>
      <c r="F10">
        <v>0.75580000000000003</v>
      </c>
      <c r="G10">
        <v>0.69879999999999998</v>
      </c>
      <c r="H10">
        <v>0.60970000000000002</v>
      </c>
      <c r="I10">
        <v>0.67930000000000001</v>
      </c>
      <c r="J10">
        <v>0.63549999999999995</v>
      </c>
      <c r="K10">
        <v>0.6835</v>
      </c>
      <c r="L10">
        <v>0.66859999999999997</v>
      </c>
      <c r="M10" s="5">
        <f t="shared" si="0"/>
        <v>0.66677999999999993</v>
      </c>
      <c r="N10">
        <f t="shared" si="1"/>
        <v>0.67395000000000005</v>
      </c>
      <c r="O10">
        <f t="shared" si="2"/>
        <v>0.59099999999999997</v>
      </c>
      <c r="P10">
        <f t="shared" si="3"/>
        <v>0.75580000000000003</v>
      </c>
      <c r="Q10">
        <f t="shared" si="4"/>
        <v>0.16480000000000006</v>
      </c>
      <c r="R10">
        <v>2</v>
      </c>
      <c r="S10">
        <v>6</v>
      </c>
      <c r="T10">
        <f t="shared" si="5"/>
        <v>4</v>
      </c>
      <c r="V10" s="8">
        <v>536.49</v>
      </c>
      <c r="W10" s="9" t="s">
        <v>45</v>
      </c>
      <c r="X10" s="9">
        <v>3</v>
      </c>
    </row>
    <row r="11" spans="1:24">
      <c r="A11" s="11" t="s">
        <v>46</v>
      </c>
      <c r="B11" s="1">
        <v>568</v>
      </c>
      <c r="C11" s="3">
        <v>0.68559999999999999</v>
      </c>
      <c r="D11">
        <v>0.6573</v>
      </c>
      <c r="E11">
        <v>0.64949999999999997</v>
      </c>
      <c r="F11">
        <v>0.63170000000000004</v>
      </c>
      <c r="G11">
        <v>0.65159999999999996</v>
      </c>
      <c r="H11">
        <v>0.59650000000000003</v>
      </c>
      <c r="I11">
        <v>0.65249999999999997</v>
      </c>
      <c r="J11">
        <v>0.64749999999999996</v>
      </c>
      <c r="K11">
        <v>0.66369999999999996</v>
      </c>
      <c r="L11">
        <v>0.63949999999999996</v>
      </c>
      <c r="M11" s="5">
        <f t="shared" si="0"/>
        <v>0.64753999999999989</v>
      </c>
      <c r="N11">
        <f t="shared" si="1"/>
        <v>0.65054999999999996</v>
      </c>
      <c r="O11">
        <f t="shared" si="2"/>
        <v>0.59650000000000003</v>
      </c>
      <c r="P11">
        <f t="shared" si="3"/>
        <v>0.68559999999999999</v>
      </c>
      <c r="Q11">
        <f t="shared" si="4"/>
        <v>8.9099999999999957E-2</v>
      </c>
      <c r="R11">
        <v>18</v>
      </c>
      <c r="S11">
        <v>1</v>
      </c>
      <c r="T11">
        <f t="shared" si="5"/>
        <v>-17</v>
      </c>
      <c r="V11" s="10">
        <v>568</v>
      </c>
      <c r="W11" s="11" t="s">
        <v>46</v>
      </c>
      <c r="X11" s="11">
        <v>3</v>
      </c>
    </row>
    <row r="12" spans="1:24">
      <c r="A12" s="9" t="s">
        <v>47</v>
      </c>
      <c r="B12" s="1">
        <v>569.69000000000005</v>
      </c>
      <c r="C12" s="3">
        <v>0.69899999999999995</v>
      </c>
      <c r="D12">
        <v>0.75270000000000004</v>
      </c>
      <c r="E12">
        <v>0.71399999999999997</v>
      </c>
      <c r="F12">
        <v>0.68179999999999996</v>
      </c>
      <c r="G12">
        <v>0.72629999999999995</v>
      </c>
      <c r="H12">
        <v>0.77080000000000004</v>
      </c>
      <c r="I12">
        <v>0.78490000000000004</v>
      </c>
      <c r="J12">
        <v>0.67600000000000005</v>
      </c>
      <c r="K12">
        <v>0.75209999999999999</v>
      </c>
      <c r="L12">
        <v>0.6996</v>
      </c>
      <c r="M12" s="5">
        <f t="shared" si="0"/>
        <v>0.72572000000000014</v>
      </c>
      <c r="N12">
        <f t="shared" si="1"/>
        <v>0.72014999999999996</v>
      </c>
      <c r="O12">
        <f t="shared" si="2"/>
        <v>0.67600000000000005</v>
      </c>
      <c r="P12">
        <f t="shared" si="3"/>
        <v>0.78490000000000004</v>
      </c>
      <c r="Q12">
        <f t="shared" si="4"/>
        <v>0.1089</v>
      </c>
      <c r="R12">
        <v>48</v>
      </c>
      <c r="S12">
        <v>24</v>
      </c>
      <c r="T12">
        <f t="shared" si="5"/>
        <v>-24</v>
      </c>
      <c r="V12" s="8">
        <v>569.69000000000005</v>
      </c>
      <c r="W12" s="9" t="s">
        <v>47</v>
      </c>
      <c r="X12" s="9">
        <v>3</v>
      </c>
    </row>
    <row r="13" spans="1:24">
      <c r="A13" s="11" t="s">
        <v>48</v>
      </c>
      <c r="B13" s="1">
        <v>579.29999999999995</v>
      </c>
      <c r="C13" s="3">
        <v>0.69420000000000004</v>
      </c>
      <c r="D13">
        <v>0.76680000000000004</v>
      </c>
      <c r="E13">
        <v>0.73870000000000002</v>
      </c>
      <c r="F13">
        <v>0.67700000000000005</v>
      </c>
      <c r="G13">
        <v>0.68369999999999997</v>
      </c>
      <c r="H13">
        <v>0.73599999999999999</v>
      </c>
      <c r="I13">
        <v>0.7006</v>
      </c>
      <c r="J13">
        <v>0.71440000000000003</v>
      </c>
      <c r="K13">
        <v>0.69750000000000001</v>
      </c>
      <c r="L13">
        <v>0.71330000000000005</v>
      </c>
      <c r="M13" s="5">
        <f t="shared" si="0"/>
        <v>0.71222000000000008</v>
      </c>
      <c r="N13">
        <f t="shared" si="1"/>
        <v>0.70694999999999997</v>
      </c>
      <c r="O13">
        <f t="shared" si="2"/>
        <v>0.67700000000000005</v>
      </c>
      <c r="P13">
        <f t="shared" si="3"/>
        <v>0.76680000000000004</v>
      </c>
      <c r="Q13">
        <f t="shared" si="4"/>
        <v>8.9799999999999991E-2</v>
      </c>
      <c r="R13">
        <v>6</v>
      </c>
      <c r="S13">
        <v>2</v>
      </c>
      <c r="T13">
        <f t="shared" si="5"/>
        <v>-4</v>
      </c>
      <c r="V13" s="10">
        <v>579.29999999999995</v>
      </c>
      <c r="W13" s="11" t="s">
        <v>48</v>
      </c>
      <c r="X13" s="11">
        <v>3</v>
      </c>
    </row>
    <row r="14" spans="1:24">
      <c r="A14" s="9" t="s">
        <v>49</v>
      </c>
      <c r="B14" s="1">
        <v>693</v>
      </c>
      <c r="C14" s="3">
        <v>0.71809999999999996</v>
      </c>
      <c r="D14">
        <v>0.71099999999999997</v>
      </c>
      <c r="E14">
        <v>0.71850000000000003</v>
      </c>
      <c r="F14">
        <v>0.70799999999999996</v>
      </c>
      <c r="G14">
        <v>0.64659999999999995</v>
      </c>
      <c r="H14">
        <v>0.71020000000000005</v>
      </c>
      <c r="I14">
        <v>0.69040000000000001</v>
      </c>
      <c r="J14">
        <v>0.73209999999999997</v>
      </c>
      <c r="K14">
        <v>0.7127</v>
      </c>
      <c r="L14">
        <v>0.69989999999999997</v>
      </c>
      <c r="M14" s="5">
        <f t="shared" si="0"/>
        <v>0.70474999999999999</v>
      </c>
      <c r="N14">
        <f t="shared" si="1"/>
        <v>0.71060000000000001</v>
      </c>
      <c r="O14">
        <f t="shared" si="2"/>
        <v>0.64659999999999995</v>
      </c>
      <c r="P14">
        <f t="shared" si="3"/>
        <v>0.73209999999999997</v>
      </c>
      <c r="Q14">
        <f t="shared" si="4"/>
        <v>8.550000000000002E-2</v>
      </c>
      <c r="R14">
        <v>12</v>
      </c>
      <c r="S14">
        <v>48</v>
      </c>
      <c r="T14">
        <f t="shared" si="5"/>
        <v>36</v>
      </c>
      <c r="V14" s="8">
        <v>693</v>
      </c>
      <c r="W14" s="9" t="s">
        <v>49</v>
      </c>
      <c r="X14" s="9">
        <v>4</v>
      </c>
    </row>
    <row r="15" spans="1:24">
      <c r="A15" s="11" t="s">
        <v>50</v>
      </c>
      <c r="B15" s="1">
        <v>707</v>
      </c>
      <c r="C15" s="3">
        <v>0.77349999999999997</v>
      </c>
      <c r="D15">
        <v>0.78320000000000001</v>
      </c>
      <c r="E15">
        <v>0.75519999999999998</v>
      </c>
      <c r="F15">
        <v>0.7681</v>
      </c>
      <c r="G15">
        <v>0.84019999999999995</v>
      </c>
      <c r="H15">
        <v>0.73680000000000001</v>
      </c>
      <c r="I15">
        <v>0.80489999999999995</v>
      </c>
      <c r="J15">
        <v>0.81059999999999999</v>
      </c>
      <c r="K15">
        <v>0.75319999999999998</v>
      </c>
      <c r="L15">
        <v>0.75080000000000002</v>
      </c>
      <c r="M15" s="5">
        <f t="shared" si="0"/>
        <v>0.77764999999999995</v>
      </c>
      <c r="N15">
        <f t="shared" si="1"/>
        <v>0.77079999999999993</v>
      </c>
      <c r="O15">
        <f t="shared" si="2"/>
        <v>0.73680000000000001</v>
      </c>
      <c r="P15">
        <f t="shared" si="3"/>
        <v>0.84019999999999995</v>
      </c>
      <c r="Q15">
        <f t="shared" si="4"/>
        <v>0.10339999999999994</v>
      </c>
      <c r="R15">
        <v>18</v>
      </c>
      <c r="S15">
        <v>12</v>
      </c>
      <c r="T15">
        <f t="shared" si="5"/>
        <v>-6</v>
      </c>
      <c r="V15" s="10">
        <v>707</v>
      </c>
      <c r="W15" s="11" t="s">
        <v>50</v>
      </c>
      <c r="X15" s="11">
        <v>5</v>
      </c>
    </row>
    <row r="16" spans="1:24">
      <c r="A16" s="9" t="s">
        <v>51</v>
      </c>
      <c r="B16" s="1">
        <v>707.03</v>
      </c>
      <c r="C16" s="3">
        <v>0.76790000000000003</v>
      </c>
      <c r="D16">
        <v>0.78390000000000004</v>
      </c>
      <c r="E16">
        <v>0.77539999999999998</v>
      </c>
      <c r="F16">
        <v>0.75970000000000004</v>
      </c>
      <c r="G16">
        <v>0.78320000000000001</v>
      </c>
      <c r="H16">
        <v>0.78369999999999995</v>
      </c>
      <c r="I16">
        <v>0.77139999999999997</v>
      </c>
      <c r="J16">
        <v>0.77200000000000002</v>
      </c>
      <c r="K16">
        <v>0.7268</v>
      </c>
      <c r="L16">
        <v>0.77500000000000002</v>
      </c>
      <c r="M16" s="5">
        <f t="shared" si="0"/>
        <v>0.76990000000000003</v>
      </c>
      <c r="N16">
        <f t="shared" si="1"/>
        <v>0.77350000000000008</v>
      </c>
      <c r="O16">
        <f t="shared" si="2"/>
        <v>0.7268</v>
      </c>
      <c r="P16">
        <f t="shared" si="3"/>
        <v>0.78390000000000004</v>
      </c>
      <c r="Q16">
        <f t="shared" si="4"/>
        <v>5.710000000000004E-2</v>
      </c>
      <c r="R16">
        <v>72</v>
      </c>
      <c r="S16">
        <v>2</v>
      </c>
      <c r="T16">
        <f t="shared" si="5"/>
        <v>-70</v>
      </c>
      <c r="V16" s="8">
        <v>707.03</v>
      </c>
      <c r="W16" s="9" t="s">
        <v>51</v>
      </c>
      <c r="X16" s="9">
        <v>5</v>
      </c>
    </row>
    <row r="17" spans="1:24">
      <c r="A17" s="11" t="s">
        <v>52</v>
      </c>
      <c r="B17" s="1">
        <v>707.05</v>
      </c>
      <c r="C17" s="3">
        <v>0.75009999999999999</v>
      </c>
      <c r="D17">
        <v>0.75160000000000005</v>
      </c>
      <c r="E17">
        <v>0.76290000000000002</v>
      </c>
      <c r="F17">
        <v>0.79720000000000002</v>
      </c>
      <c r="G17">
        <v>0.76849999999999996</v>
      </c>
      <c r="H17">
        <v>0.76959999999999995</v>
      </c>
      <c r="I17">
        <v>0.77190000000000003</v>
      </c>
      <c r="J17">
        <v>0.71719999999999995</v>
      </c>
      <c r="K17">
        <v>0.754</v>
      </c>
      <c r="L17">
        <v>0.72240000000000004</v>
      </c>
      <c r="M17" s="5">
        <f t="shared" si="0"/>
        <v>0.75653999999999999</v>
      </c>
      <c r="N17">
        <f t="shared" si="1"/>
        <v>0.75845000000000007</v>
      </c>
      <c r="O17">
        <f t="shared" si="2"/>
        <v>0.71719999999999995</v>
      </c>
      <c r="P17">
        <f t="shared" si="3"/>
        <v>0.79720000000000002</v>
      </c>
      <c r="Q17">
        <f t="shared" si="4"/>
        <v>8.0000000000000071E-2</v>
      </c>
      <c r="R17">
        <v>48</v>
      </c>
      <c r="S17">
        <v>6</v>
      </c>
      <c r="T17">
        <f t="shared" si="5"/>
        <v>-42</v>
      </c>
      <c r="V17" s="10">
        <v>707.05</v>
      </c>
      <c r="W17" s="11" t="s">
        <v>52</v>
      </c>
      <c r="X17" s="11">
        <v>5</v>
      </c>
    </row>
    <row r="18" spans="1:24">
      <c r="A18" s="9" t="s">
        <v>53</v>
      </c>
      <c r="B18" s="1">
        <v>996.1</v>
      </c>
      <c r="C18" s="3">
        <v>0.60209999999999997</v>
      </c>
      <c r="D18">
        <v>0.62180000000000002</v>
      </c>
      <c r="E18">
        <v>0.68269999999999997</v>
      </c>
      <c r="F18">
        <v>0.66190000000000004</v>
      </c>
      <c r="G18">
        <v>0.67520000000000002</v>
      </c>
      <c r="H18">
        <v>0.71840000000000004</v>
      </c>
      <c r="I18">
        <v>0.71350000000000002</v>
      </c>
      <c r="J18">
        <v>0.66849999999999998</v>
      </c>
      <c r="K18">
        <v>0.62829999999999997</v>
      </c>
      <c r="L18">
        <v>0.66690000000000005</v>
      </c>
      <c r="M18" s="5">
        <f t="shared" si="0"/>
        <v>0.66393000000000002</v>
      </c>
      <c r="N18">
        <f t="shared" si="1"/>
        <v>0.66769999999999996</v>
      </c>
      <c r="O18">
        <f t="shared" si="2"/>
        <v>0.60209999999999997</v>
      </c>
      <c r="P18">
        <f t="shared" si="3"/>
        <v>0.71840000000000004</v>
      </c>
      <c r="Q18">
        <f t="shared" si="4"/>
        <v>0.11630000000000007</v>
      </c>
      <c r="R18">
        <v>1</v>
      </c>
      <c r="S18">
        <v>18</v>
      </c>
      <c r="T18">
        <f t="shared" si="5"/>
        <v>17</v>
      </c>
      <c r="V18" s="8">
        <v>996.1</v>
      </c>
      <c r="W18" s="9" t="s">
        <v>53</v>
      </c>
      <c r="X18" s="9">
        <v>3</v>
      </c>
    </row>
    <row r="19" spans="1:24">
      <c r="A19" s="11" t="s">
        <v>54</v>
      </c>
      <c r="B19" s="1">
        <v>996.52</v>
      </c>
      <c r="C19" s="3">
        <v>0.7036</v>
      </c>
      <c r="D19">
        <v>0.82130000000000003</v>
      </c>
      <c r="E19">
        <v>0.62839999999999996</v>
      </c>
      <c r="F19">
        <v>0.58109999999999995</v>
      </c>
      <c r="G19">
        <v>0.48309999999999997</v>
      </c>
      <c r="H19">
        <v>0.61739999999999995</v>
      </c>
      <c r="I19">
        <v>0.66769999999999996</v>
      </c>
      <c r="J19">
        <v>0.61760000000000004</v>
      </c>
      <c r="K19">
        <v>0.59250000000000003</v>
      </c>
      <c r="L19">
        <v>0.73860000000000003</v>
      </c>
      <c r="M19" s="5">
        <f t="shared" si="0"/>
        <v>0.64512999999999998</v>
      </c>
      <c r="N19">
        <f t="shared" si="1"/>
        <v>0.623</v>
      </c>
      <c r="O19">
        <f t="shared" si="2"/>
        <v>0.48309999999999997</v>
      </c>
      <c r="P19">
        <f t="shared" si="3"/>
        <v>0.82130000000000003</v>
      </c>
      <c r="Q19">
        <f t="shared" si="4"/>
        <v>0.33820000000000006</v>
      </c>
      <c r="R19">
        <v>12</v>
      </c>
      <c r="S19">
        <v>2</v>
      </c>
      <c r="T19">
        <f t="shared" si="5"/>
        <v>-10</v>
      </c>
      <c r="V19" s="10">
        <v>996.52</v>
      </c>
      <c r="W19" s="11" t="s">
        <v>54</v>
      </c>
      <c r="X19" s="11">
        <v>3</v>
      </c>
    </row>
    <row r="20" spans="1:24">
      <c r="A20" s="9" t="s">
        <v>55</v>
      </c>
      <c r="B20" s="1">
        <v>996.59</v>
      </c>
      <c r="C20" s="3">
        <v>0.72670000000000001</v>
      </c>
      <c r="D20">
        <v>0.73040000000000005</v>
      </c>
      <c r="E20">
        <v>0.74390000000000001</v>
      </c>
      <c r="F20">
        <v>0.75739999999999996</v>
      </c>
      <c r="G20">
        <v>0.71619999999999995</v>
      </c>
      <c r="H20">
        <v>0.75429999999999997</v>
      </c>
      <c r="I20">
        <v>0.76</v>
      </c>
      <c r="J20">
        <v>0.75019999999999998</v>
      </c>
      <c r="K20">
        <v>0.72270000000000001</v>
      </c>
      <c r="L20">
        <v>0.75829999999999997</v>
      </c>
      <c r="M20" s="5">
        <f t="shared" si="0"/>
        <v>0.74200999999999995</v>
      </c>
      <c r="N20">
        <f t="shared" si="1"/>
        <v>0.74704999999999999</v>
      </c>
      <c r="O20">
        <f t="shared" si="2"/>
        <v>0.71619999999999995</v>
      </c>
      <c r="P20">
        <f t="shared" si="3"/>
        <v>0.76</v>
      </c>
      <c r="Q20">
        <f t="shared" si="4"/>
        <v>4.3800000000000061E-2</v>
      </c>
      <c r="R20">
        <v>12</v>
      </c>
      <c r="S20">
        <v>24</v>
      </c>
      <c r="T20">
        <f t="shared" si="5"/>
        <v>12</v>
      </c>
      <c r="V20" s="8">
        <v>996.59</v>
      </c>
      <c r="W20" s="9" t="s">
        <v>55</v>
      </c>
      <c r="X20" s="9">
        <v>3</v>
      </c>
    </row>
    <row r="21" spans="1:24">
      <c r="A21" s="11" t="s">
        <v>56</v>
      </c>
      <c r="B21" s="1">
        <v>996.61</v>
      </c>
      <c r="C21" s="3">
        <v>0.73270000000000002</v>
      </c>
      <c r="D21">
        <v>0.77580000000000005</v>
      </c>
      <c r="E21">
        <v>0.74390000000000001</v>
      </c>
      <c r="F21">
        <v>0.7591</v>
      </c>
      <c r="G21">
        <v>0.70399999999999996</v>
      </c>
      <c r="H21">
        <v>0.80469999999999997</v>
      </c>
      <c r="I21">
        <v>0.73570000000000002</v>
      </c>
      <c r="J21">
        <v>0.64119999999999999</v>
      </c>
      <c r="K21">
        <v>0.73609999999999998</v>
      </c>
      <c r="L21">
        <v>0.74380000000000002</v>
      </c>
      <c r="M21" s="5">
        <f t="shared" si="0"/>
        <v>0.73770000000000002</v>
      </c>
      <c r="N21">
        <f t="shared" si="1"/>
        <v>0.73995</v>
      </c>
      <c r="O21">
        <f t="shared" si="2"/>
        <v>0.64119999999999999</v>
      </c>
      <c r="P21">
        <f t="shared" si="3"/>
        <v>0.80469999999999997</v>
      </c>
      <c r="Q21">
        <f t="shared" si="4"/>
        <v>0.16349999999999998</v>
      </c>
      <c r="R21">
        <v>48</v>
      </c>
      <c r="S21">
        <v>18</v>
      </c>
      <c r="T21">
        <f t="shared" si="5"/>
        <v>-30</v>
      </c>
      <c r="V21" s="10">
        <v>996.61</v>
      </c>
      <c r="W21" s="11" t="s">
        <v>56</v>
      </c>
      <c r="X21" s="11">
        <v>1</v>
      </c>
    </row>
    <row r="22" spans="1:24">
      <c r="A22" s="9" t="s">
        <v>57</v>
      </c>
      <c r="B22" s="1">
        <v>996.62</v>
      </c>
      <c r="C22" s="3">
        <v>0.77039999999999997</v>
      </c>
      <c r="D22">
        <v>0.77200000000000002</v>
      </c>
      <c r="E22">
        <v>0.78690000000000004</v>
      </c>
      <c r="F22">
        <v>0.76629999999999998</v>
      </c>
      <c r="G22">
        <v>0.76949999999999996</v>
      </c>
      <c r="H22">
        <v>0.77059999999999995</v>
      </c>
      <c r="I22">
        <v>0.78420000000000001</v>
      </c>
      <c r="J22">
        <v>0.78349999999999997</v>
      </c>
      <c r="K22">
        <v>0.77890000000000004</v>
      </c>
      <c r="L22">
        <v>0.78420000000000001</v>
      </c>
      <c r="M22" s="5">
        <f t="shared" si="0"/>
        <v>0.77665000000000006</v>
      </c>
      <c r="N22">
        <f t="shared" si="1"/>
        <v>0.77544999999999997</v>
      </c>
      <c r="O22">
        <f t="shared" si="2"/>
        <v>0.76629999999999998</v>
      </c>
      <c r="P22">
        <f t="shared" si="3"/>
        <v>0.78690000000000004</v>
      </c>
      <c r="Q22">
        <f t="shared" si="4"/>
        <v>2.0600000000000063E-2</v>
      </c>
      <c r="R22">
        <v>6</v>
      </c>
      <c r="S22">
        <v>3</v>
      </c>
      <c r="T22">
        <f t="shared" si="5"/>
        <v>-3</v>
      </c>
      <c r="V22" s="8">
        <v>996.62</v>
      </c>
      <c r="W22" s="9" t="s">
        <v>57</v>
      </c>
      <c r="X22" s="9">
        <v>1</v>
      </c>
    </row>
    <row r="23" spans="1:24">
      <c r="A23" s="11" t="s">
        <v>58</v>
      </c>
      <c r="B23" s="1">
        <v>996.65</v>
      </c>
      <c r="C23" s="3">
        <v>0.68789999999999996</v>
      </c>
      <c r="D23">
        <v>0.78380000000000005</v>
      </c>
      <c r="E23">
        <v>0.68310000000000004</v>
      </c>
      <c r="F23">
        <v>0.77490000000000003</v>
      </c>
      <c r="G23">
        <v>0.65059999999999996</v>
      </c>
      <c r="H23">
        <v>0.74529999999999996</v>
      </c>
      <c r="I23">
        <v>0.58609999999999995</v>
      </c>
      <c r="J23">
        <v>0.82520000000000004</v>
      </c>
      <c r="K23">
        <v>0.64670000000000005</v>
      </c>
      <c r="L23">
        <v>0.65980000000000005</v>
      </c>
      <c r="M23" s="5">
        <f t="shared" si="0"/>
        <v>0.70433999999999997</v>
      </c>
      <c r="N23">
        <f t="shared" si="1"/>
        <v>0.6855</v>
      </c>
      <c r="O23">
        <f t="shared" si="2"/>
        <v>0.58609999999999995</v>
      </c>
      <c r="P23">
        <f t="shared" si="3"/>
        <v>0.82520000000000004</v>
      </c>
      <c r="Q23">
        <f t="shared" si="4"/>
        <v>0.23910000000000009</v>
      </c>
      <c r="R23">
        <v>24</v>
      </c>
      <c r="S23">
        <v>48</v>
      </c>
      <c r="T23">
        <f t="shared" si="5"/>
        <v>24</v>
      </c>
      <c r="V23" s="10">
        <v>996.65</v>
      </c>
      <c r="W23" s="11" t="s">
        <v>58</v>
      </c>
      <c r="X23" s="11">
        <v>1</v>
      </c>
    </row>
    <row r="24" spans="1:24">
      <c r="A24" s="9" t="s">
        <v>59</v>
      </c>
      <c r="B24" s="1">
        <v>996.74</v>
      </c>
      <c r="C24" s="3">
        <v>0.65920000000000001</v>
      </c>
      <c r="D24">
        <v>0.66049999999999998</v>
      </c>
      <c r="E24">
        <v>0.67500000000000004</v>
      </c>
      <c r="F24">
        <v>0.64249999999999996</v>
      </c>
      <c r="G24">
        <v>0.66159999999999997</v>
      </c>
      <c r="H24">
        <v>0.65939999999999999</v>
      </c>
      <c r="I24">
        <v>0.67200000000000004</v>
      </c>
      <c r="J24">
        <v>0.65720000000000001</v>
      </c>
      <c r="K24">
        <v>0.66690000000000005</v>
      </c>
      <c r="L24">
        <v>0.63019999999999998</v>
      </c>
      <c r="M24" s="5">
        <f t="shared" si="0"/>
        <v>0.65844999999999998</v>
      </c>
      <c r="N24">
        <f t="shared" si="1"/>
        <v>0.65995000000000004</v>
      </c>
      <c r="O24">
        <f t="shared" si="2"/>
        <v>0.63019999999999998</v>
      </c>
      <c r="P24">
        <f t="shared" si="3"/>
        <v>0.67500000000000004</v>
      </c>
      <c r="Q24">
        <f t="shared" si="4"/>
        <v>4.4800000000000062E-2</v>
      </c>
      <c r="R24">
        <v>96</v>
      </c>
      <c r="S24">
        <v>3</v>
      </c>
      <c r="T24">
        <f t="shared" si="5"/>
        <v>-93</v>
      </c>
      <c r="V24" s="8">
        <v>996.74</v>
      </c>
      <c r="W24" s="9" t="s">
        <v>59</v>
      </c>
      <c r="X24" s="9">
        <v>3</v>
      </c>
    </row>
    <row r="25" spans="1:24">
      <c r="A25" s="11" t="s">
        <v>60</v>
      </c>
      <c r="B25" s="1">
        <v>996.81</v>
      </c>
      <c r="C25" s="3">
        <v>0.74350000000000005</v>
      </c>
      <c r="D25">
        <v>0.82410000000000005</v>
      </c>
      <c r="E25">
        <v>0.77739999999999998</v>
      </c>
      <c r="F25">
        <v>0.73160000000000003</v>
      </c>
      <c r="G25">
        <v>0.78590000000000004</v>
      </c>
      <c r="H25">
        <v>0.77459999999999996</v>
      </c>
      <c r="I25">
        <v>0.8296</v>
      </c>
      <c r="J25">
        <v>0.77049999999999996</v>
      </c>
      <c r="K25">
        <v>0.8135</v>
      </c>
      <c r="L25">
        <v>0.78539999999999999</v>
      </c>
      <c r="M25" s="5">
        <f t="shared" si="0"/>
        <v>0.78361000000000014</v>
      </c>
      <c r="N25">
        <f t="shared" si="1"/>
        <v>0.78139999999999998</v>
      </c>
      <c r="O25">
        <f t="shared" si="2"/>
        <v>0.73160000000000003</v>
      </c>
      <c r="P25">
        <f t="shared" si="3"/>
        <v>0.8296</v>
      </c>
      <c r="Q25">
        <f t="shared" si="4"/>
        <v>9.7999999999999976E-2</v>
      </c>
      <c r="R25">
        <v>6</v>
      </c>
      <c r="S25">
        <v>24</v>
      </c>
      <c r="T25">
        <f t="shared" si="5"/>
        <v>18</v>
      </c>
      <c r="V25" s="10">
        <v>996.81</v>
      </c>
      <c r="W25" s="11" t="s">
        <v>60</v>
      </c>
      <c r="X25" s="11">
        <v>3</v>
      </c>
    </row>
    <row r="26" spans="1:24">
      <c r="A26" s="9" t="s">
        <v>61</v>
      </c>
      <c r="B26" s="1">
        <v>996.82</v>
      </c>
      <c r="C26" s="3">
        <v>0.69620000000000004</v>
      </c>
      <c r="D26">
        <v>0.80449999999999999</v>
      </c>
      <c r="E26">
        <v>0.74429999999999996</v>
      </c>
      <c r="F26">
        <v>0.68320000000000003</v>
      </c>
      <c r="G26">
        <v>0.72829999999999995</v>
      </c>
      <c r="H26">
        <v>0.81940000000000002</v>
      </c>
      <c r="I26">
        <v>0.67279999999999995</v>
      </c>
      <c r="J26">
        <v>0.65500000000000003</v>
      </c>
      <c r="K26">
        <v>0.6704</v>
      </c>
      <c r="L26">
        <v>0.73719999999999997</v>
      </c>
      <c r="M26" s="5">
        <f t="shared" si="0"/>
        <v>0.72112999999999994</v>
      </c>
      <c r="N26">
        <f t="shared" si="1"/>
        <v>0.71225000000000005</v>
      </c>
      <c r="O26">
        <f t="shared" si="2"/>
        <v>0.65500000000000003</v>
      </c>
      <c r="P26">
        <f t="shared" si="3"/>
        <v>0.81940000000000002</v>
      </c>
      <c r="Q26">
        <f t="shared" si="4"/>
        <v>0.16439999999999999</v>
      </c>
      <c r="R26">
        <v>48</v>
      </c>
      <c r="S26">
        <v>18</v>
      </c>
      <c r="T26">
        <f t="shared" si="5"/>
        <v>-30</v>
      </c>
      <c r="V26" s="8">
        <v>996.82</v>
      </c>
      <c r="W26" s="9" t="s">
        <v>61</v>
      </c>
      <c r="X26" s="9">
        <v>3</v>
      </c>
    </row>
    <row r="27" spans="1:24">
      <c r="A27" s="11" t="s">
        <v>62</v>
      </c>
      <c r="B27" s="1">
        <v>996.85</v>
      </c>
      <c r="C27" s="3">
        <v>0.79900000000000004</v>
      </c>
      <c r="D27">
        <v>0.82799999999999996</v>
      </c>
      <c r="E27">
        <v>0.82579999999999998</v>
      </c>
      <c r="F27">
        <v>0.76480000000000004</v>
      </c>
      <c r="G27">
        <v>0.82820000000000005</v>
      </c>
      <c r="H27">
        <v>0.80789999999999995</v>
      </c>
      <c r="I27">
        <v>0.80710000000000004</v>
      </c>
      <c r="J27">
        <v>0.80200000000000005</v>
      </c>
      <c r="K27">
        <v>0.76929999999999998</v>
      </c>
      <c r="L27">
        <v>0.84830000000000005</v>
      </c>
      <c r="M27" s="5">
        <f t="shared" si="0"/>
        <v>0.80804000000000009</v>
      </c>
      <c r="N27">
        <f t="shared" si="1"/>
        <v>0.8075</v>
      </c>
      <c r="O27">
        <f t="shared" si="2"/>
        <v>0.76480000000000004</v>
      </c>
      <c r="P27">
        <f t="shared" si="3"/>
        <v>0.84830000000000005</v>
      </c>
      <c r="Q27">
        <f t="shared" si="4"/>
        <v>8.3500000000000019E-2</v>
      </c>
      <c r="R27">
        <v>6</v>
      </c>
      <c r="S27">
        <v>96</v>
      </c>
      <c r="T27">
        <f t="shared" si="5"/>
        <v>90</v>
      </c>
      <c r="V27" s="10">
        <v>996.85</v>
      </c>
      <c r="W27" s="11" t="s">
        <v>62</v>
      </c>
      <c r="X27" s="11">
        <v>5</v>
      </c>
    </row>
    <row r="28" spans="1:24">
      <c r="A28" s="9" t="s">
        <v>63</v>
      </c>
      <c r="B28" s="1">
        <v>997.02</v>
      </c>
      <c r="C28" s="3">
        <v>0.74429999999999996</v>
      </c>
      <c r="D28">
        <v>0.7722</v>
      </c>
      <c r="E28">
        <v>0.77359999999999995</v>
      </c>
      <c r="F28">
        <v>0.77039999999999997</v>
      </c>
      <c r="G28">
        <v>0.75460000000000005</v>
      </c>
      <c r="H28">
        <v>0.77280000000000004</v>
      </c>
      <c r="I28">
        <v>0.75649999999999995</v>
      </c>
      <c r="J28">
        <v>0.73670000000000002</v>
      </c>
      <c r="K28">
        <v>0.75519999999999998</v>
      </c>
      <c r="L28">
        <v>0.7923</v>
      </c>
      <c r="M28" s="5">
        <f t="shared" si="0"/>
        <v>0.76285999999999998</v>
      </c>
      <c r="N28">
        <f t="shared" si="1"/>
        <v>0.76344999999999996</v>
      </c>
      <c r="O28">
        <f t="shared" si="2"/>
        <v>0.73670000000000002</v>
      </c>
      <c r="P28">
        <f t="shared" si="3"/>
        <v>0.7923</v>
      </c>
      <c r="Q28">
        <f t="shared" si="4"/>
        <v>5.5599999999999983E-2</v>
      </c>
      <c r="R28">
        <v>48</v>
      </c>
      <c r="S28">
        <v>96</v>
      </c>
      <c r="T28">
        <f t="shared" si="5"/>
        <v>48</v>
      </c>
      <c r="V28" s="8">
        <v>997.02</v>
      </c>
      <c r="W28" s="9" t="s">
        <v>63</v>
      </c>
      <c r="X28" s="9">
        <v>2</v>
      </c>
    </row>
    <row r="29" spans="1:24">
      <c r="A29" s="11" t="s">
        <v>64</v>
      </c>
      <c r="B29" s="1">
        <v>997.69</v>
      </c>
      <c r="C29" s="3">
        <v>0.59009999999999996</v>
      </c>
      <c r="D29">
        <v>0.70799999999999996</v>
      </c>
      <c r="E29">
        <v>0.62960000000000005</v>
      </c>
      <c r="F29">
        <v>0.60440000000000005</v>
      </c>
      <c r="G29">
        <v>0.65259999999999996</v>
      </c>
      <c r="H29">
        <v>0.54810000000000003</v>
      </c>
      <c r="I29">
        <v>0.71550000000000002</v>
      </c>
      <c r="J29">
        <v>0.67900000000000005</v>
      </c>
      <c r="K29">
        <v>0.65090000000000003</v>
      </c>
      <c r="L29">
        <v>0.60299999999999998</v>
      </c>
      <c r="M29" s="5">
        <f t="shared" si="0"/>
        <v>0.63812000000000002</v>
      </c>
      <c r="N29">
        <f t="shared" si="1"/>
        <v>0.64024999999999999</v>
      </c>
      <c r="O29">
        <f t="shared" si="2"/>
        <v>0.54810000000000003</v>
      </c>
      <c r="P29">
        <f t="shared" si="3"/>
        <v>0.71550000000000002</v>
      </c>
      <c r="Q29">
        <f t="shared" si="4"/>
        <v>0.16739999999999999</v>
      </c>
      <c r="R29">
        <v>24</v>
      </c>
      <c r="S29">
        <v>24</v>
      </c>
      <c r="T29">
        <f t="shared" si="5"/>
        <v>0</v>
      </c>
      <c r="V29" s="10">
        <v>997.69</v>
      </c>
      <c r="W29" s="11" t="s">
        <v>64</v>
      </c>
      <c r="X29" s="11">
        <v>3</v>
      </c>
    </row>
    <row r="30" spans="1:24">
      <c r="A30" s="9" t="s">
        <v>65</v>
      </c>
      <c r="B30" s="1">
        <v>998.11</v>
      </c>
      <c r="C30" s="3">
        <v>0.80449999999999999</v>
      </c>
      <c r="D30">
        <v>0.8014</v>
      </c>
      <c r="E30">
        <v>0.79669999999999996</v>
      </c>
      <c r="F30">
        <v>0.79679999999999995</v>
      </c>
      <c r="G30">
        <v>0.79659999999999997</v>
      </c>
      <c r="H30">
        <v>0.7863</v>
      </c>
      <c r="I30">
        <v>0.79710000000000003</v>
      </c>
      <c r="J30">
        <v>0.79610000000000003</v>
      </c>
      <c r="K30">
        <v>0.78069999999999995</v>
      </c>
      <c r="L30">
        <v>0.78790000000000004</v>
      </c>
      <c r="M30" s="5">
        <f t="shared" si="0"/>
        <v>0.79441000000000006</v>
      </c>
      <c r="N30">
        <f t="shared" si="1"/>
        <v>0.79664999999999997</v>
      </c>
      <c r="O30">
        <f t="shared" si="2"/>
        <v>0.78069999999999995</v>
      </c>
      <c r="P30">
        <f t="shared" si="3"/>
        <v>0.80449999999999999</v>
      </c>
      <c r="Q30">
        <f t="shared" si="4"/>
        <v>2.3800000000000043E-2</v>
      </c>
      <c r="R30">
        <v>72</v>
      </c>
      <c r="S30">
        <v>1</v>
      </c>
      <c r="T30">
        <f t="shared" si="5"/>
        <v>-71</v>
      </c>
      <c r="V30" s="8">
        <v>998.11</v>
      </c>
      <c r="W30" s="9" t="s">
        <v>65</v>
      </c>
      <c r="X30" s="9">
        <v>2</v>
      </c>
    </row>
    <row r="31" spans="1:24">
      <c r="A31" s="11" t="s">
        <v>66</v>
      </c>
      <c r="B31" s="1">
        <v>998.2</v>
      </c>
      <c r="C31" s="3">
        <v>0.70220000000000005</v>
      </c>
      <c r="D31">
        <v>0.72109999999999996</v>
      </c>
      <c r="E31">
        <v>0.73019999999999996</v>
      </c>
      <c r="F31">
        <v>0.70289999999999997</v>
      </c>
      <c r="G31">
        <v>0.71640000000000004</v>
      </c>
      <c r="H31">
        <v>0.72589999999999999</v>
      </c>
      <c r="I31">
        <v>0.72199999999999998</v>
      </c>
      <c r="J31">
        <v>0.70699999999999996</v>
      </c>
      <c r="K31">
        <v>0.70379999999999998</v>
      </c>
      <c r="L31">
        <v>0.71450000000000002</v>
      </c>
      <c r="M31" s="5">
        <f t="shared" si="0"/>
        <v>0.71460000000000001</v>
      </c>
      <c r="N31">
        <f t="shared" si="1"/>
        <v>0.71545000000000003</v>
      </c>
      <c r="O31">
        <f t="shared" si="2"/>
        <v>0.70220000000000005</v>
      </c>
      <c r="P31">
        <f t="shared" si="3"/>
        <v>0.73019999999999996</v>
      </c>
      <c r="Q31">
        <f t="shared" si="4"/>
        <v>2.7999999999999914E-2</v>
      </c>
      <c r="R31">
        <v>1</v>
      </c>
      <c r="S31">
        <v>3</v>
      </c>
      <c r="T31">
        <f t="shared" si="5"/>
        <v>2</v>
      </c>
      <c r="V31" s="10">
        <v>998.2</v>
      </c>
      <c r="W31" s="11" t="s">
        <v>66</v>
      </c>
      <c r="X31" s="11">
        <v>3</v>
      </c>
    </row>
    <row r="32" spans="1:24">
      <c r="A32" s="9" t="s">
        <v>67</v>
      </c>
      <c r="B32" s="1">
        <v>998.31</v>
      </c>
      <c r="C32" s="3">
        <v>0.60919999999999996</v>
      </c>
      <c r="D32">
        <v>0.61050000000000004</v>
      </c>
      <c r="E32">
        <v>0.64449999999999996</v>
      </c>
      <c r="F32">
        <v>0.60089999999999999</v>
      </c>
      <c r="G32">
        <v>0.65690000000000004</v>
      </c>
      <c r="H32">
        <v>0.59099999999999997</v>
      </c>
      <c r="I32">
        <v>0.65290000000000004</v>
      </c>
      <c r="J32">
        <v>0.63500000000000001</v>
      </c>
      <c r="K32">
        <v>0.64129999999999998</v>
      </c>
      <c r="L32">
        <v>0.62909999999999999</v>
      </c>
      <c r="M32" s="5">
        <f t="shared" si="0"/>
        <v>0.62712999999999997</v>
      </c>
      <c r="N32">
        <f t="shared" si="1"/>
        <v>0.63205</v>
      </c>
      <c r="O32">
        <f t="shared" si="2"/>
        <v>0.59099999999999997</v>
      </c>
      <c r="P32">
        <f t="shared" si="3"/>
        <v>0.65690000000000004</v>
      </c>
      <c r="Q32">
        <f t="shared" si="4"/>
        <v>6.590000000000007E-2</v>
      </c>
      <c r="R32">
        <v>18</v>
      </c>
      <c r="S32">
        <v>12</v>
      </c>
      <c r="T32">
        <f t="shared" si="5"/>
        <v>-6</v>
      </c>
      <c r="V32" s="8">
        <v>998.31</v>
      </c>
      <c r="W32" s="9" t="s">
        <v>67</v>
      </c>
      <c r="X32" s="9">
        <v>3</v>
      </c>
    </row>
    <row r="33" spans="1:24">
      <c r="A33" s="11" t="s">
        <v>68</v>
      </c>
      <c r="B33" s="1">
        <v>998.32</v>
      </c>
      <c r="C33" s="3">
        <v>0.63549999999999995</v>
      </c>
      <c r="D33">
        <v>0.64290000000000003</v>
      </c>
      <c r="E33">
        <v>0.63470000000000004</v>
      </c>
      <c r="F33">
        <v>0.60529999999999995</v>
      </c>
      <c r="G33">
        <v>0.62290000000000001</v>
      </c>
      <c r="H33">
        <v>0.69130000000000003</v>
      </c>
      <c r="I33">
        <v>0.62790000000000001</v>
      </c>
      <c r="J33">
        <v>0.61450000000000005</v>
      </c>
      <c r="K33">
        <v>0.61570000000000003</v>
      </c>
      <c r="L33">
        <v>0.63200000000000001</v>
      </c>
      <c r="M33" s="5">
        <f t="shared" si="0"/>
        <v>0.63226999999999989</v>
      </c>
      <c r="N33">
        <f t="shared" si="1"/>
        <v>0.62995000000000001</v>
      </c>
      <c r="O33">
        <f t="shared" si="2"/>
        <v>0.60529999999999995</v>
      </c>
      <c r="P33">
        <f t="shared" si="3"/>
        <v>0.69130000000000003</v>
      </c>
      <c r="Q33">
        <f t="shared" si="4"/>
        <v>8.6000000000000076E-2</v>
      </c>
      <c r="R33">
        <v>6</v>
      </c>
      <c r="S33">
        <v>18</v>
      </c>
      <c r="T33">
        <f t="shared" si="5"/>
        <v>12</v>
      </c>
      <c r="V33" s="10">
        <v>998.32</v>
      </c>
      <c r="W33" s="11" t="s">
        <v>68</v>
      </c>
      <c r="X33" s="11">
        <v>3</v>
      </c>
    </row>
    <row r="34" spans="1:24">
      <c r="A34" s="9" t="s">
        <v>69</v>
      </c>
      <c r="B34" s="1">
        <v>998.59</v>
      </c>
      <c r="C34" s="3">
        <v>0.73950000000000005</v>
      </c>
      <c r="D34">
        <v>0.76859999999999995</v>
      </c>
      <c r="E34">
        <v>0.7268</v>
      </c>
      <c r="F34">
        <v>0.74350000000000005</v>
      </c>
      <c r="G34">
        <v>0.73370000000000002</v>
      </c>
      <c r="H34">
        <v>0.73750000000000004</v>
      </c>
      <c r="I34">
        <v>0.7288</v>
      </c>
      <c r="J34">
        <v>0.73089999999999999</v>
      </c>
      <c r="K34">
        <v>0.71989999999999998</v>
      </c>
      <c r="L34">
        <v>0.70930000000000004</v>
      </c>
      <c r="M34" s="5">
        <f t="shared" si="0"/>
        <v>0.73385</v>
      </c>
      <c r="N34">
        <f t="shared" si="1"/>
        <v>0.73229999999999995</v>
      </c>
      <c r="O34">
        <f t="shared" si="2"/>
        <v>0.70930000000000004</v>
      </c>
      <c r="P34">
        <f t="shared" si="3"/>
        <v>0.76859999999999995</v>
      </c>
      <c r="Q34">
        <f t="shared" si="4"/>
        <v>5.9299999999999908E-2</v>
      </c>
      <c r="R34">
        <v>96</v>
      </c>
      <c r="S34">
        <v>2</v>
      </c>
      <c r="T34">
        <f t="shared" si="5"/>
        <v>-94</v>
      </c>
      <c r="V34" s="8">
        <v>998.59</v>
      </c>
      <c r="W34" s="9" t="s">
        <v>69</v>
      </c>
      <c r="X34" s="9">
        <v>1</v>
      </c>
    </row>
    <row r="35" spans="1:24">
      <c r="A35" s="11" t="s">
        <v>70</v>
      </c>
      <c r="B35" s="1">
        <v>998.6</v>
      </c>
      <c r="C35" s="3">
        <v>0.62150000000000005</v>
      </c>
      <c r="D35">
        <v>0.64029999999999998</v>
      </c>
      <c r="E35">
        <v>0.64729999999999999</v>
      </c>
      <c r="F35">
        <v>0.65780000000000005</v>
      </c>
      <c r="G35">
        <v>0.64219999999999999</v>
      </c>
      <c r="H35">
        <v>0.60470000000000002</v>
      </c>
      <c r="I35">
        <v>0.61629999999999996</v>
      </c>
      <c r="J35">
        <v>0.6431</v>
      </c>
      <c r="K35">
        <v>0.57869999999999999</v>
      </c>
      <c r="L35">
        <v>0.72099999999999997</v>
      </c>
      <c r="M35" s="5">
        <f t="shared" si="0"/>
        <v>0.63728999999999991</v>
      </c>
      <c r="N35">
        <f t="shared" si="1"/>
        <v>0.64124999999999999</v>
      </c>
      <c r="O35">
        <f t="shared" si="2"/>
        <v>0.57869999999999999</v>
      </c>
      <c r="P35">
        <f t="shared" si="3"/>
        <v>0.72099999999999997</v>
      </c>
      <c r="Q35">
        <f t="shared" si="4"/>
        <v>0.14229999999999998</v>
      </c>
      <c r="R35">
        <v>72</v>
      </c>
      <c r="S35">
        <v>96</v>
      </c>
      <c r="T35">
        <f t="shared" si="5"/>
        <v>24</v>
      </c>
      <c r="V35" s="10">
        <v>998.6</v>
      </c>
      <c r="W35" s="11" t="s">
        <v>70</v>
      </c>
      <c r="X35" s="11">
        <v>3</v>
      </c>
    </row>
    <row r="36" spans="1:24">
      <c r="A36" s="9" t="s">
        <v>71</v>
      </c>
      <c r="B36" s="1">
        <v>998.83</v>
      </c>
      <c r="C36" s="3">
        <v>0.50160000000000005</v>
      </c>
      <c r="D36">
        <v>0.67689999999999995</v>
      </c>
      <c r="E36">
        <v>0.57720000000000005</v>
      </c>
      <c r="F36">
        <v>0.60750000000000004</v>
      </c>
      <c r="G36">
        <v>0.56740000000000002</v>
      </c>
      <c r="H36">
        <v>0.59819999999999995</v>
      </c>
      <c r="I36">
        <v>0.61929999999999996</v>
      </c>
      <c r="J36">
        <v>0.7046</v>
      </c>
      <c r="K36">
        <v>0.56569999999999998</v>
      </c>
      <c r="L36">
        <v>0.58240000000000003</v>
      </c>
      <c r="M36" s="5">
        <f t="shared" si="0"/>
        <v>0.60007999999999995</v>
      </c>
      <c r="N36">
        <f t="shared" si="1"/>
        <v>0.59030000000000005</v>
      </c>
      <c r="O36">
        <f t="shared" si="2"/>
        <v>0.50160000000000005</v>
      </c>
      <c r="P36">
        <f t="shared" si="3"/>
        <v>0.7046</v>
      </c>
      <c r="Q36">
        <f t="shared" si="4"/>
        <v>0.20299999999999996</v>
      </c>
      <c r="R36">
        <v>1</v>
      </c>
      <c r="S36">
        <v>48</v>
      </c>
      <c r="T36">
        <f t="shared" si="5"/>
        <v>47</v>
      </c>
      <c r="V36" s="8">
        <v>998.83</v>
      </c>
      <c r="W36" s="9" t="s">
        <v>71</v>
      </c>
      <c r="X36" s="9">
        <v>3</v>
      </c>
    </row>
    <row r="37" spans="1:24">
      <c r="A37" s="11" t="s">
        <v>72</v>
      </c>
      <c r="B37" s="1">
        <v>999.9</v>
      </c>
      <c r="C37" s="3">
        <v>0.747</v>
      </c>
      <c r="D37">
        <v>0.68899999999999995</v>
      </c>
      <c r="E37">
        <v>0.71960000000000002</v>
      </c>
      <c r="F37">
        <v>0.75670000000000004</v>
      </c>
      <c r="G37">
        <v>0.752</v>
      </c>
      <c r="H37">
        <v>0.72340000000000004</v>
      </c>
      <c r="I37">
        <v>0.75360000000000005</v>
      </c>
      <c r="J37">
        <v>0.70289999999999997</v>
      </c>
      <c r="K37">
        <v>0.69889999999999997</v>
      </c>
      <c r="L37">
        <v>0.6774</v>
      </c>
      <c r="M37" s="5">
        <f t="shared" si="0"/>
        <v>0.72204999999999997</v>
      </c>
      <c r="N37">
        <f t="shared" si="1"/>
        <v>0.72150000000000003</v>
      </c>
      <c r="O37">
        <f t="shared" si="2"/>
        <v>0.6774</v>
      </c>
      <c r="P37">
        <f t="shared" si="3"/>
        <v>0.75670000000000004</v>
      </c>
      <c r="Q37">
        <f t="shared" si="4"/>
        <v>7.9300000000000037E-2</v>
      </c>
      <c r="R37">
        <v>96</v>
      </c>
      <c r="S37">
        <v>6</v>
      </c>
      <c r="T37">
        <f t="shared" si="5"/>
        <v>-90</v>
      </c>
      <c r="V37" s="10">
        <v>999.9</v>
      </c>
      <c r="W37" s="11" t="s">
        <v>72</v>
      </c>
      <c r="X37" s="11">
        <v>5</v>
      </c>
    </row>
    <row r="38" spans="1:24">
      <c r="A38" s="9" t="s">
        <v>73</v>
      </c>
      <c r="B38" s="1" t="s">
        <v>11</v>
      </c>
      <c r="C38" s="3">
        <v>0.6048</v>
      </c>
      <c r="D38">
        <v>0.63219999999999998</v>
      </c>
      <c r="E38">
        <v>0.60650000000000004</v>
      </c>
      <c r="F38">
        <v>0.62070000000000003</v>
      </c>
      <c r="G38">
        <v>0.62880000000000003</v>
      </c>
      <c r="H38">
        <v>0.60719999999999996</v>
      </c>
      <c r="I38">
        <v>0.59540000000000004</v>
      </c>
      <c r="J38">
        <v>0.62880000000000003</v>
      </c>
      <c r="K38">
        <v>0.63370000000000004</v>
      </c>
      <c r="L38">
        <v>0.63819999999999999</v>
      </c>
      <c r="M38" s="5">
        <f t="shared" si="0"/>
        <v>0.61963000000000001</v>
      </c>
      <c r="N38">
        <f t="shared" si="1"/>
        <v>0.62475000000000003</v>
      </c>
      <c r="O38">
        <f t="shared" si="2"/>
        <v>0.59540000000000004</v>
      </c>
      <c r="P38">
        <f t="shared" si="3"/>
        <v>0.63819999999999999</v>
      </c>
      <c r="Q38">
        <f t="shared" si="4"/>
        <v>4.2799999999999949E-2</v>
      </c>
      <c r="R38">
        <v>96</v>
      </c>
      <c r="S38">
        <v>96</v>
      </c>
      <c r="T38">
        <f t="shared" si="5"/>
        <v>0</v>
      </c>
      <c r="V38" s="8" t="s">
        <v>11</v>
      </c>
      <c r="W38" s="9" t="s">
        <v>73</v>
      </c>
      <c r="X38" s="9">
        <v>3</v>
      </c>
    </row>
    <row r="39" spans="1:24">
      <c r="A39" s="11" t="s">
        <v>74</v>
      </c>
      <c r="B39" s="1" t="s">
        <v>12</v>
      </c>
      <c r="C39" s="3">
        <v>0.84189999999999998</v>
      </c>
      <c r="D39">
        <v>0.77080000000000004</v>
      </c>
      <c r="E39">
        <v>0.80789999999999995</v>
      </c>
      <c r="F39">
        <v>0.79669999999999996</v>
      </c>
      <c r="G39">
        <v>0.76629999999999998</v>
      </c>
      <c r="H39">
        <v>0.81659999999999999</v>
      </c>
      <c r="I39">
        <v>0.8155</v>
      </c>
      <c r="J39">
        <v>0.77300000000000002</v>
      </c>
      <c r="K39">
        <v>0.85209999999999997</v>
      </c>
      <c r="L39">
        <v>0.80220000000000002</v>
      </c>
      <c r="M39" s="5">
        <f t="shared" si="0"/>
        <v>0.8042999999999999</v>
      </c>
      <c r="N39">
        <f t="shared" si="1"/>
        <v>0.80505000000000004</v>
      </c>
      <c r="O39">
        <f t="shared" si="2"/>
        <v>0.76629999999999998</v>
      </c>
      <c r="P39">
        <f t="shared" si="3"/>
        <v>0.85209999999999997</v>
      </c>
      <c r="Q39">
        <f t="shared" si="4"/>
        <v>8.5799999999999987E-2</v>
      </c>
      <c r="R39">
        <v>12</v>
      </c>
      <c r="S39">
        <v>72</v>
      </c>
      <c r="T39">
        <f t="shared" si="5"/>
        <v>60</v>
      </c>
      <c r="V39" s="10" t="s">
        <v>12</v>
      </c>
      <c r="W39" s="11" t="s">
        <v>74</v>
      </c>
      <c r="X39" s="11">
        <v>4</v>
      </c>
    </row>
    <row r="40" spans="1:24">
      <c r="A40" s="9" t="s">
        <v>75</v>
      </c>
      <c r="B40" s="1" t="s">
        <v>13</v>
      </c>
      <c r="C40" s="3">
        <v>0.86929999999999996</v>
      </c>
      <c r="D40">
        <v>0.82989999999999997</v>
      </c>
      <c r="E40">
        <v>0.84740000000000004</v>
      </c>
      <c r="F40">
        <v>0.83930000000000005</v>
      </c>
      <c r="G40">
        <v>0.80410000000000004</v>
      </c>
      <c r="H40">
        <v>0.83799999999999997</v>
      </c>
      <c r="I40">
        <v>0.8196</v>
      </c>
      <c r="J40">
        <v>0.86180000000000001</v>
      </c>
      <c r="K40">
        <v>0.82830000000000004</v>
      </c>
      <c r="L40">
        <v>0.8246</v>
      </c>
      <c r="M40" s="5">
        <f t="shared" si="0"/>
        <v>0.83622999999999992</v>
      </c>
      <c r="N40">
        <f t="shared" si="1"/>
        <v>0.83394999999999997</v>
      </c>
      <c r="O40">
        <f t="shared" si="2"/>
        <v>0.80410000000000004</v>
      </c>
      <c r="P40">
        <f t="shared" si="3"/>
        <v>0.86929999999999996</v>
      </c>
      <c r="Q40">
        <f t="shared" si="4"/>
        <v>6.5199999999999925E-2</v>
      </c>
      <c r="R40">
        <v>12</v>
      </c>
      <c r="S40">
        <v>1</v>
      </c>
      <c r="T40">
        <f t="shared" si="5"/>
        <v>-11</v>
      </c>
      <c r="V40" s="8" t="s">
        <v>13</v>
      </c>
      <c r="W40" s="9" t="s">
        <v>75</v>
      </c>
      <c r="X40" s="9">
        <v>4</v>
      </c>
    </row>
    <row r="41" spans="1:24">
      <c r="A41" s="11" t="s">
        <v>76</v>
      </c>
      <c r="B41" s="1" t="s">
        <v>14</v>
      </c>
      <c r="C41" s="3">
        <v>0.81459999999999999</v>
      </c>
      <c r="D41">
        <v>0.79520000000000002</v>
      </c>
      <c r="E41">
        <v>0.79149999999999998</v>
      </c>
      <c r="F41">
        <v>0.82040000000000002</v>
      </c>
      <c r="G41">
        <v>0.79510000000000003</v>
      </c>
      <c r="H41">
        <v>0.8427</v>
      </c>
      <c r="I41">
        <v>0.80869999999999997</v>
      </c>
      <c r="J41">
        <v>0.78400000000000003</v>
      </c>
      <c r="K41">
        <v>0.81950000000000001</v>
      </c>
      <c r="L41">
        <v>0.81140000000000001</v>
      </c>
      <c r="M41" s="5">
        <f t="shared" si="0"/>
        <v>0.80830999999999997</v>
      </c>
      <c r="N41">
        <f t="shared" si="1"/>
        <v>0.81004999999999994</v>
      </c>
      <c r="O41">
        <f t="shared" si="2"/>
        <v>0.78400000000000003</v>
      </c>
      <c r="P41">
        <f t="shared" si="3"/>
        <v>0.8427</v>
      </c>
      <c r="Q41">
        <f t="shared" si="4"/>
        <v>5.8699999999999974E-2</v>
      </c>
      <c r="R41">
        <v>48</v>
      </c>
      <c r="S41">
        <v>18</v>
      </c>
      <c r="T41">
        <f t="shared" si="5"/>
        <v>-30</v>
      </c>
      <c r="V41" s="10" t="s">
        <v>14</v>
      </c>
      <c r="W41" s="11" t="s">
        <v>76</v>
      </c>
      <c r="X41" s="11">
        <v>4</v>
      </c>
    </row>
    <row r="42" spans="1:24">
      <c r="A42" s="9" t="s">
        <v>77</v>
      </c>
      <c r="B42" s="1" t="s">
        <v>15</v>
      </c>
      <c r="C42" s="3">
        <v>0.72499999999999998</v>
      </c>
      <c r="D42">
        <v>0.70589999999999997</v>
      </c>
      <c r="E42">
        <v>0.70920000000000005</v>
      </c>
      <c r="F42">
        <v>0.70279999999999998</v>
      </c>
      <c r="G42">
        <v>0.75409999999999999</v>
      </c>
      <c r="H42">
        <v>0.68220000000000003</v>
      </c>
      <c r="I42">
        <v>0.71309999999999996</v>
      </c>
      <c r="J42">
        <v>0.71630000000000005</v>
      </c>
      <c r="K42">
        <v>0.61580000000000001</v>
      </c>
      <c r="L42">
        <v>0.72589999999999999</v>
      </c>
      <c r="M42" s="5">
        <f t="shared" si="0"/>
        <v>0.70503000000000005</v>
      </c>
      <c r="N42">
        <f t="shared" si="1"/>
        <v>0.71114999999999995</v>
      </c>
      <c r="O42">
        <f t="shared" si="2"/>
        <v>0.61580000000000001</v>
      </c>
      <c r="P42">
        <f t="shared" si="3"/>
        <v>0.75409999999999999</v>
      </c>
      <c r="Q42">
        <f t="shared" si="4"/>
        <v>0.13829999999999998</v>
      </c>
      <c r="R42">
        <v>12</v>
      </c>
      <c r="S42">
        <v>12</v>
      </c>
      <c r="T42">
        <f t="shared" si="5"/>
        <v>0</v>
      </c>
      <c r="V42" s="8" t="s">
        <v>15</v>
      </c>
      <c r="W42" s="9" t="s">
        <v>77</v>
      </c>
      <c r="X42" s="9">
        <v>3</v>
      </c>
    </row>
    <row r="43" spans="1:24">
      <c r="A43" s="11" t="s">
        <v>78</v>
      </c>
      <c r="B43" s="1" t="s">
        <v>16</v>
      </c>
      <c r="C43" s="3">
        <v>0.54379999999999995</v>
      </c>
      <c r="D43">
        <v>0.61680000000000001</v>
      </c>
      <c r="E43">
        <v>0.54200000000000004</v>
      </c>
      <c r="F43">
        <v>0.55120000000000002</v>
      </c>
      <c r="G43">
        <v>0.67290000000000005</v>
      </c>
      <c r="H43">
        <v>0.50490000000000002</v>
      </c>
      <c r="I43">
        <v>0.51519999999999999</v>
      </c>
      <c r="J43">
        <v>0.60070000000000001</v>
      </c>
      <c r="K43">
        <v>0.72070000000000001</v>
      </c>
      <c r="L43">
        <v>0.43559999999999999</v>
      </c>
      <c r="M43" s="5">
        <f t="shared" si="0"/>
        <v>0.57038</v>
      </c>
      <c r="N43">
        <f t="shared" si="1"/>
        <v>0.54749999999999999</v>
      </c>
      <c r="O43">
        <f t="shared" si="2"/>
        <v>0.43559999999999999</v>
      </c>
      <c r="P43">
        <f t="shared" si="3"/>
        <v>0.72070000000000001</v>
      </c>
      <c r="Q43">
        <f t="shared" si="4"/>
        <v>0.28510000000000002</v>
      </c>
      <c r="R43">
        <v>72</v>
      </c>
      <c r="S43">
        <v>72</v>
      </c>
      <c r="T43">
        <f t="shared" si="5"/>
        <v>0</v>
      </c>
      <c r="V43" s="10" t="s">
        <v>16</v>
      </c>
      <c r="W43" s="11" t="s">
        <v>78</v>
      </c>
      <c r="X43" s="11">
        <v>3</v>
      </c>
    </row>
    <row r="44" spans="1:24">
      <c r="A44" s="9" t="s">
        <v>79</v>
      </c>
      <c r="B44" s="1" t="s">
        <v>17</v>
      </c>
      <c r="C44" s="3">
        <v>0.60209999999999997</v>
      </c>
      <c r="D44">
        <v>0.53690000000000004</v>
      </c>
      <c r="E44">
        <v>0.68759999999999999</v>
      </c>
      <c r="F44">
        <v>0.63119999999999998</v>
      </c>
      <c r="G44">
        <v>0.67620000000000002</v>
      </c>
      <c r="H44">
        <v>0.66259999999999997</v>
      </c>
      <c r="I44">
        <v>0.47260000000000002</v>
      </c>
      <c r="J44">
        <v>0.68520000000000003</v>
      </c>
      <c r="K44">
        <v>0.67379999999999995</v>
      </c>
      <c r="L44">
        <v>0.63770000000000004</v>
      </c>
      <c r="M44" s="5">
        <f t="shared" si="0"/>
        <v>0.62658999999999998</v>
      </c>
      <c r="N44">
        <f t="shared" si="1"/>
        <v>0.65015000000000001</v>
      </c>
      <c r="O44">
        <f t="shared" si="2"/>
        <v>0.47260000000000002</v>
      </c>
      <c r="P44">
        <f t="shared" si="3"/>
        <v>0.68759999999999999</v>
      </c>
      <c r="Q44">
        <f t="shared" si="4"/>
        <v>0.21499999999999997</v>
      </c>
      <c r="R44">
        <v>24</v>
      </c>
      <c r="S44">
        <v>3</v>
      </c>
      <c r="T44">
        <f t="shared" si="5"/>
        <v>-21</v>
      </c>
      <c r="V44" s="8" t="s">
        <v>17</v>
      </c>
      <c r="W44" s="9" t="s">
        <v>79</v>
      </c>
      <c r="X44" s="9">
        <v>3</v>
      </c>
    </row>
    <row r="45" spans="1:24">
      <c r="B45" s="1" t="s">
        <v>0</v>
      </c>
      <c r="C45" s="2" t="s">
        <v>1</v>
      </c>
      <c r="D45" s="2">
        <v>2</v>
      </c>
      <c r="E45" s="2">
        <v>3</v>
      </c>
      <c r="F45" s="2">
        <v>6</v>
      </c>
      <c r="G45" s="2">
        <v>12</v>
      </c>
      <c r="H45" s="2">
        <v>18</v>
      </c>
      <c r="I45" s="2">
        <v>24</v>
      </c>
      <c r="J45" s="2">
        <v>48</v>
      </c>
      <c r="K45" s="2">
        <v>72</v>
      </c>
      <c r="L45" s="2" t="s">
        <v>2</v>
      </c>
      <c r="M45" s="4" t="s">
        <v>3</v>
      </c>
      <c r="N45" s="2" t="s">
        <v>4</v>
      </c>
      <c r="O45" s="2" t="s">
        <v>5</v>
      </c>
      <c r="P45" s="2" t="s">
        <v>6</v>
      </c>
      <c r="Q45" s="2" t="s">
        <v>7</v>
      </c>
      <c r="R45" s="2" t="s">
        <v>18</v>
      </c>
      <c r="S45" s="2" t="s">
        <v>9</v>
      </c>
      <c r="T45" s="2" t="s">
        <v>19</v>
      </c>
    </row>
    <row r="46" spans="1:24">
      <c r="B46" s="1" t="s">
        <v>20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</row>
    <row r="47" spans="1:24">
      <c r="C47" t="s">
        <v>24</v>
      </c>
      <c r="D47" t="s">
        <v>21</v>
      </c>
      <c r="E47" t="s">
        <v>22</v>
      </c>
      <c r="G47" t="s">
        <v>25</v>
      </c>
      <c r="H47" t="s">
        <v>26</v>
      </c>
      <c r="I47" t="s">
        <v>22</v>
      </c>
      <c r="K47" t="s">
        <v>27</v>
      </c>
      <c r="L47" t="s">
        <v>28</v>
      </c>
    </row>
    <row r="48" spans="1:24">
      <c r="D48" t="s">
        <v>29</v>
      </c>
      <c r="E48" t="s">
        <v>24</v>
      </c>
      <c r="H48" t="s">
        <v>22</v>
      </c>
      <c r="L48" t="s">
        <v>22</v>
      </c>
    </row>
    <row r="49" spans="2:12">
      <c r="D49" t="s">
        <v>30</v>
      </c>
      <c r="E49" t="s">
        <v>29</v>
      </c>
      <c r="L49" t="s">
        <v>27</v>
      </c>
    </row>
    <row r="50" spans="2:12">
      <c r="E50" t="s">
        <v>30</v>
      </c>
    </row>
    <row r="58" spans="2:12">
      <c r="B58" t="s">
        <v>31</v>
      </c>
      <c r="C58" t="s">
        <v>32</v>
      </c>
      <c r="D58" t="s">
        <v>33</v>
      </c>
    </row>
    <row r="59" spans="2:12">
      <c r="B59" s="2">
        <v>1</v>
      </c>
      <c r="C59">
        <f t="array" ref="C59:C68">FREQUENCY(R2:R44,B59:B67)</f>
        <v>4</v>
      </c>
      <c r="D59">
        <f t="array" ref="D59:D68">FREQUENCY(S2:S44,B59:B67)</f>
        <v>4</v>
      </c>
    </row>
    <row r="60" spans="2:12">
      <c r="B60" s="2">
        <v>2</v>
      </c>
      <c r="C60">
        <v>3</v>
      </c>
      <c r="D60">
        <v>5</v>
      </c>
    </row>
    <row r="61" spans="2:12">
      <c r="B61" s="2">
        <v>3</v>
      </c>
      <c r="C61">
        <v>0</v>
      </c>
      <c r="D61">
        <v>5</v>
      </c>
    </row>
    <row r="62" spans="2:12">
      <c r="B62" s="2">
        <v>6</v>
      </c>
      <c r="C62">
        <v>6</v>
      </c>
      <c r="D62">
        <v>3</v>
      </c>
    </row>
    <row r="63" spans="2:12">
      <c r="B63" s="2">
        <v>18</v>
      </c>
      <c r="C63">
        <v>10</v>
      </c>
      <c r="D63">
        <v>10</v>
      </c>
    </row>
    <row r="64" spans="2:12">
      <c r="B64" s="2">
        <v>24</v>
      </c>
      <c r="C64">
        <v>5</v>
      </c>
      <c r="D64">
        <v>5</v>
      </c>
    </row>
    <row r="65" spans="2:4">
      <c r="B65" s="2">
        <v>48</v>
      </c>
      <c r="C65">
        <v>7</v>
      </c>
      <c r="D65">
        <v>4</v>
      </c>
    </row>
    <row r="66" spans="2:4">
      <c r="B66" s="2">
        <v>72</v>
      </c>
      <c r="C66">
        <v>4</v>
      </c>
      <c r="D66">
        <v>3</v>
      </c>
    </row>
    <row r="67" spans="2:4">
      <c r="B67" s="2">
        <v>96</v>
      </c>
      <c r="C67">
        <v>4</v>
      </c>
      <c r="D67">
        <v>4</v>
      </c>
    </row>
    <row r="68" spans="2:4">
      <c r="C68">
        <v>0</v>
      </c>
      <c r="D68">
        <v>0</v>
      </c>
    </row>
  </sheetData>
  <phoneticPr fontId="6" type="noConversion"/>
  <conditionalFormatting sqref="M2:P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4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{AD1E862F-CDB1-0B49-8FA6-51B3EDF025A3}</x14:id>
        </ext>
      </extLst>
    </cfRule>
  </conditionalFormatting>
  <conditionalFormatting sqref="T2:T44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C2:L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eadings="1"/>
  <pageMargins left="0.75" right="0.75" top="1" bottom="1" header="0.5" footer="0.5"/>
  <pageSetup scale="54" fitToHeight="2" orientation="landscape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1E862F-CDB1-0B49-8FA6-51B3EDF02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Q2:Q44</xm:sqref>
        </x14:conditionalFormatting>
      </x14:conditionalFormattings>
    </ex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(2)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Liu</dc:creator>
  <cp:lastModifiedBy>Jenny Liu</cp:lastModifiedBy>
  <cp:lastPrinted>2015-03-02T16:16:52Z</cp:lastPrinted>
  <dcterms:created xsi:type="dcterms:W3CDTF">2015-03-02T15:44:37Z</dcterms:created>
  <dcterms:modified xsi:type="dcterms:W3CDTF">2015-04-18T15:29:30Z</dcterms:modified>
</cp:coreProperties>
</file>