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.sharepoint.com/teams/RDSGFC/Shared Documents/2025/2025 OPEX/Budget/LE Template/"/>
    </mc:Choice>
  </mc:AlternateContent>
  <xr:revisionPtr revIDLastSave="0" documentId="8_{D9EFBF4C-A769-46CE-B0D8-8429C9A40CD8}" xr6:coauthVersionLast="47" xr6:coauthVersionMax="47" xr10:uidLastSave="{00000000-0000-0000-0000-000000000000}"/>
  <bookViews>
    <workbookView xWindow="-120" yWindow="-120" windowWidth="29040" windowHeight="15840" xr2:uid="{CA3801FD-68B2-4C00-B894-42BA35E2BA9E}"/>
  </bookViews>
  <sheets>
    <sheet name="Workings" sheetId="1" r:id="rId1"/>
  </sheets>
  <definedNames>
    <definedName name="_xlnm._FilterDatabase" localSheetId="0" hidden="1">Workings!$A$1:$S$83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9" i="1" l="1"/>
  <c r="P58" i="1"/>
  <c r="P57" i="1"/>
  <c r="O56" i="1"/>
  <c r="P56" i="1" s="1"/>
  <c r="P55" i="1"/>
  <c r="P54" i="1"/>
  <c r="P53" i="1"/>
  <c r="P52" i="1"/>
  <c r="P51" i="1"/>
  <c r="P50" i="1"/>
  <c r="P49" i="1"/>
  <c r="O48" i="1"/>
  <c r="N48" i="1"/>
  <c r="M48" i="1"/>
  <c r="L48" i="1"/>
  <c r="K48" i="1"/>
  <c r="J48" i="1"/>
  <c r="I48" i="1"/>
  <c r="H48" i="1"/>
  <c r="G48" i="1"/>
  <c r="F48" i="1"/>
  <c r="E48" i="1"/>
  <c r="D48" i="1"/>
  <c r="O47" i="1"/>
  <c r="P47" i="1" s="1"/>
  <c r="P46" i="1"/>
  <c r="P45" i="1"/>
  <c r="P44" i="1"/>
  <c r="P43" i="1"/>
  <c r="P42" i="1"/>
  <c r="P41" i="1"/>
  <c r="P40" i="1"/>
  <c r="P39" i="1"/>
  <c r="P38" i="1"/>
  <c r="P37" i="1"/>
  <c r="O36" i="1"/>
  <c r="P36" i="1" s="1"/>
  <c r="P35" i="1"/>
  <c r="P34" i="1"/>
  <c r="P33" i="1"/>
  <c r="P32" i="1"/>
  <c r="P31" i="1"/>
  <c r="O30" i="1"/>
  <c r="N30" i="1"/>
  <c r="M30" i="1"/>
  <c r="L30" i="1"/>
  <c r="K30" i="1"/>
  <c r="J30" i="1"/>
  <c r="I30" i="1"/>
  <c r="H30" i="1"/>
  <c r="G30" i="1"/>
  <c r="F30" i="1"/>
  <c r="E30" i="1"/>
  <c r="D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D7" i="1"/>
  <c r="P7" i="1" s="1"/>
  <c r="P6" i="1"/>
  <c r="P5" i="1"/>
  <c r="P4" i="1"/>
  <c r="P3" i="1"/>
  <c r="P2" i="1"/>
  <c r="P48" i="1" l="1"/>
  <c r="P30" i="1"/>
  <c r="G86" i="1"/>
</calcChain>
</file>

<file path=xl/sharedStrings.xml><?xml version="1.0" encoding="utf-8"?>
<sst xmlns="http://schemas.openxmlformats.org/spreadsheetml/2006/main" count="130" uniqueCount="74">
  <si>
    <t>Cost Center</t>
  </si>
  <si>
    <t xml:space="preserve">GL </t>
  </si>
  <si>
    <t>Vlookup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</si>
  <si>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</si>
  <si>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</si>
  <si>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</si>
  <si>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</si>
  <si>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</si>
  <si>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</si>
  <si>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</si>
  <si>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</si>
  <si>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</si>
  <si>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</si>
  <si>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</si>
  <si>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</si>
  <si>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</si>
  <si>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14790070</t>
  </si>
  <si>
    <t>147900705006000</t>
  </si>
  <si>
    <t>147900705012090</t>
  </si>
  <si>
    <t>147900705014000</t>
  </si>
  <si>
    <t>147900705024020</t>
  </si>
  <si>
    <t>147900705028010</t>
  </si>
  <si>
    <t>147900705032000</t>
  </si>
  <si>
    <t>147900705032010</t>
  </si>
  <si>
    <t>147900705032100</t>
  </si>
  <si>
    <t>147900705034010</t>
  </si>
  <si>
    <t>147900705034030</t>
  </si>
  <si>
    <t>147900705034100</t>
  </si>
  <si>
    <t>147900705038100</t>
  </si>
  <si>
    <t>147900705040010</t>
  </si>
  <si>
    <t>147900705040020</t>
  </si>
  <si>
    <t>147900705040030</t>
  </si>
  <si>
    <t>147900705042060</t>
  </si>
  <si>
    <t>147900705044000</t>
  </si>
  <si>
    <t>147900705046000</t>
  </si>
  <si>
    <t>147900705046010</t>
  </si>
  <si>
    <t>147900705048040</t>
  </si>
  <si>
    <t>147900705051020</t>
  </si>
  <si>
    <t>147900705052020</t>
  </si>
  <si>
    <t>147900705055000</t>
  </si>
  <si>
    <t>147900705055010</t>
  </si>
  <si>
    <t>147900705056100</t>
  </si>
  <si>
    <t>147900705062080</t>
  </si>
  <si>
    <t>147900705063200</t>
  </si>
  <si>
    <t>147900706000010</t>
  </si>
  <si>
    <t>147900706000100</t>
  </si>
  <si>
    <t>147900706000110</t>
  </si>
  <si>
    <t>147900706000120</t>
  </si>
  <si>
    <t>147900706000130</t>
  </si>
  <si>
    <t>147900706000210</t>
  </si>
  <si>
    <t>147900706005000</t>
  </si>
  <si>
    <t>147900706005070</t>
  </si>
  <si>
    <t>147900706005090</t>
  </si>
  <si>
    <t>147900706006000</t>
  </si>
  <si>
    <t>147900706006030</t>
  </si>
  <si>
    <t>147900706006050</t>
  </si>
  <si>
    <t>147900706006200</t>
  </si>
  <si>
    <t>147900706006210</t>
  </si>
  <si>
    <t>147900706006220</t>
  </si>
  <si>
    <t>147900706006250</t>
  </si>
  <si>
    <t>147900706006260</t>
  </si>
  <si>
    <t>147900706006280</t>
  </si>
  <si>
    <t>147900706006290</t>
  </si>
  <si>
    <t>147900706006500</t>
  </si>
  <si>
    <t>147900706010010</t>
  </si>
  <si>
    <t>147900706010020</t>
  </si>
  <si>
    <t>147900706020020</t>
  </si>
  <si>
    <t>147900706020030</t>
  </si>
  <si>
    <t>147900706024030</t>
  </si>
  <si>
    <t>147900706024040</t>
  </si>
  <si>
    <t>147900706024050</t>
  </si>
  <si>
    <t>147900706026010</t>
  </si>
  <si>
    <t>147900706028000</t>
  </si>
  <si>
    <t>147900706028020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</si>
</sst>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43" fontId="0" fillId="0" borderId="0" xfId="1" applyFont="1"/>
    <xf numFmtId="0" fontId="2" fillId="0" borderId="0" xfId="0" applyFont="1"/>
    <xf numFmtId="0" fontId="0" fillId="3" borderId="0" xfId="0" applyFill="1"/>
    <xf numFmtId="43" fontId="0" fillId="0" borderId="0" xfId="0" applyNumberFormat="1"/>
    <xf numFmtId="0" fontId="2" fillId="0" borderId="1" xfId="0" applyFont="1" applyBorder="1"/>
    <xf numFmtId="43" fontId="0" fillId="3" borderId="0" xfId="1" applyFont="1" applyFill="1"/>
    <xf numFmtId="0" fontId="0" fillId="0" borderId="1" xfId="0" applyBorder="1"/>
    <xf numFmtId="43" fontId="0" fillId="0" borderId="0" xfId="1" applyFont="1" applyFill="1"/>
    <xf numFmtId="0" fontId="2" fillId="4" borderId="1" xfId="0" applyFont="1" applyFill="1" applyBorder="1"/>
    <xf numFmtId="43" fontId="2" fillId="4" borderId="1" xfId="1" applyFont="1" applyFill="1" applyBorder="1"/>
    <xf numFmtId="0" fontId="0" fillId="0" borderId="0" xfId="0" applyFill="1"/>
    <xf numFmtId="4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0D04-4E4C-4E10-8C25-BB00FBC24014}">
  <sheetPr>
    <tabColor rgb="FFFFFF00"/>
  </sheetPr>
  <dimension ref="A1:Q86"/>
  <sheetViews>
    <sheetView tabSelected="1" zoomScaleNormal="100" workbookViewId="0">
      <pane ySplit="1" topLeftCell="A2" activePane="bottomLeft" state="frozen"/>
      <selection activeCell="B1" sqref="B1"/>
      <selection pane="bottomLeft" activeCell="D2" sqref="D2:O59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16.140625" customWidth="1"/>
    <col min="4" max="14" width="11.5703125" bestFit="1" customWidth="1"/>
    <col min="15" max="15" width="12.140625" bestFit="1" customWidth="1"/>
    <col min="16" max="16" width="13.28515625" style="2" bestFit="1" customWidth="1"/>
    <col min="17" max="17" width="10.140625" bestFit="1" customWidth="1"/>
    <col min="18" max="18" width="9.140625" bestFit="1" customWidth="1"/>
    <col min="19" max="19" width="10.140625" bestFit="1" customWidth="1"/>
  </cols>
  <sheetData>
    <row r="1" spans="1:16" x14ac:dyDescent="0.25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</row>
    <row r="2" spans="1:16" x14ac:dyDescent="0.25">
      <c r="A2" s="3" t="s">
        <v>16</v>
      </c>
      <c r="B2" s="3">
        <v>5006000</v>
      </c>
      <c r="C2" t="s">
        <v>17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4">
        <f t="shared" ref="P2:P26" si="0">SUM(D2:O2)</f>
        <v>0</v>
      </c>
    </row>
    <row r="3" spans="1:16" x14ac:dyDescent="0.25">
      <c r="A3" s="3" t="s">
        <v>16</v>
      </c>
      <c r="B3" s="3">
        <v>5012090</v>
      </c>
      <c r="C3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4">
        <f t="shared" si="0"/>
        <v>0</v>
      </c>
    </row>
    <row r="4" spans="1:16" x14ac:dyDescent="0.25">
      <c r="A4" s="3" t="s">
        <v>16</v>
      </c>
      <c r="B4" s="3">
        <v>5014000</v>
      </c>
      <c r="C4" t="s">
        <v>19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4">
        <f t="shared" si="0"/>
        <v>0</v>
      </c>
    </row>
    <row r="5" spans="1:16" x14ac:dyDescent="0.25">
      <c r="A5" s="3" t="s">
        <v>16</v>
      </c>
      <c r="B5" s="3">
        <v>5024020</v>
      </c>
      <c r="C5" t="s">
        <v>20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4">
        <f t="shared" si="0"/>
        <v>0</v>
      </c>
    </row>
    <row r="6" spans="1:16" x14ac:dyDescent="0.25">
      <c r="A6" s="3" t="s">
        <v>16</v>
      </c>
      <c r="B6" s="3">
        <v>5028010</v>
      </c>
      <c r="C6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">
        <f t="shared" si="0"/>
        <v>0</v>
      </c>
    </row>
    <row r="7" spans="1:16" x14ac:dyDescent="0.25">
      <c r="A7" s="3" t="s">
        <v>16</v>
      </c>
      <c r="B7" s="3">
        <v>5032000</v>
      </c>
      <c r="C7" t="s">
        <v>22</v>
      </c>
      <c r="D7" s="12">
        <f>14780/12</f>
        <v>1231.6666666666667</v>
      </c>
      <c r="E7" s="12">
        <v>1231.6666666666667</v>
      </c>
      <c r="F7" s="12">
        <v>1231.6666666666667</v>
      </c>
      <c r="G7" s="12">
        <v>1231.6666666666667</v>
      </c>
      <c r="H7" s="12">
        <v>1231.6666666666667</v>
      </c>
      <c r="I7" s="12">
        <v>1231.6666666666667</v>
      </c>
      <c r="J7" s="12">
        <v>1231.6666666666667</v>
      </c>
      <c r="K7" s="12">
        <v>1231.6666666666667</v>
      </c>
      <c r="L7" s="12">
        <v>1231.6666666666667</v>
      </c>
      <c r="M7" s="12">
        <v>1231.6666666666667</v>
      </c>
      <c r="N7" s="12">
        <v>1231.6666666666667</v>
      </c>
      <c r="O7" s="12">
        <v>1231.6666666666667</v>
      </c>
      <c r="P7" s="4">
        <f t="shared" si="0"/>
        <v>14779.999999999998</v>
      </c>
    </row>
    <row r="8" spans="1:16" x14ac:dyDescent="0.25">
      <c r="A8" s="8" t="s">
        <v>16</v>
      </c>
      <c r="B8">
        <v>5032010</v>
      </c>
      <c r="C8" t="s">
        <v>23</v>
      </c>
      <c r="D8" s="12">
        <v>312.5</v>
      </c>
      <c r="E8" s="12">
        <v>312.5</v>
      </c>
      <c r="F8" s="12">
        <v>312.5</v>
      </c>
      <c r="G8" s="12">
        <v>312.5</v>
      </c>
      <c r="H8" s="12">
        <v>312.5</v>
      </c>
      <c r="I8" s="12">
        <v>312.5</v>
      </c>
      <c r="J8" s="12">
        <v>312.5</v>
      </c>
      <c r="K8" s="12">
        <v>312.5</v>
      </c>
      <c r="L8" s="12">
        <v>312.5</v>
      </c>
      <c r="M8" s="12">
        <v>312.5</v>
      </c>
      <c r="N8" s="12">
        <v>312.5</v>
      </c>
      <c r="O8" s="12">
        <v>312.5</v>
      </c>
      <c r="P8" s="4">
        <f t="shared" si="0"/>
        <v>3750</v>
      </c>
    </row>
    <row r="9" spans="1:16" x14ac:dyDescent="0.25">
      <c r="A9" s="3" t="s">
        <v>16</v>
      </c>
      <c r="B9" s="3">
        <v>5032100</v>
      </c>
      <c r="C9" t="s">
        <v>24</v>
      </c>
      <c r="D9" s="12">
        <v>0</v>
      </c>
      <c r="E9" s="12">
        <v>0</v>
      </c>
      <c r="F9" s="12">
        <v>0</v>
      </c>
      <c r="G9" s="12"/>
      <c r="H9" s="12">
        <v>15000</v>
      </c>
      <c r="I9" s="12">
        <v>0</v>
      </c>
      <c r="J9" s="12">
        <v>15000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4">
        <f t="shared" si="0"/>
        <v>30000</v>
      </c>
    </row>
    <row r="10" spans="1:16" x14ac:dyDescent="0.25">
      <c r="A10" s="3" t="s">
        <v>16</v>
      </c>
      <c r="B10" s="3">
        <v>5034010</v>
      </c>
      <c r="C10" t="s">
        <v>25</v>
      </c>
      <c r="D10" s="12">
        <v>200</v>
      </c>
      <c r="E10" s="12">
        <v>500</v>
      </c>
      <c r="F10" s="12">
        <v>500</v>
      </c>
      <c r="G10" s="12">
        <v>1000</v>
      </c>
      <c r="H10" s="12">
        <v>500</v>
      </c>
      <c r="I10" s="12">
        <v>500</v>
      </c>
      <c r="J10" s="12">
        <v>1000</v>
      </c>
      <c r="K10" s="12">
        <v>500</v>
      </c>
      <c r="L10" s="12">
        <v>500</v>
      </c>
      <c r="M10" s="12">
        <v>1000</v>
      </c>
      <c r="N10" s="12">
        <v>500</v>
      </c>
      <c r="O10" s="12">
        <v>500</v>
      </c>
      <c r="P10" s="4">
        <f t="shared" si="0"/>
        <v>7200</v>
      </c>
    </row>
    <row r="11" spans="1:16" x14ac:dyDescent="0.25">
      <c r="A11" s="3" t="s">
        <v>16</v>
      </c>
      <c r="B11" s="3">
        <v>5034030</v>
      </c>
      <c r="C11" t="s">
        <v>26</v>
      </c>
      <c r="D11" s="12">
        <v>3152.9</v>
      </c>
      <c r="E11" s="12">
        <v>3152.9</v>
      </c>
      <c r="F11" s="12">
        <v>3152.9</v>
      </c>
      <c r="G11" s="12">
        <v>3152.9</v>
      </c>
      <c r="H11" s="12">
        <v>3152.9</v>
      </c>
      <c r="I11" s="12">
        <v>3152.9</v>
      </c>
      <c r="J11" s="12">
        <v>3152.9</v>
      </c>
      <c r="K11" s="12">
        <v>3152.9</v>
      </c>
      <c r="L11" s="12">
        <v>3152.9</v>
      </c>
      <c r="M11" s="12">
        <v>3152.9</v>
      </c>
      <c r="N11" s="12">
        <v>3152.9</v>
      </c>
      <c r="O11" s="12">
        <v>3152.9</v>
      </c>
      <c r="P11" s="4">
        <f t="shared" si="0"/>
        <v>37834.80000000001</v>
      </c>
    </row>
    <row r="12" spans="1:16" x14ac:dyDescent="0.25">
      <c r="A12" s="3" t="s">
        <v>16</v>
      </c>
      <c r="B12" s="3">
        <v>5034100</v>
      </c>
      <c r="C12" t="s">
        <v>27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>
        <f t="shared" si="0"/>
        <v>0</v>
      </c>
    </row>
    <row r="13" spans="1:16" x14ac:dyDescent="0.25">
      <c r="A13" s="3" t="s">
        <v>16</v>
      </c>
      <c r="B13" s="3">
        <v>5038100</v>
      </c>
      <c r="C13" t="s">
        <v>28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4">
        <f t="shared" si="0"/>
        <v>0</v>
      </c>
    </row>
    <row r="14" spans="1:16" x14ac:dyDescent="0.25">
      <c r="A14" t="s">
        <v>16</v>
      </c>
      <c r="B14">
        <v>5040010</v>
      </c>
      <c r="C14" t="s">
        <v>29</v>
      </c>
      <c r="D14" s="12">
        <v>0</v>
      </c>
      <c r="E14" s="12">
        <v>0</v>
      </c>
      <c r="F14" s="12">
        <v>150</v>
      </c>
      <c r="G14" s="12">
        <v>0</v>
      </c>
      <c r="H14" s="12">
        <v>0</v>
      </c>
      <c r="I14" s="12">
        <v>300</v>
      </c>
      <c r="J14" s="12">
        <v>150</v>
      </c>
      <c r="K14" s="12">
        <v>0</v>
      </c>
      <c r="L14" s="12">
        <v>150</v>
      </c>
      <c r="M14" s="12">
        <v>0</v>
      </c>
      <c r="N14" s="12">
        <v>0</v>
      </c>
      <c r="O14" s="12">
        <v>150</v>
      </c>
      <c r="P14" s="4">
        <f t="shared" si="0"/>
        <v>900</v>
      </c>
    </row>
    <row r="15" spans="1:16" x14ac:dyDescent="0.25">
      <c r="A15" s="3" t="s">
        <v>16</v>
      </c>
      <c r="B15" s="3">
        <v>5040020</v>
      </c>
      <c r="C15" t="s">
        <v>30</v>
      </c>
      <c r="D15" s="12">
        <v>0</v>
      </c>
      <c r="E15" s="12">
        <v>0</v>
      </c>
      <c r="F15" s="12">
        <v>250</v>
      </c>
      <c r="G15" s="12">
        <v>0</v>
      </c>
      <c r="H15" s="12">
        <v>0</v>
      </c>
      <c r="I15" s="12">
        <v>250</v>
      </c>
      <c r="J15" s="12">
        <v>0</v>
      </c>
      <c r="K15" s="12">
        <v>0</v>
      </c>
      <c r="L15" s="12">
        <v>250</v>
      </c>
      <c r="M15" s="12">
        <v>0</v>
      </c>
      <c r="N15" s="12">
        <v>0</v>
      </c>
      <c r="O15" s="12">
        <v>0</v>
      </c>
      <c r="P15" s="4">
        <f t="shared" si="0"/>
        <v>750</v>
      </c>
    </row>
    <row r="16" spans="1:16" x14ac:dyDescent="0.25">
      <c r="A16" s="3" t="s">
        <v>16</v>
      </c>
      <c r="B16" s="3">
        <v>5040030</v>
      </c>
      <c r="C16" t="s">
        <v>31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4">
        <f t="shared" si="0"/>
        <v>0</v>
      </c>
    </row>
    <row r="17" spans="1:16" x14ac:dyDescent="0.25">
      <c r="A17" s="3" t="s">
        <v>16</v>
      </c>
      <c r="B17" s="3">
        <v>5042060</v>
      </c>
      <c r="C17" t="s">
        <v>32</v>
      </c>
      <c r="D17" s="12">
        <v>2000</v>
      </c>
      <c r="E17" s="12">
        <v>1000</v>
      </c>
      <c r="F17" s="12">
        <v>2000</v>
      </c>
      <c r="G17" s="12">
        <v>1000</v>
      </c>
      <c r="H17" s="12">
        <v>2000</v>
      </c>
      <c r="I17" s="12">
        <v>1000</v>
      </c>
      <c r="J17" s="12">
        <v>2000</v>
      </c>
      <c r="K17" s="12">
        <v>1000</v>
      </c>
      <c r="L17" s="12">
        <v>2000</v>
      </c>
      <c r="M17" s="12">
        <v>1000</v>
      </c>
      <c r="N17" s="12">
        <v>2000</v>
      </c>
      <c r="O17" s="12">
        <v>1000</v>
      </c>
      <c r="P17" s="4">
        <f t="shared" si="0"/>
        <v>18000</v>
      </c>
    </row>
    <row r="18" spans="1:16" x14ac:dyDescent="0.25">
      <c r="A18" t="s">
        <v>16</v>
      </c>
      <c r="B18">
        <v>5044000</v>
      </c>
      <c r="C18" t="s">
        <v>33</v>
      </c>
      <c r="D18" s="12">
        <v>0</v>
      </c>
      <c r="E18" s="12">
        <v>0</v>
      </c>
      <c r="F18" s="12">
        <v>200</v>
      </c>
      <c r="G18" s="12">
        <v>0</v>
      </c>
      <c r="H18" s="12">
        <v>0</v>
      </c>
      <c r="I18" s="12">
        <v>0</v>
      </c>
      <c r="J18" s="12">
        <v>0</v>
      </c>
      <c r="K18" s="12">
        <v>200</v>
      </c>
      <c r="L18" s="12">
        <v>0</v>
      </c>
      <c r="M18" s="12">
        <v>0</v>
      </c>
      <c r="N18" s="12">
        <v>0</v>
      </c>
      <c r="O18" s="12">
        <v>0</v>
      </c>
      <c r="P18" s="4">
        <f t="shared" si="0"/>
        <v>400</v>
      </c>
    </row>
    <row r="19" spans="1:16" x14ac:dyDescent="0.25">
      <c r="A19" s="3" t="s">
        <v>16</v>
      </c>
      <c r="B19" s="3">
        <v>5046000</v>
      </c>
      <c r="C19" t="s">
        <v>34</v>
      </c>
      <c r="D19" s="12">
        <v>1500</v>
      </c>
      <c r="E19" s="12">
        <v>1500</v>
      </c>
      <c r="F19" s="12">
        <v>35000</v>
      </c>
      <c r="G19" s="12">
        <v>35000</v>
      </c>
      <c r="H19" s="12">
        <v>5000</v>
      </c>
      <c r="I19" s="12">
        <v>10000</v>
      </c>
      <c r="J19" s="12">
        <v>35000</v>
      </c>
      <c r="K19" s="12">
        <v>35000</v>
      </c>
      <c r="L19" s="12">
        <v>10000</v>
      </c>
      <c r="M19" s="12">
        <v>5000</v>
      </c>
      <c r="N19" s="12">
        <v>5000</v>
      </c>
      <c r="O19" s="12">
        <v>2000</v>
      </c>
      <c r="P19" s="4">
        <f t="shared" si="0"/>
        <v>180000</v>
      </c>
    </row>
    <row r="20" spans="1:16" x14ac:dyDescent="0.25">
      <c r="A20" s="3" t="s">
        <v>16</v>
      </c>
      <c r="B20" s="3">
        <v>5046010</v>
      </c>
      <c r="C20" t="s">
        <v>35</v>
      </c>
      <c r="D20" s="12">
        <v>200</v>
      </c>
      <c r="E20" s="12">
        <v>100</v>
      </c>
      <c r="F20" s="12">
        <v>200</v>
      </c>
      <c r="G20" s="12">
        <v>200</v>
      </c>
      <c r="H20" s="12">
        <v>100</v>
      </c>
      <c r="I20" s="12">
        <v>200</v>
      </c>
      <c r="J20" s="12">
        <v>200</v>
      </c>
      <c r="K20" s="12">
        <v>200</v>
      </c>
      <c r="L20" s="12">
        <v>200</v>
      </c>
      <c r="M20" s="12">
        <v>200</v>
      </c>
      <c r="N20" s="12">
        <v>100</v>
      </c>
      <c r="O20" s="12">
        <v>100</v>
      </c>
      <c r="P20" s="4">
        <f t="shared" si="0"/>
        <v>2000</v>
      </c>
    </row>
    <row r="21" spans="1:16" x14ac:dyDescent="0.25">
      <c r="A21" s="3" t="s">
        <v>16</v>
      </c>
      <c r="B21" s="3">
        <v>5048040</v>
      </c>
      <c r="C21" t="s">
        <v>36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4">
        <f t="shared" si="0"/>
        <v>0</v>
      </c>
    </row>
    <row r="22" spans="1:16" x14ac:dyDescent="0.25">
      <c r="A22" s="3" t="s">
        <v>16</v>
      </c>
      <c r="B22" s="3">
        <v>5051020</v>
      </c>
      <c r="C22" t="s">
        <v>37</v>
      </c>
      <c r="D22" s="12">
        <v>0</v>
      </c>
      <c r="E22" s="12">
        <v>0</v>
      </c>
      <c r="F22" s="12">
        <v>7773.2</v>
      </c>
      <c r="G22" s="12">
        <v>0</v>
      </c>
      <c r="H22" s="12">
        <v>0</v>
      </c>
      <c r="I22" s="12">
        <v>22266.6</v>
      </c>
      <c r="J22" s="12">
        <v>11133.3</v>
      </c>
      <c r="K22" s="12">
        <v>0</v>
      </c>
      <c r="L22" s="12">
        <v>11133.3</v>
      </c>
      <c r="M22" s="12">
        <v>0</v>
      </c>
      <c r="N22" s="12">
        <v>0</v>
      </c>
      <c r="O22" s="12">
        <v>11133.3</v>
      </c>
      <c r="P22" s="4">
        <f t="shared" si="0"/>
        <v>63439.7</v>
      </c>
    </row>
    <row r="23" spans="1:16" x14ac:dyDescent="0.25">
      <c r="A23" s="3" t="s">
        <v>16</v>
      </c>
      <c r="B23" s="3">
        <v>5052020</v>
      </c>
      <c r="C23" t="s">
        <v>38</v>
      </c>
      <c r="D23" s="12">
        <v>0</v>
      </c>
      <c r="E23" s="12">
        <v>0</v>
      </c>
      <c r="F23" s="12">
        <v>2310</v>
      </c>
      <c r="G23" s="12">
        <v>0</v>
      </c>
      <c r="H23" s="12">
        <v>0</v>
      </c>
      <c r="I23" s="12">
        <v>4620</v>
      </c>
      <c r="J23" s="12">
        <v>2310</v>
      </c>
      <c r="K23" s="12">
        <v>2000</v>
      </c>
      <c r="L23" s="12">
        <v>2310</v>
      </c>
      <c r="M23" s="12">
        <v>0</v>
      </c>
      <c r="N23" s="12">
        <v>0</v>
      </c>
      <c r="O23" s="12">
        <v>2310</v>
      </c>
      <c r="P23" s="4">
        <f t="shared" si="0"/>
        <v>15860</v>
      </c>
    </row>
    <row r="24" spans="1:16" x14ac:dyDescent="0.25">
      <c r="A24" s="3" t="s">
        <v>16</v>
      </c>
      <c r="B24" s="3">
        <v>5055000</v>
      </c>
      <c r="C24" t="s">
        <v>39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4">
        <f t="shared" si="0"/>
        <v>0</v>
      </c>
    </row>
    <row r="25" spans="1:16" x14ac:dyDescent="0.25">
      <c r="A25" s="3" t="s">
        <v>16</v>
      </c>
      <c r="B25" s="3">
        <v>5055010</v>
      </c>
      <c r="C25" t="s">
        <v>40</v>
      </c>
      <c r="D25" s="12">
        <v>0</v>
      </c>
      <c r="E25" s="12">
        <v>0</v>
      </c>
      <c r="F25" s="12">
        <v>150</v>
      </c>
      <c r="G25" s="12">
        <v>0</v>
      </c>
      <c r="H25" s="12">
        <v>0</v>
      </c>
      <c r="I25" s="12">
        <v>150</v>
      </c>
      <c r="J25" s="12">
        <v>0</v>
      </c>
      <c r="K25" s="12">
        <v>0</v>
      </c>
      <c r="L25" s="12">
        <v>0</v>
      </c>
      <c r="M25" s="12">
        <v>150</v>
      </c>
      <c r="N25" s="12">
        <v>0</v>
      </c>
      <c r="O25" s="12">
        <v>0</v>
      </c>
      <c r="P25" s="4">
        <f t="shared" si="0"/>
        <v>450</v>
      </c>
    </row>
    <row r="26" spans="1:16" x14ac:dyDescent="0.25">
      <c r="A26" s="3" t="s">
        <v>16</v>
      </c>
      <c r="B26" s="3">
        <v>5056100</v>
      </c>
      <c r="C26" t="s">
        <v>41</v>
      </c>
      <c r="D26" s="13">
        <v>525</v>
      </c>
      <c r="E26" s="13">
        <v>525</v>
      </c>
      <c r="F26" s="13">
        <v>525</v>
      </c>
      <c r="G26" s="13">
        <v>525</v>
      </c>
      <c r="H26" s="13">
        <v>525</v>
      </c>
      <c r="I26" s="13">
        <v>525</v>
      </c>
      <c r="J26" s="13">
        <v>525</v>
      </c>
      <c r="K26" s="13">
        <v>525</v>
      </c>
      <c r="L26" s="13">
        <v>525</v>
      </c>
      <c r="M26" s="13">
        <v>525</v>
      </c>
      <c r="N26" s="13">
        <v>525</v>
      </c>
      <c r="O26" s="12">
        <v>525</v>
      </c>
      <c r="P26" s="4">
        <f t="shared" si="0"/>
        <v>6300</v>
      </c>
    </row>
    <row r="27" spans="1:16" x14ac:dyDescent="0.25">
      <c r="A27" s="3" t="s">
        <v>16</v>
      </c>
      <c r="B27" s="3">
        <v>5062080</v>
      </c>
      <c r="C27" t="s">
        <v>42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4">
        <f t="shared" ref="P27:P58" si="1">SUM(D27:O27)</f>
        <v>0</v>
      </c>
    </row>
    <row r="28" spans="1:16" x14ac:dyDescent="0.25">
      <c r="A28" s="3" t="s">
        <v>16</v>
      </c>
      <c r="B28" s="3">
        <v>5063200</v>
      </c>
      <c r="C28" t="s">
        <v>43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4">
        <f t="shared" si="1"/>
        <v>0</v>
      </c>
    </row>
    <row r="29" spans="1:16" x14ac:dyDescent="0.25">
      <c r="A29" s="3" t="s">
        <v>16</v>
      </c>
      <c r="B29" s="3">
        <v>6000010</v>
      </c>
      <c r="C29" t="s">
        <v>44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4">
        <f t="shared" si="1"/>
        <v>0</v>
      </c>
    </row>
    <row r="30" spans="1:16" x14ac:dyDescent="0.25">
      <c r="A30" s="3" t="s">
        <v>16</v>
      </c>
      <c r="B30" s="3">
        <v>6000100</v>
      </c>
      <c r="C30" t="s">
        <v>45</v>
      </c>
      <c r="D30" s="9">
        <f>105874-8980.56</f>
        <v>96893.440000000002</v>
      </c>
      <c r="E30" s="9">
        <f>105874-8980.56</f>
        <v>96893.440000000002</v>
      </c>
      <c r="F30" s="9">
        <f>106874-8980.56</f>
        <v>97893.440000000002</v>
      </c>
      <c r="G30" s="9">
        <f t="shared" ref="G30:L30" si="2">115079.23-8980.56</f>
        <v>106098.67</v>
      </c>
      <c r="H30" s="9">
        <f t="shared" si="2"/>
        <v>106098.67</v>
      </c>
      <c r="I30" s="9">
        <f t="shared" si="2"/>
        <v>106098.67</v>
      </c>
      <c r="J30" s="9">
        <f t="shared" si="2"/>
        <v>106098.67</v>
      </c>
      <c r="K30" s="9">
        <f t="shared" si="2"/>
        <v>106098.67</v>
      </c>
      <c r="L30" s="9">
        <f t="shared" si="2"/>
        <v>106098.67</v>
      </c>
      <c r="M30" s="9">
        <f>116732.36-8980.56</f>
        <v>107751.8</v>
      </c>
      <c r="N30" s="9">
        <f>116732.36-8980.56</f>
        <v>107751.8</v>
      </c>
      <c r="O30" s="9">
        <f>119873.0553125-8980.56+0.02</f>
        <v>110892.51531250001</v>
      </c>
      <c r="P30" s="7">
        <f t="shared" si="1"/>
        <v>1254668.4553125002</v>
      </c>
    </row>
    <row r="31" spans="1:16" x14ac:dyDescent="0.25">
      <c r="A31" t="s">
        <v>16</v>
      </c>
      <c r="B31">
        <v>6000110</v>
      </c>
      <c r="C31" t="s">
        <v>46</v>
      </c>
      <c r="D31" s="12">
        <v>200</v>
      </c>
      <c r="E31" s="12">
        <v>200</v>
      </c>
      <c r="F31" s="12">
        <v>200</v>
      </c>
      <c r="G31" s="12">
        <v>400</v>
      </c>
      <c r="H31" s="12">
        <v>400</v>
      </c>
      <c r="I31" s="12">
        <v>400</v>
      </c>
      <c r="J31" s="12">
        <v>400</v>
      </c>
      <c r="K31" s="12">
        <v>400</v>
      </c>
      <c r="L31" s="12">
        <v>400</v>
      </c>
      <c r="M31" s="12">
        <v>200</v>
      </c>
      <c r="N31" s="12">
        <v>200</v>
      </c>
      <c r="O31" s="12">
        <v>400</v>
      </c>
      <c r="P31" s="4">
        <f t="shared" si="1"/>
        <v>3800</v>
      </c>
    </row>
    <row r="32" spans="1:16" x14ac:dyDescent="0.25">
      <c r="A32" s="3" t="s">
        <v>16</v>
      </c>
      <c r="B32" s="3">
        <v>6000120</v>
      </c>
      <c r="C32" t="s">
        <v>47</v>
      </c>
      <c r="D32" s="12">
        <v>8880.7800000000007</v>
      </c>
      <c r="E32" s="12">
        <v>8880.7800000000007</v>
      </c>
      <c r="F32" s="12">
        <v>8880.7800000000007</v>
      </c>
      <c r="G32" s="12">
        <v>8880.7800000000007</v>
      </c>
      <c r="H32" s="12">
        <v>8880.7800000000007</v>
      </c>
      <c r="I32" s="12">
        <v>8880.7800000000007</v>
      </c>
      <c r="J32" s="12">
        <v>8880.7800000000007</v>
      </c>
      <c r="K32" s="12">
        <v>8880.7800000000007</v>
      </c>
      <c r="L32" s="12">
        <v>8880.7800000000007</v>
      </c>
      <c r="M32" s="12">
        <v>8880.7800000000007</v>
      </c>
      <c r="N32" s="12">
        <v>8880.7800000000007</v>
      </c>
      <c r="O32" s="12">
        <v>8880.7800000000134</v>
      </c>
      <c r="P32" s="7">
        <f t="shared" si="1"/>
        <v>106569.36000000002</v>
      </c>
    </row>
    <row r="33" spans="1:17" x14ac:dyDescent="0.25">
      <c r="A33" s="3" t="s">
        <v>16</v>
      </c>
      <c r="B33" s="3">
        <v>6000130</v>
      </c>
      <c r="C33" t="s">
        <v>48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4">
        <f t="shared" si="1"/>
        <v>0</v>
      </c>
    </row>
    <row r="34" spans="1:17" x14ac:dyDescent="0.25">
      <c r="A34" s="3" t="s">
        <v>16</v>
      </c>
      <c r="B34" s="3">
        <v>6000210</v>
      </c>
      <c r="C34" t="s">
        <v>49</v>
      </c>
      <c r="D34" s="12">
        <v>1200</v>
      </c>
      <c r="E34" s="12">
        <v>1200</v>
      </c>
      <c r="F34" s="12">
        <v>1200</v>
      </c>
      <c r="G34" s="12">
        <v>1200</v>
      </c>
      <c r="H34" s="12">
        <v>1200</v>
      </c>
      <c r="I34" s="12">
        <v>1200</v>
      </c>
      <c r="J34" s="12">
        <v>1200</v>
      </c>
      <c r="K34" s="12">
        <v>1200</v>
      </c>
      <c r="L34" s="12">
        <v>1200</v>
      </c>
      <c r="M34" s="12">
        <v>600</v>
      </c>
      <c r="N34" s="12"/>
      <c r="O34" s="12"/>
      <c r="P34" s="7">
        <f t="shared" si="1"/>
        <v>11400</v>
      </c>
    </row>
    <row r="35" spans="1:17" x14ac:dyDescent="0.25">
      <c r="A35" s="3" t="s">
        <v>16</v>
      </c>
      <c r="B35" s="3">
        <v>6005000</v>
      </c>
      <c r="C35" t="s">
        <v>50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4">
        <f t="shared" si="1"/>
        <v>0</v>
      </c>
    </row>
    <row r="36" spans="1:17" x14ac:dyDescent="0.25">
      <c r="A36" s="3" t="s">
        <v>16</v>
      </c>
      <c r="B36" s="3">
        <v>6005070</v>
      </c>
      <c r="C36" t="s">
        <v>51</v>
      </c>
      <c r="D36" s="12">
        <v>6724.71</v>
      </c>
      <c r="E36" s="12">
        <v>6724.71</v>
      </c>
      <c r="F36" s="12">
        <v>6724.71</v>
      </c>
      <c r="G36" s="12">
        <v>6724.71</v>
      </c>
      <c r="H36" s="12">
        <v>6724.71</v>
      </c>
      <c r="I36" s="12">
        <v>6724.71</v>
      </c>
      <c r="J36" s="12">
        <v>6724.71</v>
      </c>
      <c r="K36" s="12">
        <v>6724.71</v>
      </c>
      <c r="L36" s="12">
        <v>6724.71</v>
      </c>
      <c r="M36" s="12">
        <v>6724.71</v>
      </c>
      <c r="N36" s="12">
        <v>6724.71</v>
      </c>
      <c r="O36" s="12">
        <f>6724.71-0.05</f>
        <v>6724.66</v>
      </c>
      <c r="P36" s="7">
        <f t="shared" si="1"/>
        <v>80696.470000000016</v>
      </c>
    </row>
    <row r="37" spans="1:17" x14ac:dyDescent="0.25">
      <c r="A37" s="3" t="s">
        <v>16</v>
      </c>
      <c r="B37" s="3">
        <v>6005090</v>
      </c>
      <c r="C37" t="s">
        <v>52</v>
      </c>
      <c r="D37" s="12">
        <v>300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1200</v>
      </c>
      <c r="K37" s="12">
        <v>0</v>
      </c>
      <c r="L37" s="12">
        <v>0</v>
      </c>
      <c r="M37" s="12">
        <v>300</v>
      </c>
      <c r="N37" s="12">
        <v>0</v>
      </c>
      <c r="O37" s="12">
        <v>0</v>
      </c>
      <c r="P37" s="4">
        <f t="shared" si="1"/>
        <v>1800</v>
      </c>
    </row>
    <row r="38" spans="1:17" x14ac:dyDescent="0.25">
      <c r="A38" s="3" t="s">
        <v>16</v>
      </c>
      <c r="B38" s="3">
        <v>6006000</v>
      </c>
      <c r="C38" t="s">
        <v>53</v>
      </c>
      <c r="D38" s="12"/>
      <c r="E38" s="12"/>
      <c r="F38" s="12">
        <v>49926.400000000001</v>
      </c>
      <c r="G38" s="12"/>
      <c r="H38" s="12"/>
      <c r="I38" s="12"/>
      <c r="J38" s="12"/>
      <c r="K38" s="12"/>
      <c r="L38" s="12"/>
      <c r="M38" s="12"/>
      <c r="N38" s="12"/>
      <c r="O38" s="12"/>
      <c r="P38" s="4">
        <f t="shared" si="1"/>
        <v>49926.400000000001</v>
      </c>
    </row>
    <row r="39" spans="1:17" x14ac:dyDescent="0.25">
      <c r="A39" s="3" t="s">
        <v>16</v>
      </c>
      <c r="B39" s="3">
        <v>6006030</v>
      </c>
      <c r="C39" t="s">
        <v>54</v>
      </c>
      <c r="D39" s="12"/>
      <c r="E39" s="12"/>
      <c r="F39" s="12">
        <v>1900</v>
      </c>
      <c r="G39" s="12"/>
      <c r="H39" s="12"/>
      <c r="I39" s="12"/>
      <c r="J39" s="12"/>
      <c r="K39" s="12"/>
      <c r="L39" s="12"/>
      <c r="M39" s="12"/>
      <c r="N39" s="12"/>
      <c r="O39" s="12"/>
      <c r="P39" s="4">
        <f t="shared" si="1"/>
        <v>1900</v>
      </c>
    </row>
    <row r="40" spans="1:17" x14ac:dyDescent="0.25">
      <c r="A40" s="3" t="s">
        <v>16</v>
      </c>
      <c r="B40" s="3">
        <v>6006050</v>
      </c>
      <c r="C40" t="s">
        <v>55</v>
      </c>
      <c r="D40" s="12"/>
      <c r="E40" s="12"/>
      <c r="F40" s="12"/>
      <c r="G40" s="12"/>
      <c r="H40" s="12">
        <v>17800</v>
      </c>
      <c r="I40" s="12"/>
      <c r="J40" s="12"/>
      <c r="K40" s="12"/>
      <c r="L40" s="12"/>
      <c r="M40" s="12"/>
      <c r="N40" s="12"/>
      <c r="O40" s="12"/>
      <c r="P40" s="4">
        <f t="shared" si="1"/>
        <v>17800</v>
      </c>
    </row>
    <row r="41" spans="1:17" x14ac:dyDescent="0.25">
      <c r="A41" s="3" t="s">
        <v>16</v>
      </c>
      <c r="B41" s="3">
        <v>6006200</v>
      </c>
      <c r="C41" t="s">
        <v>56</v>
      </c>
      <c r="D41" s="12">
        <v>475</v>
      </c>
      <c r="E41" s="12">
        <v>475</v>
      </c>
      <c r="F41" s="12">
        <v>475</v>
      </c>
      <c r="G41" s="12">
        <v>475</v>
      </c>
      <c r="H41" s="12">
        <v>475</v>
      </c>
      <c r="I41" s="12">
        <v>475</v>
      </c>
      <c r="J41" s="12">
        <v>475</v>
      </c>
      <c r="K41" s="12">
        <v>475</v>
      </c>
      <c r="L41" s="12">
        <v>475</v>
      </c>
      <c r="M41" s="12">
        <v>475</v>
      </c>
      <c r="N41" s="12">
        <v>475</v>
      </c>
      <c r="O41" s="12">
        <v>475</v>
      </c>
      <c r="P41" s="7">
        <f t="shared" si="1"/>
        <v>5700</v>
      </c>
    </row>
    <row r="42" spans="1:17" x14ac:dyDescent="0.25">
      <c r="A42" s="3" t="s">
        <v>16</v>
      </c>
      <c r="B42" s="3">
        <v>6006210</v>
      </c>
      <c r="C42" t="s">
        <v>57</v>
      </c>
      <c r="D42" s="12">
        <v>380</v>
      </c>
      <c r="E42" s="12">
        <v>380</v>
      </c>
      <c r="F42" s="12">
        <v>380</v>
      </c>
      <c r="G42" s="12">
        <v>380</v>
      </c>
      <c r="H42" s="12">
        <v>380</v>
      </c>
      <c r="I42" s="12">
        <v>380</v>
      </c>
      <c r="J42" s="12">
        <v>380</v>
      </c>
      <c r="K42" s="12">
        <v>380</v>
      </c>
      <c r="L42" s="12">
        <v>380</v>
      </c>
      <c r="M42" s="12">
        <v>380</v>
      </c>
      <c r="N42" s="12">
        <v>380</v>
      </c>
      <c r="O42" s="12">
        <v>380</v>
      </c>
      <c r="P42" s="7">
        <f t="shared" si="1"/>
        <v>4560</v>
      </c>
    </row>
    <row r="43" spans="1:17" x14ac:dyDescent="0.25">
      <c r="A43" s="3" t="s">
        <v>16</v>
      </c>
      <c r="B43" s="3">
        <v>6006220</v>
      </c>
      <c r="C43" t="s">
        <v>58</v>
      </c>
      <c r="D43" s="12">
        <v>2880</v>
      </c>
      <c r="E43" s="12">
        <v>2880</v>
      </c>
      <c r="F43" s="12">
        <v>2880</v>
      </c>
      <c r="G43" s="12">
        <v>2960</v>
      </c>
      <c r="H43" s="12">
        <v>2960</v>
      </c>
      <c r="I43" s="12">
        <v>2960</v>
      </c>
      <c r="J43" s="12">
        <v>2960</v>
      </c>
      <c r="K43" s="12">
        <v>2960</v>
      </c>
      <c r="L43" s="12">
        <v>2960</v>
      </c>
      <c r="M43" s="12">
        <v>2880</v>
      </c>
      <c r="N43" s="12">
        <v>2880</v>
      </c>
      <c r="O43" s="12">
        <v>2960</v>
      </c>
      <c r="P43" s="4">
        <f t="shared" si="1"/>
        <v>35120</v>
      </c>
    </row>
    <row r="44" spans="1:17" x14ac:dyDescent="0.25">
      <c r="A44" s="3" t="s">
        <v>16</v>
      </c>
      <c r="B44" s="3">
        <v>6006250</v>
      </c>
      <c r="C44" t="s">
        <v>59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4">
        <f t="shared" si="1"/>
        <v>0</v>
      </c>
    </row>
    <row r="45" spans="1:17" x14ac:dyDescent="0.25">
      <c r="A45" s="3" t="s">
        <v>16</v>
      </c>
      <c r="B45" s="3">
        <v>6006260</v>
      </c>
      <c r="C45" t="s">
        <v>60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4">
        <f t="shared" si="1"/>
        <v>0</v>
      </c>
    </row>
    <row r="46" spans="1:17" x14ac:dyDescent="0.25">
      <c r="A46" s="3" t="s">
        <v>16</v>
      </c>
      <c r="B46" s="3">
        <v>6006280</v>
      </c>
      <c r="C46" t="s">
        <v>61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7">
        <f t="shared" si="1"/>
        <v>0</v>
      </c>
    </row>
    <row r="47" spans="1:17" x14ac:dyDescent="0.25">
      <c r="A47" s="3" t="s">
        <v>16</v>
      </c>
      <c r="B47" s="3">
        <v>6006290</v>
      </c>
      <c r="C47" t="s">
        <v>62</v>
      </c>
      <c r="D47" s="12">
        <v>48.33</v>
      </c>
      <c r="E47" s="12">
        <v>48.33</v>
      </c>
      <c r="F47" s="12">
        <v>48.33</v>
      </c>
      <c r="G47" s="12">
        <v>48.33</v>
      </c>
      <c r="H47" s="12">
        <v>48.33</v>
      </c>
      <c r="I47" s="12">
        <v>48.33</v>
      </c>
      <c r="J47" s="12">
        <v>48.33</v>
      </c>
      <c r="K47" s="12">
        <v>48.33</v>
      </c>
      <c r="L47" s="12">
        <v>48.33</v>
      </c>
      <c r="M47" s="12">
        <v>48.33</v>
      </c>
      <c r="N47" s="12">
        <v>48.33</v>
      </c>
      <c r="O47" s="12">
        <f>48.33+0.04</f>
        <v>48.37</v>
      </c>
      <c r="P47" s="4">
        <f t="shared" si="1"/>
        <v>579.99999999999989</v>
      </c>
    </row>
    <row r="48" spans="1:17" x14ac:dyDescent="0.25">
      <c r="A48" s="3" t="s">
        <v>16</v>
      </c>
      <c r="B48" s="3">
        <v>6006500</v>
      </c>
      <c r="C48" t="s">
        <v>63</v>
      </c>
      <c r="D48" s="12">
        <f>22555.42-1198.49</f>
        <v>21356.929999999997</v>
      </c>
      <c r="E48" s="12">
        <f>22555.42-1198.43</f>
        <v>21356.989999999998</v>
      </c>
      <c r="F48" s="12">
        <f>22750.59-1198.43</f>
        <v>21552.16</v>
      </c>
      <c r="G48" s="12">
        <f>23629.84-1198.43</f>
        <v>22431.41</v>
      </c>
      <c r="H48" s="12">
        <f>23337.97-1198.43</f>
        <v>22139.54</v>
      </c>
      <c r="I48" s="12">
        <f>22663.81-1198.43</f>
        <v>21465.38</v>
      </c>
      <c r="J48" s="12">
        <f>22663.81-1198.43</f>
        <v>21465.38</v>
      </c>
      <c r="K48" s="12">
        <f>22506.12-1198.43</f>
        <v>21307.69</v>
      </c>
      <c r="L48" s="12">
        <f>22340.35-1198.43</f>
        <v>21141.919999999998</v>
      </c>
      <c r="M48" s="12">
        <f>22366.43-1198.43</f>
        <v>21168</v>
      </c>
      <c r="N48" s="12">
        <f>22366.43-1198.43</f>
        <v>21168</v>
      </c>
      <c r="O48" s="12">
        <f>22310.3954400001-1198.43</f>
        <v>21111.965440000098</v>
      </c>
      <c r="P48" s="7">
        <f t="shared" si="1"/>
        <v>257665.36544000011</v>
      </c>
      <c r="Q48" s="5"/>
    </row>
    <row r="49" spans="1:16" x14ac:dyDescent="0.25">
      <c r="A49" s="3" t="s">
        <v>16</v>
      </c>
      <c r="B49" s="3">
        <v>6010010</v>
      </c>
      <c r="C49" t="s">
        <v>64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4">
        <f t="shared" si="1"/>
        <v>0</v>
      </c>
    </row>
    <row r="50" spans="1:16" x14ac:dyDescent="0.25">
      <c r="A50" s="3" t="s">
        <v>16</v>
      </c>
      <c r="B50" s="3">
        <v>6010020</v>
      </c>
      <c r="C50" t="s">
        <v>65</v>
      </c>
      <c r="D50" s="12">
        <v>14069.2</v>
      </c>
      <c r="E50" s="12">
        <v>14069.2</v>
      </c>
      <c r="F50" s="12">
        <v>14069.2</v>
      </c>
      <c r="G50" s="12">
        <v>14069.2</v>
      </c>
      <c r="H50" s="12">
        <v>14069.2</v>
      </c>
      <c r="I50" s="12">
        <v>14069.2</v>
      </c>
      <c r="J50" s="12">
        <v>14069.2</v>
      </c>
      <c r="K50" s="12">
        <v>14069.2</v>
      </c>
      <c r="L50" s="12">
        <v>14069.2</v>
      </c>
      <c r="M50" s="12">
        <v>14069.2</v>
      </c>
      <c r="N50" s="12">
        <v>14069.2</v>
      </c>
      <c r="O50" s="12">
        <v>14069.211266666651</v>
      </c>
      <c r="P50" s="7">
        <f t="shared" si="1"/>
        <v>168830.41126666666</v>
      </c>
    </row>
    <row r="51" spans="1:16" x14ac:dyDescent="0.25">
      <c r="A51" s="3" t="s">
        <v>16</v>
      </c>
      <c r="B51" s="3">
        <v>6020020</v>
      </c>
      <c r="C51" t="s">
        <v>66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16243.3</v>
      </c>
      <c r="M51" s="12">
        <v>0</v>
      </c>
      <c r="N51" s="12">
        <v>0</v>
      </c>
      <c r="O51" s="12">
        <v>0</v>
      </c>
      <c r="P51" s="4">
        <f t="shared" si="1"/>
        <v>16243.3</v>
      </c>
    </row>
    <row r="52" spans="1:16" x14ac:dyDescent="0.25">
      <c r="A52" s="3" t="s">
        <v>16</v>
      </c>
      <c r="B52" s="3">
        <v>6020030</v>
      </c>
      <c r="C52" t="s">
        <v>67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6050</v>
      </c>
      <c r="M52" s="12">
        <v>0</v>
      </c>
      <c r="N52" s="12">
        <v>0</v>
      </c>
      <c r="O52" s="12">
        <v>0</v>
      </c>
      <c r="P52" s="4">
        <f t="shared" si="1"/>
        <v>6050</v>
      </c>
    </row>
    <row r="53" spans="1:16" x14ac:dyDescent="0.25">
      <c r="A53" s="3" t="s">
        <v>16</v>
      </c>
      <c r="B53" s="3">
        <v>6024030</v>
      </c>
      <c r="C53" t="s">
        <v>68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/>
      <c r="P53" s="4">
        <f t="shared" si="1"/>
        <v>0</v>
      </c>
    </row>
    <row r="54" spans="1:16" x14ac:dyDescent="0.25">
      <c r="A54" s="3" t="s">
        <v>16</v>
      </c>
      <c r="B54" s="3">
        <v>6024040</v>
      </c>
      <c r="C54" t="s">
        <v>69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4">
        <f t="shared" si="1"/>
        <v>0</v>
      </c>
    </row>
    <row r="55" spans="1:16" x14ac:dyDescent="0.25">
      <c r="A55" s="3" t="s">
        <v>16</v>
      </c>
      <c r="B55" s="3">
        <v>6024050</v>
      </c>
      <c r="C55" t="s">
        <v>70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>
        <v>2725</v>
      </c>
      <c r="P55" s="4">
        <f t="shared" si="1"/>
        <v>2725</v>
      </c>
    </row>
    <row r="56" spans="1:16" x14ac:dyDescent="0.25">
      <c r="A56" s="6" t="s">
        <v>16</v>
      </c>
      <c r="B56" s="3">
        <v>6026010</v>
      </c>
      <c r="C56" t="s">
        <v>71</v>
      </c>
      <c r="D56" s="12">
        <v>61559.17</v>
      </c>
      <c r="E56" s="12">
        <v>61559.17</v>
      </c>
      <c r="F56" s="12">
        <v>61559.17</v>
      </c>
      <c r="G56" s="12">
        <v>61559.17</v>
      </c>
      <c r="H56" s="12">
        <v>61559.17</v>
      </c>
      <c r="I56" s="12">
        <v>61559.17</v>
      </c>
      <c r="J56" s="12">
        <v>61559.17</v>
      </c>
      <c r="K56" s="12">
        <v>61559.17</v>
      </c>
      <c r="L56" s="12">
        <v>61559.17</v>
      </c>
      <c r="M56" s="12">
        <v>61559.17</v>
      </c>
      <c r="N56" s="12">
        <v>61559.17</v>
      </c>
      <c r="O56" s="12">
        <f>61559.17-0.04</f>
        <v>61559.13</v>
      </c>
      <c r="P56" s="7">
        <f t="shared" si="1"/>
        <v>738710</v>
      </c>
    </row>
    <row r="57" spans="1:16" x14ac:dyDescent="0.25">
      <c r="A57" s="3" t="s">
        <v>16</v>
      </c>
      <c r="B57" s="3">
        <v>6028000</v>
      </c>
      <c r="C57" t="s">
        <v>72</v>
      </c>
      <c r="D57" s="12">
        <v>500</v>
      </c>
      <c r="E57" s="12">
        <v>0</v>
      </c>
      <c r="F57" s="12">
        <v>500</v>
      </c>
      <c r="G57" s="12">
        <v>2500</v>
      </c>
      <c r="H57" s="12">
        <v>500</v>
      </c>
      <c r="I57" s="12">
        <v>0</v>
      </c>
      <c r="J57" s="12">
        <v>0</v>
      </c>
      <c r="K57" s="12">
        <v>0</v>
      </c>
      <c r="L57" s="12">
        <v>2500</v>
      </c>
      <c r="M57" s="12">
        <v>500</v>
      </c>
      <c r="N57" s="12">
        <v>0</v>
      </c>
      <c r="O57" s="12">
        <v>500</v>
      </c>
      <c r="P57" s="4">
        <f t="shared" si="1"/>
        <v>7500</v>
      </c>
    </row>
    <row r="58" spans="1:16" x14ac:dyDescent="0.25">
      <c r="A58" s="3" t="s">
        <v>16</v>
      </c>
      <c r="B58" s="3">
        <v>6028020</v>
      </c>
      <c r="C58" t="s">
        <v>73</v>
      </c>
      <c r="D58" s="12">
        <v>0</v>
      </c>
      <c r="E58" s="12">
        <v>0</v>
      </c>
      <c r="F58" s="12">
        <v>200</v>
      </c>
      <c r="G58" s="12">
        <v>0</v>
      </c>
      <c r="H58" s="12">
        <v>0</v>
      </c>
      <c r="I58" s="12">
        <v>0</v>
      </c>
      <c r="J58" s="12">
        <v>200</v>
      </c>
      <c r="K58" s="12">
        <v>0</v>
      </c>
      <c r="L58" s="12">
        <v>200</v>
      </c>
      <c r="M58" s="12">
        <v>0</v>
      </c>
      <c r="N58" s="12">
        <v>200</v>
      </c>
      <c r="O58" s="12">
        <v>0</v>
      </c>
      <c r="P58" s="4">
        <f t="shared" si="1"/>
        <v>800</v>
      </c>
    </row>
    <row r="59" spans="1:16" x14ac:dyDescent="0.25">
      <c r="A59" s="3"/>
      <c r="B59" s="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4">
        <f t="shared" ref="P59" si="3">SUM(D59:O59)</f>
        <v>0</v>
      </c>
    </row>
    <row r="60" spans="1:16" x14ac:dyDescent="0.25">
      <c r="P60"/>
    </row>
    <row r="61" spans="1:16" x14ac:dyDescent="0.25">
      <c r="P61"/>
    </row>
    <row r="62" spans="1:16" x14ac:dyDescent="0.25">
      <c r="P62"/>
    </row>
    <row r="63" spans="1:16" x14ac:dyDescent="0.25">
      <c r="P63"/>
    </row>
    <row r="64" spans="1:16" x14ac:dyDescent="0.25">
      <c r="P64"/>
    </row>
    <row r="65" spans="16:16" x14ac:dyDescent="0.25">
      <c r="P65"/>
    </row>
    <row r="66" spans="16:16" x14ac:dyDescent="0.25">
      <c r="P66"/>
    </row>
    <row r="67" spans="16:16" x14ac:dyDescent="0.25">
      <c r="P67"/>
    </row>
    <row r="68" spans="16:16" x14ac:dyDescent="0.25">
      <c r="P68"/>
    </row>
    <row r="69" spans="16:16" x14ac:dyDescent="0.25">
      <c r="P69"/>
    </row>
    <row r="70" spans="16:16" x14ac:dyDescent="0.25">
      <c r="P70"/>
    </row>
    <row r="71" spans="16:16" x14ac:dyDescent="0.25">
      <c r="P71"/>
    </row>
    <row r="72" spans="16:16" x14ac:dyDescent="0.25">
      <c r="P72"/>
    </row>
    <row r="73" spans="16:16" x14ac:dyDescent="0.25">
      <c r="P73"/>
    </row>
    <row r="74" spans="16:16" x14ac:dyDescent="0.25">
      <c r="P74"/>
    </row>
    <row r="75" spans="16:16" x14ac:dyDescent="0.25">
      <c r="P75"/>
    </row>
    <row r="76" spans="16:16" x14ac:dyDescent="0.25">
      <c r="P76"/>
    </row>
    <row r="77" spans="16:16" x14ac:dyDescent="0.25">
      <c r="P77"/>
    </row>
    <row r="78" spans="16:16" x14ac:dyDescent="0.25">
      <c r="P78"/>
    </row>
    <row r="79" spans="16:16" x14ac:dyDescent="0.25">
      <c r="P79"/>
    </row>
    <row r="80" spans="16:16" x14ac:dyDescent="0.25">
      <c r="P80"/>
    </row>
    <row r="81" spans="7:16" x14ac:dyDescent="0.25">
      <c r="P81"/>
    </row>
    <row r="82" spans="7:16" x14ac:dyDescent="0.25">
      <c r="P82"/>
    </row>
    <row r="83" spans="7:16" x14ac:dyDescent="0.25">
      <c r="O83" s="2"/>
      <c r="P83"/>
    </row>
    <row r="86" spans="7:16" x14ac:dyDescent="0.25">
      <c r="G86" t="e">
        <f>#REF!/#REF!</f>
        <v>#REF!</v>
      </c>
    </row>
  </sheetData>
  <sheetProtection selectLockedCells="1" selectUnlockedCells="1"/>
  <autoFilter ref="A1:S83" xr:uid="{768E7219-814C-4487-B985-45A9C2D390E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6DDF83D1AF542AF8681FDEF0525D1" ma:contentTypeVersion="17" ma:contentTypeDescription="Create a new document." ma:contentTypeScope="" ma:versionID="3fe4024ffa7c6ca50a12f580430a8610">
  <xsd:schema xmlns:xsd="http://www.w3.org/2001/XMLSchema" xmlns:xs="http://www.w3.org/2001/XMLSchema" xmlns:p="http://schemas.microsoft.com/office/2006/metadata/properties" xmlns:ns2="d0d51521-1202-4089-88cd-2df99d1fbbe5" xmlns:ns3="53bc20f8-8cc8-4e7c-a9cf-4309c466419f" targetNamespace="http://schemas.microsoft.com/office/2006/metadata/properties" ma:root="true" ma:fieldsID="e5d17d3a0cd33de20cf037d848e22c21" ns2:_="" ns3:_="">
    <xsd:import namespace="d0d51521-1202-4089-88cd-2df99d1fbbe5"/>
    <xsd:import namespace="53bc20f8-8cc8-4e7c-a9cf-4309c46641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51521-1202-4089-88cd-2df99d1fb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c20f8-8cc8-4e7c-a9cf-4309c46641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1d61b23-4f78-4896-b167-2f16d7580aa4}" ma:internalName="TaxCatchAll" ma:showField="CatchAllData" ma:web="53bc20f8-8cc8-4e7c-a9cf-4309c46641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51521-1202-4089-88cd-2df99d1fbbe5">
      <Terms xmlns="http://schemas.microsoft.com/office/infopath/2007/PartnerControls"/>
    </lcf76f155ced4ddcb4097134ff3c332f>
    <TaxCatchAll xmlns="53bc20f8-8cc8-4e7c-a9cf-4309c466419f" xsi:nil="true"/>
  </documentManagement>
</p:properties>
</file>

<file path=customXml/itemProps1.xml><?xml version="1.0" encoding="utf-8"?>
<ds:datastoreItem xmlns:ds="http://schemas.openxmlformats.org/officeDocument/2006/customXml" ds:itemID="{F9429705-7991-4C15-BD5A-FB29D5D8FBE0}"/>
</file>

<file path=customXml/itemProps2.xml><?xml version="1.0" encoding="utf-8"?>
<ds:datastoreItem xmlns:ds="http://schemas.openxmlformats.org/officeDocument/2006/customXml" ds:itemID="{F54FE404-7A8D-4AF0-AB1D-19344951661A}"/>
</file>

<file path=customXml/itemProps3.xml><?xml version="1.0" encoding="utf-8"?>
<ds:datastoreItem xmlns:ds="http://schemas.openxmlformats.org/officeDocument/2006/customXml" ds:itemID="{BBCA80E1-EC8D-4168-95F5-FA6C56EB4D3B}"/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Wong,Joan,SG-Singapore R&amp;D</dc:creator>
  <cp:lastModifiedBy>Wong,Joan,SG-Singapore R&amp;D</cp:lastModifiedBy>
  <dcterms:created xsi:type="dcterms:W3CDTF">2025-01-16T08:26:15Z</dcterms:created>
  <dcterms:modified xsi:type="dcterms:W3CDTF">2025-01-16T08:28:00Z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0x0101005556DDF83D1AF542AF8681FDEF0525D1</vt:lpwstr>
  </property>
</Properties>
</file>