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BB969796-7E80-425A-970D-0657635A9B0B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2augID" sheetId="3" r:id="rId2"/>
    <sheet name="Check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B30" i="3"/>
  <c r="B34" i="3"/>
  <c r="B38" i="3"/>
  <c r="B42" i="3"/>
  <c r="B46" i="3"/>
  <c r="B50" i="3"/>
  <c r="B54" i="3"/>
  <c r="B58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D31" i="3"/>
  <c r="B31" i="3" s="1"/>
  <c r="D32" i="3"/>
  <c r="B32" i="3" s="1"/>
  <c r="D33" i="3"/>
  <c r="B33" i="3" s="1"/>
  <c r="D34" i="3"/>
  <c r="D35" i="3"/>
  <c r="B35" i="3" s="1"/>
  <c r="D36" i="3"/>
  <c r="B36" i="3" s="1"/>
  <c r="D37" i="3"/>
  <c r="B37" i="3" s="1"/>
  <c r="D38" i="3"/>
  <c r="D39" i="3"/>
  <c r="B39" i="3" s="1"/>
  <c r="D40" i="3"/>
  <c r="B40" i="3" s="1"/>
  <c r="D41" i="3"/>
  <c r="B41" i="3" s="1"/>
  <c r="D42" i="3"/>
  <c r="D43" i="3"/>
  <c r="B43" i="3" s="1"/>
  <c r="D44" i="3"/>
  <c r="B44" i="3" s="1"/>
  <c r="D45" i="3"/>
  <c r="B45" i="3" s="1"/>
  <c r="D46" i="3"/>
  <c r="D47" i="3"/>
  <c r="B47" i="3" s="1"/>
  <c r="D48" i="3"/>
  <c r="B48" i="3" s="1"/>
  <c r="D49" i="3"/>
  <c r="B49" i="3" s="1"/>
  <c r="D50" i="3"/>
  <c r="D51" i="3"/>
  <c r="B51" i="3" s="1"/>
  <c r="D52" i="3"/>
  <c r="B52" i="3" s="1"/>
  <c r="D53" i="3"/>
  <c r="B53" i="3" s="1"/>
  <c r="D54" i="3"/>
  <c r="D55" i="3"/>
  <c r="B55" i="3" s="1"/>
  <c r="D56" i="3"/>
  <c r="B56" i="3" s="1"/>
  <c r="D57" i="3"/>
  <c r="B57" i="3" s="1"/>
  <c r="D58" i="3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B108" i="4" l="1"/>
  <c r="B107" i="4"/>
  <c r="B105" i="4"/>
  <c r="B104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7" i="4" l="1"/>
  <c r="B66" i="4"/>
  <c r="B106" i="4"/>
  <c r="B103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B3" i="4"/>
  <c r="B23" i="4" l="1"/>
  <c r="F3" i="3"/>
  <c r="F4" i="3" s="1"/>
  <c r="F5" i="3" s="1"/>
  <c r="F6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  <c r="C2" i="4" l="1"/>
  <c r="F7" i="3"/>
  <c r="C3" i="4" l="1"/>
  <c r="F8" i="3"/>
  <c r="C4" i="4" l="1"/>
  <c r="F9" i="3"/>
  <c r="C5" i="4" l="1"/>
  <c r="F10" i="3"/>
  <c r="C6" i="4" l="1"/>
  <c r="F11" i="3"/>
  <c r="C7" i="4" l="1"/>
  <c r="F12" i="3"/>
  <c r="C8" i="4" l="1"/>
  <c r="F13" i="3"/>
  <c r="C9" i="4" l="1"/>
  <c r="F14" i="3"/>
  <c r="C10" i="4" l="1"/>
  <c r="F15" i="3"/>
  <c r="C11" i="4" l="1"/>
  <c r="F16" i="3"/>
  <c r="C12" i="4" l="1"/>
  <c r="F17" i="3"/>
  <c r="C13" i="4" l="1"/>
  <c r="F18" i="3"/>
  <c r="C14" i="4" l="1"/>
  <c r="F19" i="3"/>
  <c r="C15" i="4" l="1"/>
  <c r="F20" i="3"/>
  <c r="C16" i="4" l="1"/>
  <c r="F21" i="3"/>
  <c r="C17" i="4" l="1"/>
  <c r="F22" i="3"/>
  <c r="C18" i="4" l="1"/>
  <c r="F23" i="3"/>
  <c r="C19" i="4" l="1"/>
  <c r="F24" i="3"/>
  <c r="C20" i="4" l="1"/>
  <c r="F25" i="3"/>
  <c r="C21" i="4" l="1"/>
  <c r="F26" i="3"/>
  <c r="C22" i="4" l="1"/>
  <c r="F27" i="3"/>
  <c r="C23" i="4" l="1"/>
  <c r="F28" i="3"/>
  <c r="C24" i="4" l="1"/>
  <c r="F29" i="3"/>
  <c r="C25" i="4" l="1"/>
  <c r="F30" i="3"/>
  <c r="C26" i="4" l="1"/>
  <c r="F31" i="3"/>
  <c r="C27" i="4" l="1"/>
  <c r="F32" i="3"/>
  <c r="F33" i="3" l="1"/>
  <c r="F34" i="3" s="1"/>
  <c r="C28" i="4"/>
  <c r="F35" i="3" l="1"/>
  <c r="C29" i="4"/>
  <c r="F36" i="3" l="1"/>
  <c r="C30" i="4"/>
  <c r="F37" i="3" l="1"/>
  <c r="C31" i="4"/>
  <c r="F38" i="3" l="1"/>
  <c r="C32" i="4"/>
  <c r="F39" i="3" l="1"/>
  <c r="C33" i="4"/>
  <c r="F40" i="3" l="1"/>
  <c r="C34" i="4"/>
  <c r="F41" i="3" l="1"/>
  <c r="C35" i="4"/>
  <c r="F42" i="3" l="1"/>
  <c r="C36" i="4"/>
  <c r="F43" i="3" l="1"/>
  <c r="C37" i="4"/>
  <c r="F44" i="3" l="1"/>
  <c r="C38" i="4"/>
  <c r="F45" i="3" l="1"/>
  <c r="C39" i="4"/>
  <c r="F46" i="3" l="1"/>
  <c r="C40" i="4"/>
  <c r="F47" i="3" l="1"/>
  <c r="C41" i="4"/>
  <c r="F48" i="3" l="1"/>
  <c r="C42" i="4"/>
  <c r="F49" i="3" l="1"/>
  <c r="C43" i="4"/>
  <c r="F50" i="3" l="1"/>
  <c r="C44" i="4"/>
  <c r="F51" i="3" l="1"/>
  <c r="C45" i="4"/>
  <c r="F52" i="3" l="1"/>
  <c r="C46" i="4"/>
  <c r="F53" i="3" l="1"/>
  <c r="C47" i="4"/>
  <c r="F54" i="3" l="1"/>
  <c r="C48" i="4"/>
  <c r="F55" i="3" l="1"/>
  <c r="C49" i="4"/>
  <c r="F56" i="3" l="1"/>
  <c r="C50" i="4"/>
  <c r="F57" i="3" l="1"/>
  <c r="C51" i="4"/>
  <c r="F58" i="3" l="1"/>
  <c r="C52" i="4"/>
  <c r="F59" i="3" l="1"/>
  <c r="C53" i="4"/>
  <c r="F60" i="3" l="1"/>
  <c r="C54" i="4"/>
  <c r="F61" i="3" l="1"/>
  <c r="C55" i="4"/>
  <c r="F62" i="3" l="1"/>
  <c r="C56" i="4"/>
  <c r="F63" i="3" l="1"/>
  <c r="C57" i="4"/>
  <c r="F64" i="3" l="1"/>
  <c r="C58" i="4"/>
  <c r="F65" i="3" l="1"/>
  <c r="C59" i="4"/>
  <c r="F66" i="3" l="1"/>
  <c r="C60" i="4"/>
  <c r="F67" i="3" l="1"/>
  <c r="C61" i="4"/>
  <c r="F68" i="3" l="1"/>
  <c r="C62" i="4"/>
  <c r="F69" i="3" l="1"/>
  <c r="F70" i="3" s="1"/>
  <c r="F71" i="3" s="1"/>
  <c r="C63" i="4"/>
  <c r="C64" i="4" l="1"/>
  <c r="F72" i="3"/>
  <c r="C65" i="4" l="1"/>
  <c r="F73" i="3"/>
  <c r="C66" i="4" l="1"/>
  <c r="F74" i="3"/>
  <c r="C67" i="4" l="1"/>
  <c r="F75" i="3"/>
  <c r="C68" i="4" l="1"/>
  <c r="F76" i="3"/>
  <c r="C69" i="4" l="1"/>
  <c r="F77" i="3"/>
  <c r="C70" i="4" l="1"/>
  <c r="F78" i="3"/>
  <c r="C71" i="4" l="1"/>
  <c r="F79" i="3"/>
  <c r="C72" i="4" l="1"/>
  <c r="F80" i="3"/>
  <c r="C73" i="4" l="1"/>
  <c r="F81" i="3"/>
  <c r="C74" i="4" l="1"/>
  <c r="F82" i="3"/>
  <c r="C75" i="4" l="1"/>
  <c r="F83" i="3"/>
  <c r="C76" i="4" l="1"/>
  <c r="F84" i="3"/>
  <c r="C77" i="4" l="1"/>
  <c r="F85" i="3"/>
  <c r="C78" i="4" l="1"/>
  <c r="F86" i="3"/>
  <c r="C79" i="4" l="1"/>
  <c r="F87" i="3"/>
  <c r="C80" i="4" l="1"/>
  <c r="F88" i="3"/>
  <c r="C81" i="4" l="1"/>
  <c r="F89" i="3"/>
  <c r="C82" i="4" l="1"/>
  <c r="F90" i="3"/>
  <c r="C83" i="4" l="1"/>
  <c r="F91" i="3"/>
  <c r="F92" i="3" s="1"/>
  <c r="C84" i="4" l="1"/>
  <c r="F93" i="3"/>
  <c r="C85" i="4" l="1"/>
  <c r="F94" i="3"/>
  <c r="C86" i="4" l="1"/>
  <c r="F95" i="3"/>
  <c r="C87" i="4" l="1"/>
  <c r="F96" i="3"/>
  <c r="C88" i="4" l="1"/>
  <c r="F97" i="3"/>
  <c r="C89" i="4" l="1"/>
  <c r="F98" i="3"/>
  <c r="C90" i="4" l="1"/>
  <c r="F99" i="3"/>
  <c r="C91" i="4" l="1"/>
  <c r="F100" i="3"/>
  <c r="C92" i="4" l="1"/>
  <c r="F101" i="3"/>
  <c r="C93" i="4" l="1"/>
  <c r="F102" i="3"/>
  <c r="C94" i="4" l="1"/>
  <c r="F103" i="3"/>
  <c r="C95" i="4" l="1"/>
  <c r="F104" i="3"/>
  <c r="C96" i="4" l="1"/>
  <c r="F105" i="3"/>
  <c r="C97" i="4" l="1"/>
  <c r="F106" i="3"/>
  <c r="C98" i="4" l="1"/>
  <c r="F107" i="3"/>
  <c r="C99" i="4" l="1"/>
  <c r="F108" i="3"/>
  <c r="C100" i="4" l="1"/>
  <c r="F109" i="3"/>
  <c r="C101" i="4" l="1"/>
  <c r="F110" i="3"/>
  <c r="C102" i="4" l="1"/>
  <c r="F111" i="3"/>
  <c r="C103" i="4" l="1"/>
  <c r="F112" i="3"/>
  <c r="C104" i="4" l="1"/>
  <c r="F113" i="3"/>
  <c r="C105" i="4" l="1"/>
  <c r="F114" i="3"/>
  <c r="C106" i="4" l="1"/>
  <c r="F115" i="3"/>
  <c r="C107" i="4" l="1"/>
  <c r="F116" i="3"/>
  <c r="C108" i="4" l="1"/>
  <c r="F117" i="3"/>
</calcChain>
</file>

<file path=xl/sharedStrings.xml><?xml version="1.0" encoding="utf-8"?>
<sst xmlns="http://schemas.openxmlformats.org/spreadsheetml/2006/main" count="16633" uniqueCount="9562">
  <si>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</si>
  <si>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</si>
  <si>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</si>
  <si>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</si>
  <si>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</si>
  <si>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</si>
  <si>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</si>
  <si>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</si>
  <si>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</si>
  <si>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</si>
  <si>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</si>
  <si>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</si>
  <si>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</si>
  <si>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</si>
  <si>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</si>
  <si>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</si>
  <si>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</si>
  <si>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</si>
  <si>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</si>
  <si>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</si>
  <si>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</si>
  <si>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</si>
  <si>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</si>
  <si>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</si>
  <si>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</si>
  <si>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</si>
  <si>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</si>
  <si>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</si>
  <si>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</si>
  <si>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</si>
  <si>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</si>
  <si>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</si>
  <si>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</si>
  <si>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</si>
  <si>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</si>
  <si>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</si>
  <si>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</si>
  <si>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</si>
  <si>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</si>
  <si>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</si>
  <si>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</si>
  <si>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</si>
  <si>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</si>
  <si>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</si>
  <si>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</si>
  <si>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</si>
  <si>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</si>
  <si>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</si>
  <si>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</si>
  <si>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</si>
  <si>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</si>
  <si>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</si>
  <si>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</si>
  <si>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</si>
  <si>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</si>
  <si>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</si>
  <si>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</si>
  <si>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</si>
  <si>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</si>
  <si>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</si>
  <si>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</si>
  <si>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</si>
  <si>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</si>
  <si>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</si>
  <si>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</si>
  <si>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</si>
  <si>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</si>
  <si>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</si>
  <si>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</si>
  <si>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</si>
  <si>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</si>
  <si>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</si>
  <si>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</si>
  <si>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</si>
  <si>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</si>
  <si>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</si>
  <si>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</si>
  <si>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</si>
  <si>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</si>
  <si>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</si>
  <si>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</si>
  <si>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</si>
  <si>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</si>
  <si>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</si>
  <si>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</si>
  <si>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</si>
  <si>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</si>
  <si>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</si>
  <si>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</si>
  <si>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</si>
  <si>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</si>
  <si>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</si>
  <si>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</si>
  <si>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</si>
  <si>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</si>
  <si>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</si>
  <si>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</si>
  <si>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</si>
  <si>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</si>
  <si>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</si>
  <si>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</si>
  <si>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</si>
  <si>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</si>
  <si>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</si>
  <si>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</si>
  <si>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</si>
  <si>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</si>
  <si>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</si>
  <si>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</si>
  <si>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</si>
  <si>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</si>
  <si>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</si>
  <si>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</si>
  <si>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</si>
  <si>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</si>
  <si>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</si>
  <si>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</si>
  <si>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</si>
  <si>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</si>
  <si>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</si>
  <si>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</si>
  <si>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</si>
  <si>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</si>
  <si>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</si>
  <si>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</si>
  <si>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</si>
  <si>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</si>
  <si>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</si>
  <si>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</si>
  <si>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</si>
  <si>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</si>
  <si>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</si>
  <si>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</si>
  <si>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</si>
  <si>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</si>
  <si>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</si>
  <si>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</si>
  <si>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</si>
  <si>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</si>
  <si>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</si>
  <si>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</si>
  <si>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</si>
  <si>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</si>
  <si>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</si>
  <si>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</si>
  <si>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</si>
  <si>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</si>
  <si>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</si>
  <si>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</si>
  <si>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</si>
  <si>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</si>
  <si>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</si>
  <si>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</si>
  <si>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</si>
  <si>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</si>
  <si>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</si>
  <si>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</si>
  <si>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</si>
  <si>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</si>
  <si>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</si>
  <si>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</si>
  <si>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</si>
  <si>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</si>
  <si>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</si>
  <si>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</si>
  <si>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</si>
  <si>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</si>
  <si>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</si>
  <si>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</si>
  <si>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</si>
  <si>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</si>
  <si>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</si>
  <si>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</si>
  <si>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</si>
  <si>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</si>
  <si>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</si>
  <si>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</si>
  <si>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</si>
  <si>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</si>
  <si>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</si>
  <si>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</si>
  <si>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</si>
  <si>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</si>
  <si>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</si>
  <si>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</si>
  <si>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</si>
  <si>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</si>
  <si>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</si>
  <si>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</si>
  <si>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</si>
  <si>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</si>
  <si>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</si>
  <si>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</si>
  <si>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</si>
  <si>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</si>
  <si>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</si>
  <si>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</si>
  <si>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</si>
  <si>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</si>
  <si>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</si>
  <si>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</si>
  <si>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</si>
  <si>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</si>
  <si>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</si>
  <si>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</si>
  <si>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</si>
  <si>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</si>
  <si>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</si>
  <si>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</si>
  <si>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</si>
  <si>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</si>
  <si>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</si>
  <si>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</si>
  <si>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</si>
  <si>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</si>
  <si>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</si>
  <si>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</si>
  <si>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</si>
  <si>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</si>
  <si>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</si>
  <si>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</si>
  <si>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</si>
  <si>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</si>
  <si>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</si>
  <si>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</si>
  <si>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</si>
  <si>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</si>
  <si>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</si>
  <si>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</si>
  <si>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</si>
  <si>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</si>
  <si>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</si>
  <si>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</si>
  <si>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</si>
  <si>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</si>
  <si>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</si>
  <si>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</si>
  <si>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</si>
  <si>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</si>
  <si>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</si>
  <si>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</si>
  <si>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</si>
  <si>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</si>
  <si>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</si>
  <si>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</si>
  <si>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</si>
  <si>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</si>
  <si>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</si>
  <si>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</si>
  <si>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</si>
  <si>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</si>
  <si>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</si>
  <si>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</si>
  <si>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</si>
  <si>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</si>
  <si>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</si>
  <si>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</si>
  <si>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</si>
  <si>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</si>
  <si>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</si>
  <si>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</si>
  <si>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</si>
  <si>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</si>
  <si>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</si>
  <si>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</si>
  <si>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</si>
  <si>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</si>
  <si>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</si>
  <si>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</si>
  <si>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</si>
  <si>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</si>
  <si>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</si>
  <si>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</si>
  <si>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</si>
  <si>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</si>
  <si>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</si>
  <si>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</si>
  <si>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</si>
  <si>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</si>
  <si>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</si>
  <si>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</si>
  <si>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</si>
  <si>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</si>
  <si>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</si>
  <si>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</si>
  <si>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</si>
  <si>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</si>
  <si>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</si>
  <si>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</si>
  <si>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</si>
  <si>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</si>
  <si>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</si>
  <si>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</si>
  <si>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</si>
  <si>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</si>
  <si>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</si>
  <si>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</si>
  <si>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</si>
  <si>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</si>
  <si>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</si>
  <si>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</si>
  <si>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</si>
  <si>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</si>
  <si>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</si>
  <si>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</si>
  <si>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</si>
  <si>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</si>
  <si>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</si>
  <si>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</si>
  <si>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</si>
  <si>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</si>
  <si>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</si>
  <si>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</si>
  <si>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</si>
  <si>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</si>
  <si>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</si>
  <si>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</si>
  <si>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</si>
  <si>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</si>
  <si>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</si>
  <si>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</si>
  <si>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</si>
  <si>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</si>
  <si>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</si>
  <si>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</si>
  <si>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</si>
  <si>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</si>
  <si>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</si>
  <si>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</si>
  <si>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</si>
  <si>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</si>
  <si>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</si>
  <si>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</si>
  <si>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</si>
  <si>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</si>
  <si>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</si>
  <si>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</si>
  <si>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</si>
  <si>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</si>
  <si>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</si>
  <si>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</si>
  <si>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</si>
  <si>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</si>
  <si>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</si>
  <si>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</si>
  <si>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</si>
  <si>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</si>
  <si>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</si>
  <si>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</si>
  <si>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</si>
  <si>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</si>
  <si>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</si>
  <si>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</si>
  <si>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</si>
  <si>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</si>
  <si>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</si>
  <si>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</si>
  <si>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</si>
  <si>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</si>
  <si>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</si>
  <si>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</si>
  <si>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</si>
  <si>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</si>
  <si>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</si>
  <si>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</si>
  <si>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</si>
  <si>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</si>
  <si>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</si>
  <si>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</si>
  <si>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</si>
  <si>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</si>
  <si>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</si>
  <si>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</si>
  <si>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</si>
  <si>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</si>
  <si>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</si>
  <si>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</si>
  <si>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</si>
  <si>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</si>
  <si>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</si>
  <si>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</si>
  <si>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</si>
  <si>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</si>
  <si>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</si>
  <si>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</si>
  <si>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</si>
  <si>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</si>
  <si>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</si>
  <si>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</si>
  <si>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</si>
  <si>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</si>
  <si>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</si>
  <si>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</si>
  <si>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</si>
  <si>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</si>
  <si>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</si>
  <si>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</si>
  <si>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</si>
  <si>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</si>
  <si>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</si>
  <si>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</si>
  <si>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</si>
  <si>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</si>
  <si>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</si>
  <si>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</si>
  <si>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</si>
  <si>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</si>
  <si>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</si>
  <si>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</si>
  <si>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</si>
  <si>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</si>
  <si>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</si>
  <si>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</si>
  <si>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</si>
  <si>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</si>
  <si>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</si>
  <si>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</si>
  <si>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</si>
  <si>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</si>
  <si>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</si>
  <si>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</si>
  <si>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</si>
  <si>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</si>
  <si>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</si>
  <si>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</si>
  <si>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</si>
  <si>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</si>
  <si>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</si>
  <si>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</si>
  <si>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</si>
  <si>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</si>
  <si>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</si>
  <si>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</si>
  <si>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</si>
  <si>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</si>
  <si>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</si>
  <si>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</si>
  <si>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</si>
  <si>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</si>
  <si>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</si>
  <si>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</si>
  <si>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</si>
  <si>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</si>
  <si>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</si>
  <si>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</si>
  <si>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</si>
  <si>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</si>
  <si>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</si>
  <si>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</si>
  <si>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</si>
  <si>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</si>
  <si>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</si>
  <si>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</si>
  <si>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</si>
  <si>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</si>
  <si>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</si>
  <si>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</si>
  <si>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</si>
  <si>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</si>
  <si>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</si>
  <si>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</si>
  <si>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</si>
  <si>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</si>
  <si>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</si>
  <si>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</si>
  <si>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</si>
  <si>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</si>
  <si>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</si>
  <si>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</si>
  <si>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</si>
  <si>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</si>
  <si>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</si>
  <si>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</si>
  <si>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</si>
  <si>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</si>
  <si>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</si>
  <si>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</si>
  <si>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</si>
  <si>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</si>
  <si>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</si>
  <si>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</si>
  <si>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</si>
  <si>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</si>
  <si>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</si>
  <si>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</si>
  <si>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</si>
  <si>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</si>
  <si>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</si>
  <si>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</si>
  <si>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</si>
  <si>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</si>
  <si>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</si>
  <si>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</si>
  <si>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</si>
  <si>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</si>
  <si>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</si>
  <si>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</si>
  <si>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</si>
  <si>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</si>
  <si>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</si>
  <si>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</si>
  <si>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</si>
  <si>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</si>
  <si>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</si>
  <si>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</si>
  <si>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</si>
  <si>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</si>
  <si>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</si>
  <si>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</si>
  <si>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</si>
  <si>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</si>
  <si>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</si>
  <si>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</si>
  <si>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</si>
  <si>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</si>
  <si>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</si>
  <si>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</si>
  <si>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</si>
  <si>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</si>
  <si>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</si>
  <si>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</si>
  <si>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</si>
  <si>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</si>
  <si>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</si>
  <si>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</si>
  <si>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</si>
  <si>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</si>
  <si>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</si>
  <si>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</si>
  <si>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</si>
  <si>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</si>
  <si>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</si>
  <si>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</si>
  <si>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</si>
  <si>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</si>
  <si>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</si>
  <si>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</si>
  <si>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</si>
  <si>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</si>
  <si>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</si>
  <si>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</si>
  <si>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</si>
  <si>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</si>
  <si>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</si>
  <si>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</si>
  <si>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</si>
  <si>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</si>
  <si>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</si>
  <si>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</si>
  <si>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</si>
  <si>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</si>
  <si>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</si>
  <si>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</si>
  <si>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</si>
  <si>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</si>
  <si>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</si>
  <si>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</si>
  <si>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</si>
  <si>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</si>
  <si>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</si>
  <si>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</si>
  <si>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</si>
  <si>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</si>
  <si>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</si>
  <si>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</si>
  <si>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</si>
  <si>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</si>
  <si>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</si>
  <si>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</si>
  <si>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</si>
  <si>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</si>
  <si>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</si>
  <si>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</si>
  <si>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</si>
  <si>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</si>
  <si>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</si>
  <si>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</si>
  <si>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</si>
  <si>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</si>
  <si>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</si>
  <si>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</si>
  <si>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</si>
  <si>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</si>
  <si>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</si>
  <si>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</si>
  <si>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</si>
  <si>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</si>
  <si>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</si>
  <si>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</si>
  <si>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</si>
  <si>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</si>
  <si>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</si>
  <si>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</si>
  <si>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</si>
  <si>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</si>
  <si>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</si>
  <si>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</si>
  <si>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</si>
  <si>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</si>
  <si>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</si>
  <si>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</si>
  <si>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</si>
  <si>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</si>
  <si>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</si>
  <si>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</si>
  <si>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</si>
  <si>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</si>
  <si>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</si>
  <si>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</si>
  <si>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</si>
  <si>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</si>
  <si>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</si>
  <si>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</si>
  <si>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</si>
  <si>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</si>
  <si>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</si>
  <si>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</si>
  <si>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</si>
  <si>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</si>
  <si>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</si>
  <si>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</si>
  <si>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</si>
  <si>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</si>
  <si>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</si>
  <si>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</si>
  <si>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</si>
  <si>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</si>
  <si>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</si>
  <si>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</si>
  <si>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</si>
  <si>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</si>
  <si>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</si>
  <si>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</si>
  <si>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</si>
  <si>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</si>
  <si>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</si>
  <si>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</si>
  <si>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</si>
  <si>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</si>
  <si>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</si>
  <si>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</si>
  <si>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</si>
  <si>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</si>
  <si>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</si>
  <si>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</si>
  <si>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</si>
  <si>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</si>
  <si>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</si>
  <si>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</si>
  <si>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</si>
  <si>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</si>
  <si>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</si>
  <si>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</si>
  <si>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</si>
  <si>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</si>
  <si>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</si>
  <si>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</si>
  <si>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</si>
  <si>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</si>
  <si>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</si>
  <si>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</si>
  <si>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</si>
  <si>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</si>
  <si>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</si>
  <si>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</si>
  <si>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</si>
  <si>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</si>
  <si>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</si>
  <si>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</si>
  <si>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</si>
  <si>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</si>
  <si>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</si>
  <si>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</si>
  <si>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</si>
  <si>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</si>
  <si>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</si>
  <si>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</si>
  <si>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</si>
  <si>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</si>
  <si>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</si>
  <si>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</si>
  <si>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</si>
  <si>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</si>
  <si>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</si>
  <si>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</si>
  <si>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</si>
  <si>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</si>
  <si>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</si>
  <si>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</si>
  <si>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</si>
  <si>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</si>
  <si>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</si>
  <si>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</si>
  <si>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</si>
  <si>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</si>
  <si>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</si>
  <si>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</si>
  <si>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</si>
  <si>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</si>
  <si>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</si>
  <si>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</si>
  <si>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</si>
  <si>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</si>
  <si>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</si>
  <si>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</si>
  <si>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</si>
  <si>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</si>
  <si>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</si>
  <si>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</si>
  <si>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</si>
  <si>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</si>
  <si>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</si>
  <si>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</si>
  <si>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</si>
  <si>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</si>
  <si>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</si>
  <si>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</si>
  <si>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</si>
  <si>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</si>
  <si>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</si>
  <si>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</si>
  <si>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</si>
  <si>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</si>
  <si>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</si>
  <si>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</si>
  <si>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</si>
  <si>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</si>
  <si>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</si>
  <si>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</si>
  <si>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</si>
  <si>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</si>
  <si>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</si>
  <si>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</si>
  <si>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</si>
  <si>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</si>
  <si>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</si>
  <si>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</si>
  <si>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</si>
  <si>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</si>
  <si>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</si>
  <si>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</si>
  <si>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</si>
  <si>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</si>
  <si>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</si>
  <si>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</si>
  <si>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</si>
  <si>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</si>
  <si>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</si>
  <si>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</si>
  <si>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</si>
  <si>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</si>
  <si>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</si>
  <si>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</si>
  <si>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</si>
  <si>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</si>
  <si>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</si>
  <si>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</si>
  <si>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</si>
  <si>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</si>
  <si>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</si>
  <si>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</si>
  <si>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</si>
  <si>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</si>
  <si>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</si>
  <si>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</si>
  <si>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</si>
  <si>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</si>
  <si>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</si>
  <si>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</si>
  <si>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</si>
  <si>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</si>
  <si>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</si>
  <si>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</si>
  <si>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</si>
  <si>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</si>
  <si>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</si>
  <si>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</si>
  <si>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</si>
  <si>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</si>
  <si>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</si>
  <si>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</si>
  <si>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</si>
  <si>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</si>
  <si>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</si>
  <si>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</si>
  <si>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</si>
  <si>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</si>
  <si>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</si>
  <si>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</si>
  <si>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</si>
  <si>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</si>
  <si>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</si>
  <si>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</si>
  <si>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</si>
  <si>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</si>
  <si>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</si>
  <si>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</si>
  <si>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</si>
  <si>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</si>
  <si>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</si>
  <si>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</si>
  <si>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</si>
  <si>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</si>
  <si>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</si>
  <si>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</si>
  <si>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</si>
  <si>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</si>
  <si>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</si>
  <si>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</si>
  <si>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</si>
  <si>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</si>
  <si>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</si>
  <si>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</si>
  <si>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</si>
  <si>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</si>
  <si>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</si>
  <si>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</si>
  <si>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</si>
  <si>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</si>
  <si>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</si>
  <si>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</si>
  <si>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</si>
  <si>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</si>
  <si>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</si>
  <si>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</si>
  <si>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</si>
  <si>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</si>
  <si>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</si>
  <si>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</si>
  <si>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</si>
  <si>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</si>
  <si>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</si>
  <si>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</si>
  <si>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</si>
  <si>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</si>
  <si>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</si>
  <si>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</si>
  <si>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</si>
  <si>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</si>
  <si>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</si>
  <si>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</si>
  <si>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</si>
  <si>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</si>
  <si>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</si>
  <si>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</si>
  <si>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</si>
  <si>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</si>
  <si>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</si>
  <si>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</si>
  <si>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</si>
  <si>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</si>
  <si>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</si>
  <si>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</si>
  <si>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</si>
  <si>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</si>
  <si>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</si>
  <si>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</si>
  <si>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</si>
  <si>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</si>
  <si>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</si>
  <si>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</si>
  <si>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</si>
  <si>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</si>
  <si>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</si>
  <si>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</si>
  <si>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</si>
  <si>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</si>
  <si>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</si>
  <si>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</si>
  <si>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</si>
  <si>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</si>
  <si>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</si>
  <si>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</si>
  <si>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</si>
  <si>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</si>
  <si>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</si>
  <si>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</si>
  <si>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</si>
  <si>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</si>
  <si>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</si>
  <si>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</si>
  <si>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</si>
  <si>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</si>
  <si>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</si>
  <si>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</si>
  <si>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</si>
  <si>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</si>
  <si>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</si>
  <si>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</si>
  <si>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</si>
  <si>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</si>
  <si>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</si>
  <si>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</si>
  <si>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</si>
  <si>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</si>
  <si>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</si>
  <si>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</si>
  <si>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</si>
  <si>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</si>
  <si>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</si>
  <si>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</si>
  <si>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</si>
  <si>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</si>
  <si>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</si>
  <si>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</si>
  <si>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</si>
  <si>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</si>
  <si>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</si>
  <si>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</si>
  <si>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</si>
  <si>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</si>
  <si>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</si>
  <si>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</si>
  <si>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</si>
  <si>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</si>
  <si>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</si>
  <si>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</si>
  <si>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</si>
  <si>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</si>
  <si>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</si>
  <si>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</si>
  <si>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</si>
  <si>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</si>
  <si>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</si>
  <si>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</si>
  <si>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</si>
  <si>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</si>
  <si>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</si>
  <si>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</si>
  <si>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</si>
  <si>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</si>
  <si>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</si>
  <si>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</si>
  <si>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</si>
  <si>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</si>
  <si>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</si>
  <si>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</si>
  <si>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</si>
  <si>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</si>
  <si>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</si>
  <si>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</si>
  <si>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</si>
  <si>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</si>
  <si>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</si>
  <si>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</si>
  <si>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</si>
  <si>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</si>
  <si>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</si>
  <si>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</si>
  <si>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</si>
  <si>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</si>
  <si>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</si>
  <si>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</si>
  <si>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</si>
  <si>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</si>
  <si>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</si>
  <si>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</si>
  <si>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</si>
  <si>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</si>
  <si>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</si>
  <si>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</si>
  <si>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</si>
  <si>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</si>
  <si>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</si>
  <si>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</si>
  <si>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</si>
  <si>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</si>
  <si>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</si>
  <si>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</si>
  <si>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</si>
  <si>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</si>
  <si>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</si>
  <si>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</si>
  <si>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</si>
  <si>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</si>
  <si>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</si>
  <si>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</si>
  <si>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</si>
  <si>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</si>
  <si>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</si>
  <si>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</si>
  <si>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</si>
  <si>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</si>
  <si>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</si>
  <si>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</si>
  <si>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</si>
  <si>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</si>
  <si>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</si>
  <si>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</si>
  <si>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</si>
  <si>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</si>
  <si>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</si>
  <si>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</si>
  <si>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</si>
  <si>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</si>
  <si>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</si>
  <si>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</si>
  <si>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</si>
  <si>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</si>
  <si>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</si>
  <si>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</si>
  <si>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</si>
  <si>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</si>
  <si>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</si>
  <si>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</si>
  <si>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</si>
  <si>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</si>
  <si>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</si>
  <si>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</si>
  <si>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</si>
  <si>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</si>
  <si>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</si>
  <si>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</si>
  <si>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</si>
  <si>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</si>
  <si>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</si>
  <si>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</si>
  <si>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</si>
  <si>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</si>
  <si>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</si>
  <si>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</si>
  <si>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</si>
  <si>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</si>
  <si>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</si>
  <si>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</si>
  <si>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</si>
  <si>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</si>
  <si>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</si>
  <si>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</si>
  <si>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</si>
  <si>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</si>
  <si>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</si>
  <si>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</si>
  <si>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</si>
  <si>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</si>
  <si>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</si>
  <si>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</si>
  <si>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</si>
  <si>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</si>
  <si>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</si>
  <si>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</si>
  <si>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</si>
  <si>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</si>
  <si>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</si>
  <si>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</si>
  <si>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</si>
  <si>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</si>
  <si>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</si>
  <si>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</si>
  <si>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</si>
  <si>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</si>
  <si>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</si>
  <si>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</si>
  <si>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</si>
  <si>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</si>
  <si>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</si>
  <si>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</si>
  <si>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</si>
  <si>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</si>
  <si>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</si>
  <si>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</si>
  <si>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</si>
  <si>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</si>
  <si>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</si>
  <si>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</si>
  <si>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</si>
  <si>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</si>
  <si>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</si>
  <si>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</si>
  <si>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</si>
  <si>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</si>
  <si>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</si>
  <si>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</si>
  <si>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</si>
  <si>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</si>
  <si>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</si>
  <si>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</si>
  <si>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</si>
  <si>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</si>
  <si>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</si>
  <si>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</si>
  <si>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</si>
  <si>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</si>
  <si>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</si>
  <si>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</si>
  <si>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</si>
  <si>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</si>
  <si>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</si>
  <si>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</si>
  <si>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</si>
  <si>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</si>
  <si>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</si>
  <si>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</si>
  <si>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</si>
  <si>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</si>
  <si>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</si>
  <si>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</si>
  <si>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</si>
  <si>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</si>
  <si>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</si>
  <si>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</si>
  <si>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</si>
  <si>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</si>
  <si>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</si>
  <si>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</si>
  <si>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</si>
  <si>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</si>
  <si>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</si>
  <si>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</si>
  <si>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</si>
  <si>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</si>
  <si>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</si>
  <si>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</si>
  <si>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</si>
  <si>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</si>
  <si>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</si>
  <si>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</si>
  <si>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</si>
  <si>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</si>
  <si>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</si>
  <si>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</si>
  <si>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</si>
  <si>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</si>
  <si>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</si>
  <si>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</si>
  <si>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</si>
  <si>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</si>
  <si>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</si>
  <si>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</si>
  <si>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</si>
  <si>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</si>
  <si>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</si>
  <si>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</si>
  <si>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</si>
  <si>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</si>
  <si>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</si>
  <si>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</si>
  <si>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</si>
  <si>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</si>
  <si>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</si>
  <si>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</si>
  <si>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</si>
  <si>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</si>
  <si>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</si>
  <si>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</si>
  <si>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</si>
  <si>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</si>
  <si>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</si>
  <si>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</si>
  <si>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</si>
  <si>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</si>
  <si>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</si>
  <si>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</si>
  <si>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</si>
  <si>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</si>
  <si>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</si>
  <si>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</si>
  <si>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</si>
  <si>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</si>
  <si>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</si>
  <si>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</si>
  <si>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</si>
  <si>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</si>
  <si>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</si>
  <si>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</si>
  <si>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</si>
  <si>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</si>
  <si>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</si>
  <si>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</si>
  <si>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</si>
  <si>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</si>
  <si>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</si>
  <si>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</si>
  <si>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</si>
  <si>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</si>
  <si>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</si>
  <si>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</si>
  <si>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</si>
  <si>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</si>
  <si>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</si>
  <si>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</si>
  <si>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</si>
  <si>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</si>
  <si>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</si>
  <si>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</si>
  <si>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</si>
  <si>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</si>
  <si>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</si>
  <si>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</si>
  <si>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</si>
  <si>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</si>
  <si>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</si>
  <si>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</si>
  <si>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</si>
  <si>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</si>
  <si>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</si>
  <si>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</si>
  <si>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</si>
  <si>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</si>
  <si>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</si>
  <si>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</si>
  <si>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</si>
  <si>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</si>
  <si>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</si>
  <si>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</si>
  <si>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</si>
  <si>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</si>
  <si>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</si>
  <si>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</si>
  <si>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</si>
  <si>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</si>
  <si>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</si>
  <si>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</si>
  <si>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</si>
  <si>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</si>
  <si>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</si>
  <si>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</si>
  <si>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</si>
  <si>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</si>
  <si>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</si>
  <si>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</si>
  <si>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</si>
  <si>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</si>
  <si>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</si>
  <si>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</si>
  <si>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</si>
  <si>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</si>
  <si>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</si>
  <si>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</si>
  <si>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</si>
  <si>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</si>
  <si>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</si>
  <si>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</si>
  <si>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</si>
  <si>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</si>
  <si>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</si>
  <si>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</si>
  <si>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</si>
  <si>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</si>
  <si>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</si>
  <si>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</si>
  <si>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</si>
  <si>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</si>
  <si>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</si>
  <si>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</si>
  <si>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</si>
  <si>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</si>
  <si>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</si>
  <si>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</si>
  <si>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</si>
  <si>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</si>
  <si>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</si>
  <si>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</si>
  <si>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</si>
  <si>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</si>
  <si>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</si>
  <si>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</si>
  <si>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</si>
  <si>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</si>
  <si>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</si>
  <si>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</si>
  <si>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</si>
  <si>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</si>
  <si>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</si>
  <si>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</si>
  <si>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</si>
  <si>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</si>
  <si>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</si>
  <si>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</si>
  <si>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</si>
  <si>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</si>
  <si>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</si>
  <si>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</si>
  <si>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</si>
  <si>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</si>
  <si>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</si>
  <si>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</si>
  <si>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</si>
  <si>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</si>
  <si>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</si>
  <si>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</si>
  <si>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</si>
  <si>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</si>
  <si>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</si>
  <si>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</si>
  <si>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</si>
  <si>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</si>
  <si>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</si>
  <si>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</si>
  <si>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</si>
  <si>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</si>
  <si>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</si>
  <si>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</si>
  <si>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</si>
  <si>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</si>
  <si>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</si>
  <si>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</si>
  <si>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</si>
  <si>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</si>
  <si>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</si>
  <si>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</si>
  <si>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</si>
  <si>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</si>
  <si>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</si>
  <si>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</si>
  <si>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</si>
  <si>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</si>
  <si>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</si>
  <si>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</si>
  <si>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</si>
  <si>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</si>
  <si>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</si>
  <si>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</si>
  <si>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</si>
  <si>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</si>
  <si>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</si>
  <si>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</si>
  <si>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</si>
  <si>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</si>
  <si>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</si>
  <si>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</si>
  <si>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</si>
  <si>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</si>
  <si>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</si>
  <si>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</si>
  <si>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</si>
  <si>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</si>
  <si>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</si>
  <si>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</si>
  <si>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</si>
  <si>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</si>
  <si>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</si>
  <si>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</si>
  <si>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</si>
  <si>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</si>
  <si>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</si>
  <si>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</si>
  <si>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</si>
  <si>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</si>
  <si>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</si>
  <si>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</si>
  <si>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</si>
  <si>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</si>
  <si>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</si>
  <si>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</si>
  <si>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</si>
  <si>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</si>
  <si>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</si>
  <si>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</si>
  <si>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</si>
  <si>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</si>
  <si>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</si>
  <si>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</si>
  <si>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</si>
  <si>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</si>
  <si>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</si>
  <si>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</si>
  <si>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</si>
  <si>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</si>
  <si>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</si>
  <si>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</si>
  <si>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</si>
  <si>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</si>
  <si>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</si>
  <si>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</si>
  <si>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</si>
  <si>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</si>
  <si>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</si>
  <si>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</si>
  <si>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</si>
  <si>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</si>
  <si>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</si>
  <si>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</si>
  <si>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</si>
  <si>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</si>
  <si>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</si>
  <si>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</si>
  <si>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</si>
  <si>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</si>
  <si>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</si>
  <si>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</si>
  <si>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</si>
  <si>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</si>
  <si>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</si>
  <si>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</si>
  <si>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</si>
  <si>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</si>
  <si>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</si>
  <si>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</si>
  <si>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</si>
  <si>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</si>
  <si>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</si>
  <si>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</si>
  <si>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</si>
  <si>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</si>
  <si>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</si>
  <si>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</si>
  <si>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</si>
  <si>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</si>
  <si>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</si>
  <si>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</si>
  <si>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</si>
  <si>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</si>
  <si>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</si>
  <si>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</si>
  <si>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</si>
  <si>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</si>
  <si>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</si>
  <si>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</si>
  <si>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</si>
  <si>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</si>
  <si>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</si>
  <si>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</si>
  <si>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</si>
  <si>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</si>
  <si>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</si>
  <si>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</si>
  <si>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</si>
  <si>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</si>
  <si>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</si>
  <si>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</si>
  <si>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</si>
  <si>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</si>
  <si>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</si>
  <si>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</si>
  <si>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</si>
  <si>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</si>
  <si>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</si>
  <si>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</si>
  <si>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</si>
  <si>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</si>
  <si>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</si>
  <si>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</si>
  <si>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</si>
  <si>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</si>
  <si>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</si>
  <si>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</si>
  <si>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</si>
  <si>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</si>
  <si>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</si>
  <si>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</si>
  <si>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</si>
  <si>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</si>
  <si>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</si>
  <si>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</si>
  <si>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</si>
  <si>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</si>
  <si>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</si>
  <si>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</si>
  <si>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</si>
  <si>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</si>
  <si>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</si>
  <si>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</si>
  <si>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</si>
  <si>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</si>
  <si>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</si>
  <si>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</si>
  <si>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</si>
  <si>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</si>
  <si>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</si>
  <si>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</si>
  <si>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</si>
  <si>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</si>
  <si>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</si>
  <si>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</si>
  <si>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</si>
  <si>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</si>
  <si>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</si>
  <si>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</si>
  <si>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</si>
  <si>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</si>
  <si>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</si>
  <si>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</si>
  <si>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</si>
  <si>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</si>
  <si>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</si>
  <si>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</si>
  <si>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</si>
  <si>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</si>
  <si>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</si>
  <si>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</si>
  <si>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</si>
  <si>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</si>
  <si>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</si>
  <si>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</si>
  <si>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</si>
  <si>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</si>
  <si>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</si>
  <si>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</si>
  <si>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</si>
  <si>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</si>
  <si>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</si>
  <si>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</si>
  <si>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</si>
  <si>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</si>
  <si>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</si>
  <si>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</si>
  <si>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</si>
  <si>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</si>
  <si>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</si>
  <si>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</si>
  <si>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</si>
  <si>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</si>
  <si>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</si>
  <si>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</si>
  <si>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</si>
  <si>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</si>
  <si>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</si>
  <si>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</si>
  <si>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</si>
  <si>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</si>
  <si>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</si>
  <si>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</si>
  <si>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</si>
  <si>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</si>
  <si>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</si>
  <si>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</si>
  <si>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</si>
  <si>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</si>
  <si>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</si>
  <si>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</si>
  <si>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</si>
  <si>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</si>
  <si>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</si>
  <si>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</si>
  <si>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</si>
  <si>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</si>
  <si>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</si>
  <si>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</si>
  <si>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</si>
  <si>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</si>
  <si>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</si>
  <si>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</si>
  <si>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</si>
  <si>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</si>
  <si>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</si>
  <si>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</si>
  <si>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</si>
  <si>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</si>
  <si>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</si>
  <si>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</si>
  <si>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</si>
  <si>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</si>
  <si>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</si>
  <si>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</si>
  <si>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</si>
  <si>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</si>
  <si>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</si>
  <si>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</si>
  <si>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</si>
  <si>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</si>
  <si>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</si>
  <si>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</si>
  <si>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</si>
  <si>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</si>
  <si>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</si>
  <si>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</si>
  <si>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</si>
  <si>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</si>
  <si>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</si>
  <si>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</si>
  <si>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</si>
  <si>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</si>
  <si>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</si>
  <si>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</si>
  <si>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</si>
  <si>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</si>
  <si>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</si>
  <si>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</si>
  <si>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</si>
  <si>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</si>
  <si>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</si>
  <si>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</si>
  <si>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</si>
  <si>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</si>
  <si>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</si>
  <si>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</si>
  <si>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</si>
  <si>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</si>
  <si>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</si>
  <si>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</si>
  <si>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</si>
  <si>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</si>
  <si>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</si>
  <si>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</si>
  <si>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</si>
  <si>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</si>
  <si>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</si>
  <si>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</si>
  <si>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</si>
  <si>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</si>
  <si>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</si>
  <si>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</si>
  <si>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</si>
  <si>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</si>
  <si>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</si>
  <si>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</si>
  <si>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</si>
  <si>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</si>
  <si>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</si>
  <si>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</si>
  <si>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</si>
  <si>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</si>
  <si>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</si>
  <si>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</si>
  <si>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</si>
  <si>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</si>
  <si>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</si>
  <si>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</si>
  <si>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</si>
  <si>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</si>
  <si>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</si>
  <si>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</si>
  <si>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</si>
  <si>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</si>
  <si>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</si>
  <si>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</si>
  <si>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</si>
  <si>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</si>
  <si>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</si>
  <si>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</si>
  <si>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</si>
  <si>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</si>
  <si>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</si>
  <si>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</si>
  <si>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</si>
  <si>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</si>
  <si>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</si>
  <si>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</si>
  <si>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</si>
  <si>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</si>
  <si>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</si>
  <si>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</si>
  <si>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</si>
  <si>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</si>
  <si>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</si>
  <si>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</si>
  <si>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</si>
  <si>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</si>
  <si>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</si>
  <si>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</si>
  <si>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</si>
  <si>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</si>
  <si>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</si>
  <si>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</si>
  <si>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</si>
  <si>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</si>
  <si>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</si>
  <si>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</si>
  <si>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</si>
  <si>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</si>
  <si>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</si>
  <si>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</si>
  <si>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</si>
  <si>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</si>
  <si>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</si>
  <si>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</si>
  <si>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</si>
  <si>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</si>
  <si>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</si>
  <si>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</si>
  <si>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</si>
  <si>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</si>
  <si>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</si>
  <si>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</si>
  <si>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</si>
  <si>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</si>
  <si>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</si>
  <si>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</si>
  <si>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</si>
  <si>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</si>
  <si>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</si>
  <si>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</si>
  <si>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</si>
  <si>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</si>
  <si>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</si>
  <si>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</si>
  <si>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</si>
  <si>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</si>
  <si>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</si>
  <si>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</si>
  <si>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</si>
  <si>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</si>
  <si>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</si>
  <si>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</si>
  <si>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</si>
  <si>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</si>
  <si>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</si>
  <si>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</si>
  <si>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</si>
  <si>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</si>
  <si>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</si>
  <si>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</si>
  <si>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</si>
  <si>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</si>
  <si>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</si>
  <si>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</si>
  <si>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</si>
  <si>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</si>
  <si>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</si>
  <si>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</si>
  <si>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</si>
  <si>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</si>
  <si>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</si>
  <si>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</si>
  <si>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</si>
  <si>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</si>
  <si>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</si>
  <si>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</si>
  <si>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</si>
  <si>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</si>
  <si>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</si>
  <si>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</si>
  <si>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</si>
  <si>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</si>
  <si>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</si>
  <si>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</si>
  <si>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</si>
  <si>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</si>
  <si>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</si>
  <si>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</si>
  <si>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</si>
  <si>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</si>
  <si>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</si>
  <si>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</si>
  <si>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</si>
  <si>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</si>
  <si>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</si>
  <si>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</si>
  <si>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</si>
  <si>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</si>
  <si>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</si>
  <si>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</si>
  <si>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</si>
  <si>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</si>
  <si>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</si>
  <si>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</si>
  <si>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</si>
  <si>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</si>
  <si>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</si>
  <si>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</si>
  <si>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</si>
  <si>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</si>
  <si>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</si>
  <si>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</si>
  <si>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</si>
  <si>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</si>
  <si>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</si>
  <si>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</si>
  <si>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</si>
  <si>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</si>
  <si>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</si>
  <si>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</si>
  <si>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</si>
  <si>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</si>
  <si>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</si>
  <si>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</si>
  <si>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</si>
  <si>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</si>
  <si>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</si>
  <si>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</si>
  <si>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</si>
  <si>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</si>
  <si>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</si>
  <si>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</si>
  <si>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</si>
  <si>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</si>
  <si>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</si>
  <si>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</si>
  <si>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</si>
  <si>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</si>
  <si>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</si>
  <si>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</si>
  <si>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</si>
  <si>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</si>
  <si>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</si>
  <si>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</si>
  <si>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</si>
  <si>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</si>
  <si>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</si>
  <si>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</si>
  <si>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</si>
  <si>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</si>
  <si>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</si>
  <si>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</si>
  <si>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</si>
  <si>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</si>
  <si>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</si>
  <si>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</si>
  <si>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</si>
  <si>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</si>
  <si>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</si>
  <si>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</si>
  <si>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</si>
  <si>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</si>
  <si>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</si>
  <si>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</si>
  <si>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</si>
  <si>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</si>
  <si>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</si>
  <si>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</si>
  <si>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</si>
  <si>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</si>
  <si>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</si>
  <si>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</si>
  <si>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</si>
  <si>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</si>
  <si>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</si>
  <si>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</si>
  <si>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</si>
  <si>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</si>
  <si>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</si>
  <si>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</si>
  <si>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</si>
  <si>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</si>
  <si>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</si>
  <si>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</si>
  <si>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</si>
  <si>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</si>
  <si>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</si>
  <si>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</si>
  <si>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</si>
  <si>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</si>
  <si>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</si>
  <si>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</si>
  <si>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</si>
  <si>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</si>
  <si>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</si>
  <si>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</si>
  <si>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</si>
  <si>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</si>
  <si>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</si>
  <si>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</si>
  <si>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</si>
  <si>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</si>
  <si>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</si>
  <si>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</si>
  <si>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</si>
  <si>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</si>
  <si>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</si>
  <si>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</si>
  <si>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</si>
  <si>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</si>
  <si>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</si>
  <si>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</si>
  <si>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</si>
  <si>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</si>
  <si>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</si>
  <si>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</si>
  <si>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</si>
  <si>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</si>
  <si>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</si>
  <si>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</si>
  <si>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</si>
  <si>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</si>
  <si>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</si>
  <si>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</si>
  <si>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</si>
  <si>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</si>
  <si>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</si>
  <si>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</si>
  <si>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</si>
  <si>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</si>
  <si>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</si>
  <si>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</si>
  <si>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</si>
  <si>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</si>
  <si>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</si>
  <si>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</si>
  <si>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</si>
  <si>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</si>
  <si>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</si>
  <si>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</si>
  <si>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</si>
  <si>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</si>
  <si>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</si>
  <si>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</si>
  <si>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</si>
  <si>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</si>
  <si>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</si>
  <si>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</si>
  <si>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</si>
  <si>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</si>
  <si>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</si>
  <si>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</si>
  <si>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</si>
  <si>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</si>
  <si>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</si>
  <si>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</si>
  <si>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</si>
  <si>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</si>
  <si>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</si>
  <si>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</si>
  <si>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</si>
  <si>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</si>
  <si>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</si>
  <si>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</si>
  <si>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</si>
  <si>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</si>
  <si>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</si>
  <si>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</si>
  <si>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</si>
  <si>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</si>
  <si>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</si>
  <si>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</si>
  <si>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</si>
  <si>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</si>
  <si>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</si>
  <si>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</si>
  <si>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</si>
  <si>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</si>
  <si>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</si>
  <si>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</si>
  <si>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</si>
  <si>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</si>
  <si>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</si>
  <si>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</si>
  <si>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</si>
  <si>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</si>
  <si>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</si>
  <si>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</si>
  <si>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</si>
  <si>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</si>
  <si>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</si>
  <si>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</si>
  <si>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</si>
  <si>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</si>
  <si>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</si>
  <si>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</si>
  <si>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</si>
  <si>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</si>
  <si>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</si>
  <si>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</si>
  <si>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</si>
  <si>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</si>
  <si>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</si>
  <si>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</si>
  <si>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</si>
  <si>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</si>
  <si>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</si>
  <si>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</si>
  <si>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</si>
  <si>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</si>
  <si>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</si>
  <si>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</si>
  <si>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</si>
  <si>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</si>
  <si>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</si>
  <si>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</si>
  <si>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</si>
  <si>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</si>
  <si>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</si>
  <si>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</si>
  <si>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</si>
  <si>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</si>
  <si>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</si>
  <si>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</si>
  <si>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</si>
  <si>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</si>
  <si>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</si>
  <si>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</si>
  <si>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</si>
  <si>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</si>
  <si>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</si>
  <si>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</si>
  <si>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</si>
  <si>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</si>
  <si>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</si>
  <si>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</si>
  <si>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</si>
  <si>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</si>
  <si>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</si>
  <si>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</si>
  <si>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</si>
  <si>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</si>
  <si>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</si>
  <si>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</si>
  <si>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</si>
  <si>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</si>
  <si>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</si>
  <si>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</si>
  <si>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</si>
  <si>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</si>
  <si>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</si>
  <si>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</si>
  <si>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</si>
  <si>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</si>
  <si>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</si>
  <si>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</si>
  <si>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</si>
  <si>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</si>
  <si>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</si>
  <si>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</si>
  <si>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</si>
  <si>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</si>
  <si>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</si>
  <si>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</si>
  <si>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</si>
  <si>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</si>
  <si>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</si>
  <si>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</si>
  <si>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</si>
  <si>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</si>
  <si>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</si>
  <si>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</si>
  <si>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</si>
  <si>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</si>
  <si>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</si>
  <si>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</si>
  <si>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</si>
  <si>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</si>
  <si>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</si>
  <si>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</si>
  <si>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</si>
  <si>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</si>
  <si>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</si>
  <si>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</si>
  <si>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</si>
  <si>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</si>
  <si>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</si>
  <si>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</si>
  <si>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</si>
  <si>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</si>
  <si>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</si>
  <si>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</si>
  <si>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</si>
  <si>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</si>
  <si>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</si>
  <si>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</si>
  <si>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</si>
  <si>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</si>
  <si>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</si>
  <si>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</si>
  <si>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</si>
  <si>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</si>
  <si>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</si>
  <si>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</si>
  <si>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</si>
  <si>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</si>
  <si>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</si>
  <si>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</si>
  <si>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</si>
  <si>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</si>
  <si>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</si>
  <si>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</si>
  <si>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</si>
  <si>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</si>
  <si>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</si>
  <si>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</si>
  <si>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</si>
  <si>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</si>
  <si>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</si>
  <si>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</si>
  <si>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</si>
  <si>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</si>
  <si>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</si>
  <si>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</si>
  <si>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</si>
  <si>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</si>
  <si>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</si>
  <si>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</si>
  <si>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</si>
  <si>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</si>
  <si>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</si>
  <si>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</si>
  <si>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</si>
  <si>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</si>
  <si>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</si>
  <si>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</si>
  <si>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</si>
  <si>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</si>
  <si>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</si>
  <si>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</si>
  <si>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</si>
  <si>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</si>
  <si>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</si>
  <si>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</si>
  <si>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</si>
  <si>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</si>
  <si>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</si>
  <si>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</si>
  <si>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</si>
  <si>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</si>
  <si>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</si>
  <si>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</si>
  <si>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</si>
  <si>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</si>
  <si>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</si>
  <si>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</si>
  <si>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</si>
  <si>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</si>
  <si>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</si>
  <si>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</si>
  <si>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</si>
  <si>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</si>
  <si>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</si>
  <si>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</si>
  <si>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</si>
  <si>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</si>
  <si>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</si>
  <si>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</si>
  <si>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</si>
  <si>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</si>
  <si>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</si>
  <si>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</si>
  <si>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</si>
  <si>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</si>
  <si>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</si>
  <si>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</si>
  <si>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</si>
  <si>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</si>
  <si>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</si>
  <si>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</si>
  <si>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</si>
  <si>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</si>
  <si>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</si>
  <si>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</si>
  <si>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</si>
  <si>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</si>
  <si>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</si>
  <si>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</si>
  <si>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</si>
  <si>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</si>
  <si>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</si>
  <si>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</si>
  <si>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</si>
  <si>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</si>
  <si>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</si>
  <si>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</si>
  <si>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</si>
  <si>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</si>
  <si>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</si>
  <si>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</si>
  <si>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</si>
  <si>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</si>
  <si>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</si>
  <si>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</si>
  <si>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</si>
  <si>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</si>
  <si>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</si>
  <si>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</si>
  <si>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</si>
  <si>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</si>
  <si>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</si>
  <si>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</si>
  <si>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</si>
  <si>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</si>
  <si>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</si>
  <si>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</si>
  <si>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</si>
  <si>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</si>
  <si>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</si>
  <si>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</si>
  <si>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</si>
  <si>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</si>
  <si>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</si>
  <si>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</si>
  <si>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</si>
  <si>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</si>
  <si>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</si>
  <si>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</si>
  <si>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</si>
  <si>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</si>
  <si>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</si>
  <si>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</si>
  <si>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</si>
  <si>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</si>
  <si>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</si>
  <si>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</si>
  <si>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</si>
  <si>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</si>
  <si>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</si>
  <si>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</si>
  <si>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</si>
  <si>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</si>
  <si>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</si>
  <si>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</si>
  <si>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</si>
  <si>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</si>
  <si>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</si>
  <si>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</si>
  <si>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</si>
  <si>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</si>
  <si>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</si>
  <si>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</si>
  <si>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</si>
  <si>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</si>
  <si>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</si>
  <si>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</si>
  <si>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</si>
  <si>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</si>
  <si>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</si>
  <si>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</si>
  <si>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</si>
  <si>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</si>
  <si>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</si>
  <si>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</si>
  <si>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</si>
  <si>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</si>
  <si>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</si>
  <si>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</si>
  <si>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</si>
  <si>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</si>
  <si>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</si>
  <si>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</si>
  <si>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</si>
  <si>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</si>
  <si>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</si>
  <si>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</si>
  <si>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</si>
  <si>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</si>
  <si>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</si>
  <si>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</si>
  <si>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</si>
  <si>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</si>
  <si>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</si>
  <si>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</si>
  <si>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</si>
  <si>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</si>
  <si>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</si>
  <si>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</si>
  <si>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</si>
  <si>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</si>
  <si>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</si>
  <si>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</si>
  <si>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</si>
  <si>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</si>
  <si>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</si>
  <si>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</si>
  <si>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</si>
  <si>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</si>
  <si>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</si>
  <si>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</si>
  <si>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</si>
  <si>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</si>
  <si>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</si>
  <si>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</si>
  <si>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</si>
  <si>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</si>
  <si>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</si>
  <si>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</si>
  <si>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</si>
  <si>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</si>
  <si>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</si>
  <si>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</si>
  <si>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</si>
  <si>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</si>
  <si>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</si>
  <si>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</si>
  <si>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</si>
  <si>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</si>
  <si>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</si>
  <si>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</si>
  <si>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</si>
  <si>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</si>
  <si>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</si>
  <si>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</si>
  <si>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</si>
  <si>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</si>
  <si>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</si>
  <si>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</si>
  <si>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</si>
  <si>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</si>
  <si>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</si>
  <si>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</si>
  <si>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</si>
  <si>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</si>
  <si>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</si>
  <si>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</si>
  <si>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</si>
  <si>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</si>
  <si>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</si>
  <si>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</si>
  <si>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</si>
  <si>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</si>
  <si>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</si>
  <si>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</si>
  <si>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</si>
  <si>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</si>
  <si>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</si>
  <si>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</si>
  <si>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</si>
  <si>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</si>
  <si>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</si>
  <si>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</si>
  <si>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</si>
  <si>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</si>
  <si>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</si>
  <si>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</si>
  <si>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</si>
  <si>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</si>
  <si>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</si>
  <si>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</si>
  <si>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</si>
  <si>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</si>
  <si>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</si>
  <si>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</si>
  <si>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</si>
  <si>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</si>
  <si>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</si>
  <si>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</si>
  <si>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</si>
  <si>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</si>
  <si>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</si>
  <si>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</si>
  <si>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</si>
  <si>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</si>
  <si>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</si>
  <si>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</si>
  <si>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</si>
  <si>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</si>
  <si>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</si>
  <si>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</si>
  <si>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</si>
  <si>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</si>
  <si>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</si>
  <si>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</si>
  <si>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</si>
  <si>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</si>
  <si>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</si>
  <si>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</si>
  <si>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</si>
  <si>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</si>
  <si>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</si>
  <si>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</si>
  <si>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</si>
  <si>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</si>
  <si>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</si>
  <si>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</si>
  <si>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</si>
  <si>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</si>
  <si>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</si>
  <si>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</si>
  <si>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</si>
  <si>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</si>
  <si>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</si>
  <si>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</si>
  <si>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</si>
  <si>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</si>
  <si>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</si>
  <si>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</si>
  <si>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</si>
  <si>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</si>
  <si>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</si>
  <si>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</si>
  <si>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</si>
  <si>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</si>
  <si>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</si>
  <si>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</si>
  <si>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</si>
  <si>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</si>
  <si>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</si>
  <si>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</si>
  <si>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</si>
  <si>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</si>
  <si>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</si>
  <si>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</si>
  <si>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</si>
  <si>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</si>
  <si>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</si>
  <si>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</si>
  <si>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</si>
  <si>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</si>
  <si>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</si>
  <si>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</si>
  <si>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</si>
  <si>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</si>
  <si>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</si>
  <si>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</si>
  <si>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</si>
  <si>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</si>
  <si>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</si>
  <si>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</si>
  <si>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</si>
  <si>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</si>
  <si>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</si>
  <si>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</si>
  <si>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</si>
  <si>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</si>
  <si>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</si>
  <si>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</si>
  <si>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</si>
  <si>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</si>
  <si>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</si>
  <si>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</si>
  <si>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</si>
  <si>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</si>
  <si>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</si>
  <si>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</si>
  <si>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</si>
  <si>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</si>
  <si>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</si>
  <si>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</si>
  <si>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</si>
  <si>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</si>
  <si>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</si>
  <si>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</si>
  <si>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</si>
  <si>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</si>
  <si>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</si>
  <si>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</si>
  <si>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</si>
  <si>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</si>
  <si>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</si>
  <si>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</si>
  <si>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</si>
  <si>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</si>
  <si>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</si>
  <si>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</si>
  <si>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</si>
  <si>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</si>
  <si>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</si>
  <si>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</si>
  <si>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</si>
  <si>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</si>
  <si>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</si>
  <si>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</si>
  <si>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</si>
  <si>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</si>
  <si>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</si>
  <si>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</si>
  <si>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</si>
  <si>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</si>
  <si>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</si>
  <si>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</si>
  <si>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</si>
  <si>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</si>
  <si>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</si>
  <si>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</si>
  <si>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</si>
  <si>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</si>
  <si>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</si>
  <si>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</si>
  <si>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</si>
  <si>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</si>
  <si>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</si>
  <si>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</si>
  <si>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</si>
  <si>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</si>
  <si>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</si>
  <si>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</si>
  <si>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</si>
  <si>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</si>
  <si>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</si>
  <si>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</si>
  <si>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</si>
  <si>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</si>
  <si>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</si>
  <si>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</si>
  <si>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</si>
  <si>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</si>
  <si>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</si>
  <si>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</si>
  <si>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</si>
  <si>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</si>
  <si>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</si>
  <si>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</si>
  <si>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</si>
  <si>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</si>
  <si>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</si>
  <si>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</si>
  <si>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</si>
  <si>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</si>
  <si>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</si>
  <si>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</si>
  <si>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</si>
  <si>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</si>
  <si>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</si>
  <si>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</si>
  <si>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</si>
  <si>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</si>
  <si>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</si>
  <si>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</si>
  <si>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</si>
  <si>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</si>
  <si>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</si>
  <si>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</si>
  <si>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</si>
  <si>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</si>
  <si>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</si>
  <si>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</si>
  <si>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</si>
  <si>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</si>
  <si>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</si>
  <si>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</si>
  <si>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</si>
  <si>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</si>
  <si>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</si>
  <si>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</si>
  <si>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</si>
  <si>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</si>
  <si>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</si>
  <si>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</si>
  <si>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</si>
  <si>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</si>
  <si>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</si>
  <si>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</si>
  <si>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</si>
  <si>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</si>
  <si>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</si>
  <si>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</si>
  <si>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</si>
  <si>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</si>
  <si>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</si>
  <si>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</si>
  <si>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</si>
  <si>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</si>
  <si>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</si>
  <si>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</si>
  <si>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</si>
  <si>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</si>
  <si>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</si>
  <si>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</si>
  <si>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</si>
  <si>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</si>
  <si>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</si>
  <si>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</si>
  <si>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</si>
  <si>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</si>
  <si>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</si>
  <si>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</si>
  <si>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</si>
  <si>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</si>
  <si>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</si>
  <si>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</si>
  <si>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</si>
  <si>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</si>
  <si>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</si>
  <si>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</si>
  <si>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</si>
  <si>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</si>
  <si>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</si>
  <si>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</si>
  <si>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</si>
  <si>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</si>
  <si>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</si>
  <si>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</si>
  <si>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</si>
  <si>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</si>
  <si>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</si>
  <si>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</si>
  <si>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</si>
  <si>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</si>
  <si>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</si>
  <si>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</si>
  <si>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</si>
  <si>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</si>
  <si>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</si>
  <si>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</si>
  <si>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</si>
  <si>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</si>
  <si>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</si>
  <si>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</si>
  <si>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</si>
  <si>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</si>
  <si>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</si>
  <si>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</si>
  <si>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</si>
  <si>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</si>
  <si>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</si>
  <si>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</si>
  <si>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</si>
  <si>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</si>
  <si>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</si>
  <si>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</si>
  <si>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</si>
  <si>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</si>
  <si>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</si>
  <si>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</si>
  <si>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</si>
  <si>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</si>
  <si>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</si>
  <si>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</si>
  <si>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</si>
  <si>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</si>
  <si>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</si>
  <si>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</si>
  <si>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</si>
  <si>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</si>
  <si>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</si>
  <si>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</si>
  <si>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</si>
  <si>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</si>
  <si>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</si>
  <si>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</si>
  <si>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</si>
  <si>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</si>
  <si>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</si>
  <si>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</si>
  <si>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</si>
  <si>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</si>
  <si>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</si>
  <si>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</si>
  <si>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</si>
  <si>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</si>
  <si>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</si>
  <si>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</si>
  <si>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</si>
  <si>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</si>
  <si>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</si>
  <si>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</si>
  <si>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</si>
  <si>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</si>
  <si>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</si>
  <si>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</si>
  <si>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</si>
  <si>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</si>
  <si>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</si>
  <si>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</si>
  <si>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</si>
  <si>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</si>
  <si>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</si>
  <si>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</si>
  <si>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</si>
  <si>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</si>
  <si>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</si>
  <si>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</si>
  <si>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</si>
  <si>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</si>
  <si>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</si>
  <si>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</si>
  <si>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</si>
  <si>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</si>
  <si>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</si>
  <si>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</si>
  <si>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</si>
  <si>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</si>
  <si>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</si>
  <si>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</si>
  <si>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</si>
  <si>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</si>
  <si>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</si>
  <si>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</si>
  <si>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</si>
  <si>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</si>
  <si>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</si>
  <si>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</si>
  <si>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</si>
  <si>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</si>
  <si>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</si>
  <si>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</si>
  <si>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</si>
  <si>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</si>
  <si>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</si>
  <si>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</si>
  <si>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</si>
  <si>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</si>
  <si>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</si>
  <si>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</si>
  <si>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</si>
  <si>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</si>
  <si>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</si>
  <si>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</si>
  <si>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</si>
  <si>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</si>
  <si>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</si>
  <si>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</si>
  <si>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</si>
  <si>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</si>
  <si>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</si>
  <si>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</si>
  <si>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</si>
  <si>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</si>
  <si>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</si>
  <si>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</si>
  <si>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</si>
  <si>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</si>
  <si>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</si>
  <si>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</si>
  <si>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</si>
  <si>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</si>
  <si>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</si>
  <si>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</si>
  <si>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</si>
  <si>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</si>
  <si>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</si>
  <si>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</si>
  <si>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</si>
  <si>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</si>
  <si>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</si>
  <si>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</si>
  <si>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</si>
  <si>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</si>
  <si>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</si>
  <si>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</si>
  <si>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</si>
  <si>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</si>
  <si>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</si>
  <si>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</si>
  <si>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</si>
  <si>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</si>
  <si>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</si>
  <si>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</si>
  <si>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</si>
  <si>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</si>
  <si>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</si>
  <si>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</si>
  <si>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</si>
  <si>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</si>
  <si>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</si>
  <si>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</si>
  <si>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</si>
  <si>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</si>
  <si>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</si>
  <si>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</si>
  <si>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</si>
  <si>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</si>
  <si>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</si>
  <si>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</si>
  <si>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</si>
  <si>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</si>
  <si>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</si>
  <si>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</si>
  <si>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</si>
  <si>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</si>
  <si>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</si>
  <si>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</si>
  <si>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</si>
  <si>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</si>
  <si>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</si>
  <si>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</si>
  <si>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</si>
  <si>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</si>
  <si>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</si>
  <si>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</si>
  <si>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</si>
  <si>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</si>
  <si>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</si>
  <si>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</si>
  <si>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</si>
  <si>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</si>
  <si>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</si>
  <si>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</si>
  <si>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</si>
  <si>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</si>
  <si>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</si>
  <si>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</si>
  <si>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</si>
  <si>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</si>
  <si>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</si>
  <si>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</si>
  <si>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</si>
  <si>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</si>
  <si>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</si>
  <si>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</si>
  <si>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</si>
  <si>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</si>
  <si>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</si>
  <si>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</si>
  <si>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</si>
  <si>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</si>
  <si>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</si>
  <si>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</si>
  <si>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</si>
  <si>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</si>
  <si>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</si>
  <si>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</si>
  <si>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</si>
  <si>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</si>
  <si>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</si>
  <si>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</si>
  <si>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</si>
  <si>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</si>
  <si>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</si>
  <si>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</si>
  <si>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</si>
  <si>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</si>
  <si>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</si>
  <si>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</si>
  <si>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</si>
  <si>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</si>
  <si>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</si>
  <si>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</si>
  <si>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</si>
  <si>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</si>
  <si>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</si>
  <si>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</si>
  <si>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</si>
  <si>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</si>
  <si>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</si>
  <si>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</si>
  <si>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</si>
  <si>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</si>
  <si>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</si>
  <si>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</si>
  <si>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</si>
  <si>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</si>
  <si>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</si>
  <si>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</si>
  <si>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</si>
  <si>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</si>
  <si>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</si>
  <si>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</si>
  <si>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</si>
  <si>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</si>
  <si>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</si>
  <si>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</si>
  <si>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</si>
  <si>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</si>
  <si>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</si>
  <si>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</si>
  <si>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</si>
  <si>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</si>
  <si>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</si>
  <si>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</si>
  <si>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</si>
  <si>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</si>
  <si>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</si>
  <si>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</si>
  <si>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</si>
  <si>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</si>
  <si>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</si>
  <si>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</si>
  <si>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</si>
  <si>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</si>
  <si>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</si>
  <si>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</si>
  <si>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</si>
  <si>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</si>
  <si>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</si>
  <si>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</si>
  <si>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</si>
  <si>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</si>
  <si>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</si>
  <si>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</si>
  <si>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</si>
  <si>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</si>
  <si>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</si>
  <si>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</si>
  <si>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</si>
  <si>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</si>
  <si>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</si>
  <si>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</si>
  <si>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</si>
  <si>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</si>
  <si>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</si>
  <si>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</si>
  <si>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</si>
  <si>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</si>
  <si>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</si>
  <si>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</si>
  <si>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</si>
  <si>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</si>
  <si>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</si>
  <si>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</si>
  <si>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</si>
  <si>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</si>
  <si>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</si>
  <si>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</si>
  <si>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</si>
  <si>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</si>
  <si>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</si>
  <si>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</si>
  <si>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</si>
  <si>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</si>
  <si>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</si>
  <si>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</si>
  <si>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</si>
  <si>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</si>
  <si>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</si>
  <si>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</si>
  <si>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</si>
  <si>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</si>
  <si>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</si>
  <si>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</si>
  <si>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</si>
  <si>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</si>
  <si>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</si>
  <si>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</si>
  <si>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</si>
  <si>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</si>
  <si>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</si>
  <si>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</si>
  <si>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</si>
  <si>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</si>
  <si>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</si>
  <si>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</si>
  <si>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</si>
  <si>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</si>
  <si>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</si>
  <si>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</si>
  <si>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</si>
  <si>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</si>
  <si>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</si>
  <si>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</si>
  <si>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</si>
  <si>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</si>
  <si>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</si>
  <si>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</si>
  <si>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</si>
  <si>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</si>
  <si>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</si>
  <si>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</si>
  <si>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</si>
  <si>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</si>
  <si>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</si>
  <si>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</si>
  <si>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</si>
  <si>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</si>
  <si>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</si>
  <si>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</si>
  <si>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</si>
  <si>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</si>
  <si>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</si>
  <si>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</si>
  <si>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</si>
  <si>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</si>
  <si>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</si>
  <si>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</si>
  <si>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</si>
  <si>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</si>
  <si>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</si>
  <si>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</si>
  <si>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</si>
  <si>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</si>
  <si>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</si>
  <si>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</si>
  <si>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</si>
  <si>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</si>
  <si>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</si>
  <si>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</si>
  <si>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</si>
  <si>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</si>
  <si>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</si>
  <si>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</si>
  <si>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</si>
  <si>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</si>
  <si>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</si>
  <si>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</si>
  <si>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</si>
  <si>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</si>
  <si>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</si>
  <si>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</si>
  <si>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</si>
  <si>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</si>
  <si>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</si>
  <si>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</si>
  <si>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</si>
  <si>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</si>
  <si>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</si>
  <si>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</si>
  <si>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</si>
  <si>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</si>
  <si>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</si>
  <si>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</si>
  <si>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</si>
  <si>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</si>
  <si>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</si>
  <si>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</si>
  <si>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</si>
  <si>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</si>
  <si>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</si>
  <si>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</si>
  <si>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</si>
  <si>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</si>
  <si>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</si>
  <si>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</si>
  <si>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</si>
  <si>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</si>
  <si>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</si>
  <si>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</si>
  <si>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</si>
  <si>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</si>
  <si>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</si>
  <si>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</si>
  <si>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</si>
  <si>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</si>
  <si>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</si>
  <si>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</si>
  <si>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</si>
  <si>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</si>
  <si>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</si>
  <si>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</si>
  <si>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</si>
  <si>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</si>
  <si>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</si>
  <si>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</si>
  <si>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</si>
  <si>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</si>
  <si>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</si>
  <si>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</si>
  <si>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</si>
  <si>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</si>
  <si>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</si>
  <si>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</si>
  <si>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</si>
  <si>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</si>
  <si>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</si>
  <si>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</si>
  <si>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</si>
  <si>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</si>
  <si>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</si>
  <si>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</si>
  <si>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</si>
  <si>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</si>
  <si>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</si>
  <si>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</si>
  <si>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</si>
  <si>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</si>
  <si>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</si>
  <si>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</si>
  <si>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</si>
  <si>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</si>
  <si>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</si>
  <si>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</si>
  <si>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</si>
  <si>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</si>
  <si>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</si>
  <si>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</si>
  <si>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</si>
  <si>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</si>
  <si>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</si>
  <si>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</si>
  <si>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</si>
  <si>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</si>
  <si>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</si>
  <si>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</si>
  <si>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</si>
  <si>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</si>
  <si>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</si>
  <si>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</si>
  <si>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</si>
  <si>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</si>
  <si>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</si>
  <si>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</si>
  <si>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</si>
  <si>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</si>
  <si>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</si>
  <si>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</si>
  <si>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</si>
  <si>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</si>
  <si>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</si>
  <si>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</si>
  <si>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</si>
  <si>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</si>
  <si>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</si>
  <si>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</si>
  <si>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</si>
  <si>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</si>
  <si>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</si>
  <si>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</si>
  <si>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</si>
  <si>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</si>
  <si>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</si>
  <si>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</si>
  <si>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</si>
  <si>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</si>
  <si>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</si>
  <si>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</si>
  <si>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</si>
  <si>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</si>
  <si>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</si>
  <si>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</si>
  <si>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</si>
  <si>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</si>
  <si>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</si>
  <si>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</si>
  <si>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</si>
  <si>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</si>
  <si>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</si>
  <si>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</si>
  <si>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</si>
  <si>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</si>
  <si>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</si>
  <si>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</si>
  <si>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</si>
  <si>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</si>
  <si>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</si>
  <si>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</si>
  <si>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</si>
  <si>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</si>
  <si>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</si>
  <si>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</si>
  <si>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</si>
  <si>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</si>
  <si>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</si>
  <si>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</si>
  <si>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</si>
  <si>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</si>
  <si>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</si>
  <si>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</si>
  <si>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</si>
  <si>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</si>
  <si>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</si>
  <si>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</si>
  <si>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</si>
  <si>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</si>
  <si>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</si>
  <si>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</si>
  <si>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</si>
  <si>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</si>
  <si>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</si>
  <si>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</si>
  <si>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</si>
  <si>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</si>
  <si>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</si>
  <si>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</si>
  <si>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</si>
  <si>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</si>
  <si>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</si>
  <si>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</si>
  <si>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</si>
  <si>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</si>
  <si>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</si>
  <si>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</si>
  <si>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</si>
  <si>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</si>
  <si>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</si>
  <si>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</si>
  <si>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</si>
  <si>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</si>
  <si>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</si>
  <si>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</si>
  <si>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</si>
  <si>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</si>
  <si>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</si>
  <si>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</si>
  <si>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</si>
  <si>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</si>
  <si>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</si>
  <si>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</si>
  <si>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</si>
  <si>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</si>
  <si>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</si>
  <si>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</si>
  <si>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</si>
  <si>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</si>
  <si>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</si>
  <si>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</si>
  <si>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</si>
  <si>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</si>
  <si>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</si>
  <si>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</si>
  <si>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</si>
  <si>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</si>
  <si>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</si>
  <si>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</si>
  <si>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</si>
  <si>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</si>
  <si>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</si>
  <si>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</si>
  <si>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</si>
  <si>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</si>
  <si>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</si>
  <si>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</si>
  <si>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</si>
  <si>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</si>
  <si>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</si>
  <si>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</si>
  <si>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</si>
  <si>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</si>
  <si>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</si>
  <si>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</si>
  <si>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</si>
  <si>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</si>
  <si>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</si>
  <si>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</si>
  <si>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</si>
  <si>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</si>
  <si>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</si>
  <si>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</si>
  <si>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</si>
  <si>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</si>
  <si>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</si>
  <si>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</si>
  <si>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</si>
  <si>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</si>
  <si>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</si>
  <si>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</si>
  <si>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</si>
  <si>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</si>
  <si>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</si>
  <si>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</si>
  <si>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</si>
  <si>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</si>
  <si>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</si>
  <si>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</si>
  <si>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</si>
  <si>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</si>
  <si>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</si>
  <si>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</si>
  <si>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</si>
  <si>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</si>
  <si>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</si>
  <si>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</si>
  <si>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</si>
  <si>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</si>
  <si>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</si>
  <si>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</si>
  <si>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</si>
  <si>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</si>
  <si>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</si>
  <si>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</si>
  <si>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</si>
  <si>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</si>
  <si>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</si>
  <si>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</si>
  <si>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</si>
  <si>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</si>
  <si>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</si>
  <si>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</si>
  <si>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</si>
  <si>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</si>
  <si>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</si>
  <si>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</si>
  <si>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</si>
  <si>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</si>
  <si>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</si>
  <si>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</si>
  <si>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</si>
  <si>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</si>
  <si>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</si>
  <si>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</si>
  <si>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</si>
  <si>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</si>
  <si>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</si>
  <si>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</si>
  <si>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</si>
  <si>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</si>
  <si>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</si>
  <si>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</si>
  <si>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</si>
  <si>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</si>
  <si>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</si>
  <si>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</si>
  <si>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</si>
  <si>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</si>
  <si>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</si>
  <si>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</si>
  <si>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</si>
  <si>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</si>
  <si>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</si>
  <si>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</si>
  <si>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</si>
  <si>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</si>
  <si>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</si>
  <si>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</si>
  <si>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</si>
  <si>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</si>
  <si>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</si>
  <si>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</si>
  <si>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</si>
  <si>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</si>
  <si>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</si>
  <si>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</si>
  <si>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</si>
  <si>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</si>
  <si>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</si>
  <si>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</si>
  <si>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</si>
  <si>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</si>
  <si>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</si>
  <si>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</si>
  <si>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</si>
  <si>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</si>
  <si>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</si>
  <si>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</si>
  <si>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</si>
  <si>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</si>
  <si>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</si>
  <si>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</si>
  <si>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</si>
  <si>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</si>
  <si>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</si>
  <si>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</si>
  <si>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</si>
  <si>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</si>
  <si>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</si>
  <si>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</si>
  <si>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</si>
  <si>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</si>
  <si>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</si>
  <si>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</si>
  <si>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</si>
  <si>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</si>
  <si>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</si>
  <si>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</si>
  <si>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</si>
  <si>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</si>
  <si>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</si>
  <si>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</si>
  <si>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</si>
  <si>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</si>
  <si>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</si>
  <si>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</si>
  <si>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</si>
  <si>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</si>
  <si>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</si>
  <si>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</si>
  <si>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</si>
  <si>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</si>
  <si>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</si>
  <si>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</si>
  <si>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</si>
  <si>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</si>
  <si>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</si>
  <si>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</si>
  <si>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</si>
  <si>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</si>
  <si>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</si>
  <si>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</si>
  <si>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</si>
  <si>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</si>
  <si>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</si>
  <si>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</si>
  <si>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</si>
  <si>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</si>
  <si>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</si>
  <si>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</si>
  <si>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</si>
  <si>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</si>
  <si>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</si>
  <si>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</si>
  <si>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</si>
  <si>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</si>
  <si>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</si>
  <si>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</si>
  <si>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</si>
  <si>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</si>
  <si>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</si>
  <si>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</si>
  <si>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</si>
  <si>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</si>
  <si>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</si>
  <si>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</si>
  <si>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</si>
  <si>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</si>
  <si>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</si>
  <si>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</si>
  <si>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</si>
  <si>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</si>
  <si>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</si>
  <si>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</si>
  <si>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</si>
  <si>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</si>
  <si>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</si>
  <si>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</si>
  <si>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</si>
  <si>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</si>
  <si>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</si>
  <si>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</si>
  <si>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</si>
  <si>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</si>
  <si>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</si>
  <si>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</si>
  <si>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</si>
  <si>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</si>
  <si>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</si>
  <si>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</si>
  <si>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</si>
  <si>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</si>
  <si>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</si>
  <si>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</si>
  <si>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</si>
  <si>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</si>
  <si>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</si>
  <si>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</si>
  <si>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</si>
  <si>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</si>
  <si>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</si>
  <si>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</si>
  <si>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</si>
  <si>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</si>
  <si>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</si>
  <si>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</si>
  <si>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</si>
  <si>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</si>
  <si>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</si>
  <si>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</si>
  <si>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</si>
  <si>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</si>
  <si>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</si>
  <si>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</si>
  <si>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</si>
  <si>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</si>
  <si>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</si>
  <si>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</si>
  <si>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</si>
  <si>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</si>
  <si>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</si>
  <si>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</si>
  <si>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</si>
  <si>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</si>
  <si>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</si>
  <si>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</si>
  <si>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</si>
  <si>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</si>
  <si>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</si>
  <si>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</si>
  <si>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</si>
  <si>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</si>
  <si>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</si>
  <si>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</si>
  <si>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</si>
  <si>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</si>
  <si>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</si>
  <si>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</si>
  <si>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</si>
  <si>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</si>
  <si>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</si>
  <si>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</si>
  <si>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</si>
  <si>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</si>
  <si>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</si>
  <si>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</si>
  <si>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</si>
  <si>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</si>
  <si>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</si>
  <si>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</si>
  <si>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</si>
  <si>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</si>
  <si>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</si>
  <si>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</si>
  <si>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</si>
  <si>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</si>
  <si>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</si>
  <si>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</si>
  <si>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</si>
  <si>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</si>
  <si>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</si>
  <si>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</si>
  <si>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</si>
  <si>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</si>
  <si>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</si>
  <si>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</si>
  <si>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</si>
  <si>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</si>
  <si>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</si>
  <si>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</si>
  <si>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</si>
  <si>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</si>
  <si>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</si>
  <si>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</si>
  <si>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</si>
  <si>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</si>
  <si>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</si>
  <si>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</si>
  <si>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</si>
  <si>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</si>
  <si>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</si>
  <si>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</si>
  <si>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</si>
  <si>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</si>
  <si>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</si>
  <si>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</si>
  <si>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</si>
  <si>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</si>
  <si>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</si>
  <si>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</si>
  <si>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</si>
  <si>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</si>
  <si>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</si>
  <si>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</si>
  <si>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</si>
  <si>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</si>
  <si>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</si>
  <si>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</si>
  <si>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</si>
  <si>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</si>
  <si>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</si>
  <si>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</si>
  <si>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</si>
  <si>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</si>
  <si>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</si>
  <si>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</si>
  <si>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</si>
  <si>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</si>
  <si>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</si>
  <si>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</si>
  <si>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</si>
  <si>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</si>
  <si>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</si>
  <si>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</si>
  <si>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</si>
  <si>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</si>
  <si>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</si>
  <si>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</si>
  <si>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</si>
  <si>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</si>
  <si>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</si>
  <si>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</si>
  <si>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</si>
  <si>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</si>
  <si>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</si>
  <si>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</si>
  <si>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</si>
  <si>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</si>
  <si>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</si>
  <si>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</si>
  <si>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</si>
  <si>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</si>
  <si>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</si>
  <si>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</si>
  <si>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</si>
  <si>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</si>
  <si>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</si>
  <si>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</si>
  <si>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</si>
  <si>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</si>
  <si>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</si>
  <si>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</si>
  <si>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</si>
  <si>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</si>
  <si>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</si>
  <si>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</si>
  <si>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</si>
  <si>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</si>
  <si>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</si>
  <si>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</si>
  <si>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</si>
  <si>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</si>
  <si>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</si>
  <si>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</si>
  <si>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</si>
  <si>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</si>
  <si>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</si>
  <si>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</si>
  <si>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</si>
  <si>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</si>
  <si>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</si>
  <si>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</si>
  <si>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</si>
  <si>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</si>
  <si>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</si>
  <si>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</si>
  <si>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</si>
  <si>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</si>
  <si>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</si>
  <si>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</si>
  <si>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</si>
  <si>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</si>
  <si>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</si>
  <si>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</si>
  <si>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</si>
  <si>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</si>
  <si>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</si>
  <si>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</si>
  <si>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</si>
  <si>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</si>
  <si>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</si>
  <si>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</si>
  <si>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</si>
  <si>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</si>
  <si>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</si>
  <si>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</si>
  <si>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</si>
  <si>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</si>
  <si>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</si>
  <si>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</si>
  <si>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</si>
  <si>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</si>
  <si>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</si>
  <si>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</si>
  <si>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</si>
  <si>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</si>
  <si>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</si>
  <si>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</si>
  <si>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</si>
  <si>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</si>
  <si>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</si>
  <si>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</si>
  <si>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</si>
  <si>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</si>
  <si>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</si>
  <si>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</si>
  <si>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</si>
  <si>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</si>
  <si>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</si>
  <si>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</si>
  <si>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</si>
  <si>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</si>
  <si>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</si>
  <si>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</si>
  <si>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</si>
  <si>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</si>
  <si>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</si>
  <si>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</si>
  <si>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</si>
  <si>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</si>
  <si>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</si>
  <si>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</si>
  <si>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</si>
  <si>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</si>
  <si>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</si>
  <si>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</si>
  <si>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</si>
  <si>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</si>
  <si>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</si>
  <si>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</si>
  <si>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</si>
  <si>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</si>
  <si>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</si>
  <si>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</si>
  <si>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</si>
  <si>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</si>
  <si>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</si>
  <si>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</si>
  <si>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</si>
  <si>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</si>
  <si>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</si>
  <si>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</si>
  <si>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</si>
  <si>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</si>
  <si>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</si>
  <si>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</si>
  <si>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</si>
  <si>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</si>
  <si>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</si>
  <si>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</si>
  <si>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</si>
  <si>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</si>
  <si>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</si>
  <si>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</si>
  <si>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</si>
  <si>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</si>
  <si>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</si>
  <si>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</si>
  <si>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</si>
  <si>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</si>
  <si>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</si>
  <si>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</si>
  <si>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</si>
  <si>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</si>
  <si>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</si>
  <si>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</si>
  <si>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</si>
  <si>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</si>
  <si>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</si>
  <si>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</si>
  <si>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</si>
  <si>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</si>
  <si>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</si>
  <si>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</si>
  <si>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</si>
  <si>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</si>
  <si>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</si>
  <si>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</si>
  <si>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</si>
  <si>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</si>
  <si>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</si>
  <si>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</si>
  <si>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</si>
  <si>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</si>
  <si>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</si>
  <si>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</si>
  <si>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</si>
  <si>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</si>
  <si>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</si>
  <si>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</si>
  <si>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</si>
  <si>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</si>
  <si>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</si>
  <si>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</si>
  <si>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</si>
  <si>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</si>
  <si>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</si>
  <si>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</si>
  <si>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</si>
  <si>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</si>
  <si>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</si>
  <si>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</si>
  <si>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</si>
  <si>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</si>
  <si>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</si>
  <si>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</si>
  <si>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</si>
  <si>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</si>
  <si>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</si>
  <si>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</si>
  <si>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</si>
  <si>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</si>
  <si>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</si>
  <si>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</si>
  <si>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</si>
  <si>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</si>
  <si>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</si>
  <si>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</si>
  <si>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</si>
  <si>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</si>
  <si>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</si>
  <si>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</si>
  <si>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</si>
  <si>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</si>
  <si>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</si>
  <si>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</si>
  <si>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</si>
  <si>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</si>
  <si>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</si>
  <si>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</si>
  <si>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</si>
  <si>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</si>
  <si>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</si>
  <si>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</si>
  <si>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</si>
  <si>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</si>
  <si>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</si>
  <si>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</si>
  <si>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</si>
  <si>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</si>
  <si>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</si>
  <si>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</si>
  <si>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</si>
  <si>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</si>
  <si>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</si>
  <si>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</si>
  <si>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</si>
  <si>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</si>
  <si>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</si>
  <si>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</si>
  <si>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</si>
  <si>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</si>
  <si>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</si>
  <si>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</si>
  <si>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</si>
  <si>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</si>
  <si>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</si>
  <si>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</si>
  <si>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</si>
  <si>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</si>
  <si>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</si>
  <si>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</si>
  <si>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</si>
  <si>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</si>
  <si>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</si>
  <si>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</si>
  <si>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</si>
  <si>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</si>
  <si>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</si>
  <si>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</si>
  <si>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</si>
  <si>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</si>
  <si>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</si>
  <si>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</si>
  <si>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</si>
  <si>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</si>
  <si>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</si>
  <si>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</si>
  <si>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</si>
  <si>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</si>
  <si>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</si>
  <si>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</si>
  <si>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</si>
  <si>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</si>
  <si>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</si>
  <si>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</si>
  <si>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</si>
  <si>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</si>
  <si>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</si>
  <si>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</si>
  <si>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</si>
  <si>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</si>
  <si>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</si>
  <si>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</si>
  <si>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</si>
  <si>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</si>
  <si>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</si>
  <si>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</si>
  <si>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</si>
  <si>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</si>
  <si>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</si>
  <si>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</si>
  <si>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</si>
  <si>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</si>
  <si>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</si>
  <si>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</si>
  <si>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</si>
  <si>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</si>
  <si>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</si>
  <si>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</si>
  <si>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</si>
  <si>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</si>
  <si>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</si>
  <si>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</si>
  <si>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</si>
  <si>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</si>
  <si>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</si>
  <si>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</si>
  <si>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</si>
  <si>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</si>
  <si>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</si>
  <si>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</si>
  <si>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</si>
  <si>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</si>
  <si>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</si>
  <si>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</si>
  <si>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</si>
  <si>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</si>
  <si>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</si>
  <si>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</si>
  <si>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</si>
  <si>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</si>
  <si>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</si>
  <si>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</si>
  <si>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</si>
  <si>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</si>
  <si>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</si>
  <si>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</si>
  <si>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</si>
  <si>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</si>
  <si>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</si>
  <si>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</si>
  <si>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</si>
  <si>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</si>
  <si>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</si>
  <si>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</si>
  <si>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</si>
  <si>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</si>
  <si>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</si>
  <si>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</si>
  <si>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</si>
  <si>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</si>
  <si>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</si>
  <si>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</si>
  <si>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</si>
  <si>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</si>
  <si>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</si>
  <si>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</si>
  <si>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</si>
  <si>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</si>
  <si>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</si>
  <si>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</si>
  <si>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</si>
  <si>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</si>
  <si>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</si>
  <si>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</si>
  <si>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</si>
  <si>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</si>
  <si>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</si>
  <si>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</si>
  <si>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</si>
  <si>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</si>
  <si>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</si>
  <si>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</si>
  <si>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</si>
  <si>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</si>
  <si>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</si>
  <si>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</si>
  <si>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</si>
  <si>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</si>
  <si>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</si>
  <si>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</si>
  <si>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</si>
  <si>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</si>
  <si>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</si>
  <si>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</si>
  <si>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</si>
  <si>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</si>
  <si>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</si>
  <si>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</si>
  <si>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</si>
  <si>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</si>
  <si>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</si>
  <si>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</si>
  <si>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</si>
  <si>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</si>
  <si>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</si>
  <si>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</si>
  <si>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</si>
  <si>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</si>
  <si>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</si>
  <si>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</si>
  <si>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</si>
  <si>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</si>
  <si>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</si>
  <si>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</si>
  <si>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</si>
  <si>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</si>
  <si>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</si>
  <si>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</si>
  <si>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</si>
  <si>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</si>
  <si>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</si>
  <si>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</si>
  <si>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</si>
  <si>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</si>
  <si>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</si>
  <si>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</si>
  <si>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</si>
  <si>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</si>
  <si>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</si>
  <si>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</si>
  <si>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</si>
  <si>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</si>
  <si>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</si>
  <si>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</si>
  <si>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</si>
  <si>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</si>
  <si>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</si>
  <si>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</si>
  <si>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</si>
  <si>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</si>
  <si>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</si>
  <si>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</si>
  <si>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</si>
  <si>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</si>
  <si>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</si>
  <si>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</si>
  <si>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</si>
  <si>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</si>
  <si>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</si>
  <si>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</si>
  <si>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</si>
  <si>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</si>
  <si>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</si>
  <si>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</si>
  <si>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</si>
  <si>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</si>
  <si>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</si>
  <si>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</si>
  <si>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</si>
  <si>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</si>
  <si>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</si>
  <si>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</si>
  <si>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</si>
  <si>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</si>
  <si>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</si>
  <si>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</si>
  <si>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</si>
  <si>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</si>
  <si>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</si>
  <si>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</si>
  <si>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</si>
  <si>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</si>
  <si>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</si>
  <si>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</si>
  <si>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</si>
  <si>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</si>
  <si>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</si>
  <si>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</si>
  <si>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</si>
  <si>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</si>
  <si>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</si>
  <si>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</si>
  <si>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</si>
  <si>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</si>
  <si>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</si>
  <si>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</si>
  <si>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</si>
  <si>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</si>
  <si>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</si>
  <si>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</si>
  <si>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</si>
  <si>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</si>
  <si>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</si>
  <si>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</si>
  <si>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</si>
  <si>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</si>
  <si>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</si>
  <si>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</si>
  <si>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</si>
  <si>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</si>
  <si>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</si>
  <si>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</si>
  <si>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</si>
  <si>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</si>
  <si>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</si>
  <si>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</si>
  <si>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</si>
  <si>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</si>
  <si>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</si>
  <si>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</si>
  <si>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</si>
  <si>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</si>
  <si>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</si>
  <si>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</si>
  <si>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</si>
  <si>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</si>
  <si>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</si>
  <si>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</si>
  <si>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</si>
  <si>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</si>
  <si>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</si>
  <si>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</si>
  <si>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</si>
  <si>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</si>
  <si>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</si>
  <si>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</si>
  <si>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</si>
  <si>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</si>
  <si>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</si>
  <si>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</si>
  <si>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</si>
  <si>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</si>
  <si>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</si>
  <si>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</si>
  <si>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</si>
  <si>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</si>
  <si>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</si>
  <si>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</si>
  <si>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</si>
  <si>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</si>
  <si>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</si>
  <si>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</si>
  <si>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</si>
  <si>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</si>
  <si>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</si>
  <si>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</si>
  <si>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</si>
  <si>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</si>
  <si>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</si>
  <si>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</si>
  <si>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</si>
  <si>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</si>
  <si>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</si>
  <si>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</si>
  <si>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</si>
  <si>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</si>
  <si>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</si>
  <si>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</si>
  <si>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</si>
  <si>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</si>
  <si>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</si>
  <si>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</si>
  <si>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</si>
  <si>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</si>
  <si>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</si>
  <si>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</si>
  <si>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</si>
  <si>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</si>
  <si>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</si>
  <si>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</si>
  <si>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</si>
  <si>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</si>
  <si>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</si>
  <si>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</si>
  <si>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</si>
  <si>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</si>
  <si>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</si>
  <si>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</si>
  <si>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</si>
  <si>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</si>
  <si>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</si>
  <si>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</si>
  <si>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</si>
  <si>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</si>
  <si>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</si>
  <si>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</si>
  <si>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</si>
  <si>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</si>
  <si>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</si>
  <si>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</si>
  <si>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</si>
  <si>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</si>
  <si>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</si>
  <si>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</si>
  <si>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</si>
  <si>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</si>
  <si>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</si>
  <si>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</si>
  <si>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</si>
  <si>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</si>
  <si>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</si>
  <si>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</si>
  <si>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</si>
  <si>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</si>
  <si>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</si>
  <si>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</si>
  <si>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</si>
  <si>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</si>
  <si>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</si>
  <si>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</si>
  <si>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</si>
  <si>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</si>
  <si>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</si>
  <si>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</si>
  <si>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</si>
  <si>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</si>
  <si>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</si>
  <si>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</si>
  <si>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</si>
  <si>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</si>
  <si>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</si>
  <si>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</si>
  <si>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</si>
  <si>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</si>
  <si>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</si>
  <si>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</si>
  <si>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</si>
  <si>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</si>
  <si>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</si>
  <si>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</si>
  <si>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</si>
  <si>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</si>
  <si>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</si>
  <si>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</si>
  <si>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</si>
  <si>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</si>
  <si>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</si>
  <si>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</si>
  <si>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</si>
  <si>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</si>
  <si>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</si>
  <si>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</si>
  <si>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</si>
  <si>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</si>
  <si>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</si>
  <si>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</si>
  <si>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</si>
  <si>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</si>
  <si>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</si>
  <si>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</si>
  <si>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</si>
  <si>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</si>
  <si>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</si>
  <si>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</si>
  <si>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</si>
  <si>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</si>
  <si>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</si>
  <si>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</si>
  <si>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</si>
  <si>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</si>
  <si>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</si>
  <si>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</si>
  <si>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</si>
  <si>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</si>
  <si>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</si>
  <si>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</si>
  <si>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</si>
  <si>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</si>
  <si>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</si>
  <si>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</si>
  <si>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</si>
  <si>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</si>
  <si>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</si>
  <si>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</si>
  <si>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</si>
  <si>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</si>
  <si>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</si>
  <si>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</si>
  <si>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</si>
  <si>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</si>
  <si>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</si>
  <si>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</si>
  <si>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</si>
  <si>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</si>
  <si>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</si>
  <si>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</si>
  <si>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</si>
  <si>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</si>
  <si>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</si>
  <si>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</si>
  <si>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</si>
  <si>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</si>
  <si>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</si>
  <si>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</si>
  <si>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</si>
  <si>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</si>
  <si>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</si>
  <si>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</si>
  <si>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</si>
  <si>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</si>
  <si>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</si>
  <si>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</si>
  <si>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</si>
  <si>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</si>
  <si>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</si>
  <si>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</si>
  <si>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</si>
  <si>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</si>
  <si>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</si>
  <si>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</si>
  <si>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</si>
  <si>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</si>
  <si>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</si>
  <si>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</si>
  <si>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</si>
  <si>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</si>
  <si>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</si>
  <si>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</si>
  <si>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</si>
  <si>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</si>
  <si>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</si>
  <si>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</si>
  <si>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</si>
  <si>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</si>
  <si>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</si>
  <si>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</si>
  <si>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</si>
  <si>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</si>
  <si>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</si>
  <si>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</si>
  <si>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</si>
  <si>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</si>
  <si>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</si>
  <si>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</si>
  <si>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</si>
  <si>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</si>
  <si>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</si>
  <si>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</si>
  <si>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</si>
  <si>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</si>
  <si>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</si>
  <si>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</si>
  <si>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</si>
  <si>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</si>
  <si>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</si>
  <si>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</si>
  <si>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</si>
  <si>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</si>
  <si>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</si>
  <si>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</si>
  <si>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</si>
  <si>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</si>
  <si>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</si>
  <si>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</si>
  <si>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</si>
  <si>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</si>
  <si>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</si>
  <si>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</si>
  <si>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</si>
  <si>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</si>
  <si>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</si>
  <si>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</si>
  <si>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</si>
  <si>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</si>
  <si>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</si>
  <si>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</si>
  <si>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</si>
  <si>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</si>
  <si>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</si>
  <si>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</si>
  <si>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</si>
  <si>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</si>
  <si>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</si>
  <si>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</si>
  <si>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</si>
  <si>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</si>
  <si>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</si>
  <si>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</si>
  <si>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</si>
  <si>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</si>
  <si>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</si>
  <si>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</si>
  <si>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</si>
  <si>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</si>
  <si>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</si>
  <si>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</si>
  <si>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</si>
  <si>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</si>
  <si>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</si>
  <si>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</si>
  <si>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</si>
  <si>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</si>
  <si>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</si>
  <si>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</si>
  <si>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</si>
  <si>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</si>
  <si>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</si>
  <si>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</si>
  <si>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</si>
  <si>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</si>
  <si>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</si>
  <si>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</si>
  <si>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</si>
  <si>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</si>
  <si>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</si>
  <si>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</si>
  <si>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</si>
  <si>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</si>
  <si>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</si>
  <si>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</si>
  <si>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</si>
  <si>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</si>
  <si>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</si>
  <si>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</si>
  <si>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</si>
  <si>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</si>
  <si>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</si>
  <si>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</si>
  <si>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</si>
  <si>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</si>
  <si>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</si>
  <si>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</si>
  <si>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</si>
  <si>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</si>
  <si>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</si>
  <si>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</si>
  <si>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</si>
  <si>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</si>
  <si>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</si>
  <si>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</si>
  <si>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</si>
  <si>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</si>
  <si>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</si>
  <si>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</si>
  <si>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</si>
  <si>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</si>
  <si>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</si>
  <si>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</si>
  <si>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</si>
  <si>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</si>
  <si>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</si>
  <si>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</si>
  <si>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</si>
  <si>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</si>
  <si>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</si>
  <si>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</si>
  <si>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</si>
  <si>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</si>
  <si>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</si>
  <si>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</si>
  <si>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</si>
  <si>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</si>
  <si>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</si>
  <si>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</si>
  <si>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</si>
  <si>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</si>
  <si>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</si>
  <si>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</si>
  <si>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</si>
  <si>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</si>
  <si>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</si>
  <si>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</si>
  <si>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</si>
  <si>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</si>
  <si>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</si>
  <si>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</si>
  <si>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</si>
  <si>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</si>
  <si>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</si>
  <si>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</si>
  <si>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</si>
  <si>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</si>
  <si>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</si>
  <si>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</si>
  <si>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</si>
  <si>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</si>
  <si>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</si>
  <si>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</si>
  <si>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</si>
  <si>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</si>
  <si>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</si>
  <si>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</si>
  <si>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</si>
  <si>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</si>
  <si>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</si>
  <si>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</si>
  <si>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</si>
  <si>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</si>
  <si>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</si>
  <si>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</si>
  <si>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</si>
  <si>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</si>
  <si>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</si>
  <si>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</si>
  <si>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</si>
  <si>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</si>
  <si>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</si>
  <si>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</si>
  <si>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</si>
  <si>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</si>
  <si>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</si>
  <si>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</si>
  <si>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</si>
  <si>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</si>
  <si>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</si>
  <si>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</si>
  <si>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</si>
  <si>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</si>
  <si>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</si>
  <si>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</si>
  <si>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</si>
  <si>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</si>
  <si>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</si>
  <si>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</si>
  <si>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</si>
  <si>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</si>
  <si>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</si>
  <si>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</si>
  <si>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</si>
  <si>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</si>
  <si>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</si>
  <si>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</si>
  <si>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</si>
  <si>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</si>
  <si>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</si>
  <si>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</si>
  <si>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</si>
  <si>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</si>
  <si>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</si>
  <si>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</si>
  <si>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</si>
  <si>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</si>
  <si>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</si>
  <si>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</si>
  <si>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</si>
  <si>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</si>
  <si>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</si>
  <si>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</si>
  <si>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</si>
  <si>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</si>
  <si>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</si>
  <si>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</si>
  <si>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</si>
  <si>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</si>
  <si>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</si>
  <si>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</si>
  <si>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</si>
  <si>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</si>
  <si>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</si>
  <si>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</si>
  <si>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</si>
  <si>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</si>
  <si>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</si>
  <si>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</si>
  <si>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</si>
  <si>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</si>
  <si>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</si>
  <si>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</si>
  <si>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</si>
  <si>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</si>
  <si>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</si>
  <si>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</si>
  <si>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</si>
  <si>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</si>
  <si>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</si>
  <si>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</si>
  <si>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</si>
  <si>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</si>
  <si>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</si>
  <si>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</si>
  <si>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</si>
  <si>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</si>
  <si>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</si>
  <si>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</si>
  <si>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</si>
  <si>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</si>
  <si>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</si>
  <si>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</si>
  <si>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</si>
  <si>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</si>
  <si>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</si>
  <si>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</si>
  <si>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</si>
  <si>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</si>
  <si>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</si>
  <si>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</si>
  <si>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</si>
  <si>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</si>
  <si>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</si>
  <si>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</si>
  <si>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</si>
  <si>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</si>
  <si>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</si>
  <si>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</si>
  <si>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</si>
  <si>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</si>
  <si>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</si>
  <si>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</si>
  <si>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</si>
  <si>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</si>
  <si>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</si>
  <si>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</si>
  <si>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</si>
  <si>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</si>
  <si>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</si>
  <si>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</si>
  <si>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</si>
  <si>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</si>
  <si>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</si>
  <si>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</si>
  <si>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</si>
  <si>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</si>
  <si>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</si>
  <si>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</si>
  <si>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</si>
  <si>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</si>
  <si>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</si>
  <si>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</si>
  <si>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</si>
  <si>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</si>
  <si>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</si>
  <si>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</si>
  <si>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</si>
  <si>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</si>
  <si>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</si>
  <si>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</si>
  <si>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</si>
  <si>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</si>
  <si>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</si>
  <si>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</si>
  <si>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</si>
  <si>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</si>
  <si>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</si>
  <si>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</si>
  <si>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</si>
  <si>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</si>
  <si>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</si>
  <si>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</si>
  <si>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</si>
  <si>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</si>
  <si>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</si>
  <si>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</si>
  <si>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</si>
  <si>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</si>
  <si>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</si>
  <si>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</si>
  <si>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</si>
  <si>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</si>
  <si>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</si>
  <si>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</si>
  <si>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</si>
  <si>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</si>
  <si>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</si>
  <si>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</si>
  <si>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</si>
  <si>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</si>
  <si>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</si>
  <si>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</si>
  <si>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</si>
  <si>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</si>
  <si>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</si>
  <si>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</si>
  <si>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</si>
  <si>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</si>
  <si>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</si>
  <si>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</si>
  <si>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</si>
  <si>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</si>
  <si>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</si>
  <si>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</si>
  <si>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</si>
  <si>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</si>
  <si>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</si>
  <si>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</si>
  <si>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</si>
  <si>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</si>
  <si>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</si>
  <si>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</si>
  <si>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</si>
  <si>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</si>
  <si>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</si>
  <si>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</si>
  <si>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</si>
  <si>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</si>
  <si>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</si>
  <si>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</si>
  <si>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</si>
  <si>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</si>
  <si>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</si>
  <si>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</si>
  <si>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</si>
  <si>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</si>
  <si>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</si>
  <si>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</si>
  <si>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</si>
  <si>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</si>
  <si>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</si>
  <si>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</si>
  <si>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</si>
  <si>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</si>
  <si>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</si>
  <si>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</si>
  <si>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</si>
  <si>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</si>
  <si>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</si>
  <si>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</si>
  <si>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</si>
  <si>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</si>
  <si>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</si>
  <si>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</si>
  <si>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</si>
  <si>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</si>
  <si>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</si>
  <si>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</si>
  <si>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</si>
  <si>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</si>
  <si>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</si>
  <si>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</si>
  <si>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</si>
  <si>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</si>
  <si>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</si>
  <si>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</si>
  <si>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</si>
  <si>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</si>
  <si>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</si>
  <si>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</si>
  <si>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</si>
  <si>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</si>
  <si>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</si>
  <si>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</si>
  <si>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</si>
  <si>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</si>
  <si>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</si>
  <si>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</si>
  <si>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</si>
  <si>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</si>
  <si>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</si>
  <si>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</si>
  <si>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</si>
  <si>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</si>
  <si>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</si>
  <si>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</si>
  <si>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</si>
  <si>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</si>
  <si>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</si>
  <si>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</si>
  <si>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</si>
  <si>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</si>
  <si>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</si>
  <si>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</si>
  <si>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</si>
  <si>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</si>
  <si>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</si>
  <si>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</si>
  <si>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</si>
  <si>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</si>
  <si>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</si>
  <si>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</si>
  <si>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</si>
  <si>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</si>
  <si>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</si>
  <si>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</si>
  <si>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</si>
  <si>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</si>
  <si>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</si>
  <si>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</si>
  <si>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</si>
  <si>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</si>
  <si>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</si>
  <si>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</si>
  <si>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</si>
  <si>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</si>
  <si>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</si>
  <si>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</si>
  <si>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</si>
  <si>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</si>
  <si>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</si>
  <si>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</si>
  <si>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</si>
  <si>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</si>
  <si>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</si>
  <si>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</si>
  <si>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</si>
  <si>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</si>
  <si>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</si>
  <si>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</si>
  <si>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</si>
  <si>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</si>
  <si>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</si>
  <si>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</si>
  <si>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</si>
  <si>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</si>
  <si>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</si>
  <si>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</si>
  <si>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</si>
  <si>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</si>
  <si>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</si>
  <si>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</si>
  <si>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</si>
  <si>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</si>
  <si>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</si>
  <si>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</si>
  <si>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</si>
  <si>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</si>
  <si>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</si>
  <si>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</si>
  <si>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</si>
  <si>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</si>
  <si>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</si>
  <si>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</si>
  <si>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</si>
  <si>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</si>
  <si>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</si>
  <si>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</si>
  <si>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</si>
  <si>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</si>
  <si>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</si>
  <si>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</si>
  <si>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</si>
  <si>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</si>
  <si>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</si>
  <si>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</si>
  <si>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</si>
  <si>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</si>
  <si>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</si>
  <si>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</si>
  <si>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</si>
  <si>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</si>
  <si>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</si>
  <si>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</si>
  <si>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</si>
  <si>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</si>
  <si>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</si>
  <si>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</si>
  <si>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</si>
  <si>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</si>
  <si>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</si>
  <si>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</si>
  <si>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</si>
  <si>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</si>
  <si>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</si>
  <si>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</si>
  <si>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</si>
  <si>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</si>
  <si>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</si>
  <si>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</si>
  <si>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</si>
  <si>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</si>
  <si>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</si>
  <si>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</si>
  <si>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</si>
  <si>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</si>
  <si>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</si>
  <si>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</si>
  <si>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</si>
  <si>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</si>
  <si>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</si>
  <si>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</si>
  <si>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</si>
  <si>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</si>
  <si>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</si>
  <si>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</si>
  <si>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</si>
  <si>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</si>
  <si>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</si>
  <si>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</si>
  <si>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</si>
  <si>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</si>
  <si>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</si>
  <si>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</si>
  <si>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</si>
  <si>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</si>
  <si>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</si>
  <si>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</si>
  <si>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</si>
  <si>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</si>
  <si>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</si>
  <si>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</si>
  <si>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</si>
  <si>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</si>
  <si>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</si>
  <si>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</si>
  <si>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</si>
  <si>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</si>
  <si>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</si>
  <si>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</si>
  <si>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</si>
  <si>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</si>
  <si>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</si>
  <si>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</si>
  <si>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</si>
  <si>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</si>
  <si>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</si>
  <si>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</si>
  <si>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</si>
  <si>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</si>
  <si>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</si>
  <si>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</si>
  <si>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</si>
  <si>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</si>
  <si>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</si>
  <si>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</si>
  <si>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</si>
  <si>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</si>
  <si>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</si>
  <si>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</si>
  <si>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</si>
  <si>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</si>
  <si>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</si>
  <si>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</si>
  <si>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</si>
  <si>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</si>
  <si>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</si>
  <si>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</si>
  <si>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</si>
  <si>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</si>
  <si>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</si>
  <si>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</si>
  <si>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</si>
  <si>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</si>
  <si>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</si>
  <si>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</si>
  <si>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</si>
  <si>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</si>
  <si>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</si>
  <si>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</si>
  <si>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</si>
  <si>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</si>
  <si>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</si>
  <si>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</si>
  <si>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</si>
  <si>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</si>
  <si>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</si>
  <si>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</si>
  <si>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</si>
  <si>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</si>
  <si>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</si>
  <si>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</si>
  <si>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</si>
  <si>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</si>
  <si>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</si>
  <si>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</si>
  <si>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</si>
  <si>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</si>
  <si>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</si>
  <si>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</si>
  <si>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</si>
  <si>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</si>
  <si>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</si>
  <si>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</si>
  <si>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</si>
  <si>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</si>
  <si>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</si>
  <si>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</si>
  <si>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</si>
  <si>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</si>
  <si>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</si>
  <si>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</si>
  <si>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</si>
  <si>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</si>
  <si>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</si>
  <si>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</si>
  <si>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</si>
  <si>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</si>
  <si>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</si>
  <si>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</si>
  <si>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</si>
  <si>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</si>
  <si>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</si>
  <si>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</si>
  <si>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</si>
  <si>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</si>
  <si>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</si>
  <si>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</si>
  <si>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</si>
  <si>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</si>
  <si>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</si>
  <si>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</si>
  <si>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</si>
  <si>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</si>
  <si>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</si>
  <si>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</si>
  <si>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</si>
  <si>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</si>
  <si>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</si>
  <si>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</si>
  <si>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</si>
  <si>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</si>
  <si>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</si>
  <si>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</si>
  <si>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</si>
  <si>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</si>
  <si>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</si>
  <si>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</si>
  <si>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</si>
  <si>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</si>
  <si>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</si>
  <si>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</si>
  <si>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</si>
  <si>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</si>
  <si>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</si>
  <si>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</si>
  <si>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</si>
  <si>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</si>
  <si>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</si>
  <si>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</si>
  <si>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</si>
  <si>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</si>
  <si>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</si>
  <si>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</si>
  <si>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</si>
  <si>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</si>
  <si>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</si>
  <si>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</si>
  <si>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</si>
  <si>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</si>
  <si>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</si>
  <si>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</si>
  <si>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</si>
  <si>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</si>
  <si>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</si>
  <si>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</si>
  <si>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</si>
  <si>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</si>
  <si>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</si>
  <si>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</si>
  <si>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</si>
  <si>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</si>
  <si>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</si>
  <si>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</si>
  <si>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</si>
  <si>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</si>
  <si>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</si>
  <si>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</si>
  <si>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</si>
  <si>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</si>
  <si>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</si>
  <si>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</si>
  <si>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</si>
  <si>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</si>
  <si>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</si>
  <si>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</si>
  <si>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</si>
  <si>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</si>
  <si>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</si>
  <si>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</si>
  <si>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</si>
  <si>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</si>
  <si>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</si>
  <si>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</si>
  <si>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</si>
  <si>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</si>
  <si>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</si>
  <si>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</si>
  <si>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</si>
  <si>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</si>
  <si>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</si>
  <si>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</si>
  <si>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</si>
  <si>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</si>
  <si>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</si>
  <si>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</si>
  <si>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</si>
  <si>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</si>
  <si>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</si>
  <si>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</si>
  <si>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</si>
  <si>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</si>
  <si>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</si>
  <si>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</si>
  <si>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</si>
  <si>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</si>
  <si>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</si>
  <si>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</si>
  <si>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</si>
  <si>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</si>
  <si>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</si>
  <si>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</si>
  <si>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</si>
  <si>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</si>
  <si>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</si>
  <si>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</si>
  <si>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</si>
  <si>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</si>
  <si>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</si>
  <si>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</si>
  <si>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</si>
  <si>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</si>
  <si>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</si>
  <si>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</si>
  <si>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</si>
  <si>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</si>
  <si>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</si>
  <si>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</si>
  <si>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</si>
  <si>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</si>
  <si>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</si>
  <si>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</si>
  <si>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</si>
  <si>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</si>
  <si>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</si>
  <si>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</si>
  <si>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</si>
  <si>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</si>
  <si>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</si>
  <si>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</si>
  <si>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</si>
  <si>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</si>
  <si>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</si>
  <si>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</si>
  <si>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</si>
  <si>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</si>
  <si>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</si>
  <si>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</si>
  <si>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</si>
  <si>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</si>
  <si>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</si>
  <si>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</si>
  <si>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</si>
  <si>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</si>
  <si>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</si>
  <si>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</si>
  <si>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</si>
  <si>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</si>
  <si>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</si>
  <si>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</si>
  <si>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</si>
  <si>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</si>
  <si>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</si>
  <si>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</si>
  <si>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</si>
  <si>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</si>
  <si>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</si>
  <si>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</si>
  <si>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</si>
  <si>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</si>
  <si>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</si>
  <si>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</si>
  <si>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</si>
  <si>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</si>
  <si>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</si>
  <si>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</si>
  <si>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</si>
  <si>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</si>
  <si>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</si>
  <si>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</si>
  <si>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</si>
  <si>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</si>
  <si>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</si>
  <si>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</si>
  <si>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</si>
  <si>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</si>
  <si>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</si>
  <si>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</si>
  <si>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</si>
  <si>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</si>
  <si>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</si>
  <si>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</si>
  <si>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</si>
  <si>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</si>
  <si>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</si>
  <si>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</si>
  <si>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</si>
  <si>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</si>
  <si>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</si>
  <si>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</si>
  <si>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</si>
  <si>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</si>
  <si>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</si>
  <si>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</si>
  <si>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</si>
  <si>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</si>
  <si>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</si>
  <si>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</si>
  <si>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</si>
  <si>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</si>
  <si>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</si>
  <si>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</si>
  <si>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</si>
  <si>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</si>
  <si>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</si>
  <si>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</si>
  <si>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</si>
  <si>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</si>
  <si>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</si>
  <si>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</si>
  <si>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</si>
  <si>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</si>
  <si>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</si>
  <si>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</si>
  <si>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</si>
  <si>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</si>
  <si>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</si>
  <si>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</si>
  <si>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</si>
  <si>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</si>
  <si>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</si>
  <si>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</si>
  <si>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</si>
  <si>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</si>
  <si>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</si>
  <si>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</si>
  <si>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</si>
  <si>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</si>
  <si>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</si>
  <si>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</si>
  <si>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</si>
  <si>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</si>
  <si>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</si>
  <si>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</si>
  <si>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</si>
  <si>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</si>
  <si>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</si>
  <si>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</si>
  <si>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</si>
  <si>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</si>
  <si>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</si>
  <si>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</si>
  <si>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</si>
  <si>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</si>
  <si>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</si>
  <si>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</si>
  <si>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</si>
  <si>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</si>
  <si>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</si>
  <si>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</si>
  <si>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</si>
  <si>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</si>
  <si>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</si>
  <si>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</si>
  <si>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</si>
  <si>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</si>
  <si>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</si>
  <si>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</si>
  <si>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</si>
  <si>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</si>
  <si>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</si>
  <si>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</si>
  <si>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</si>
  <si>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</si>
  <si>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</si>
  <si>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</si>
  <si>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</si>
  <si>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</si>
  <si>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</si>
  <si>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</si>
  <si>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</si>
  <si>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</si>
  <si>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</si>
  <si>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</si>
  <si>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</si>
  <si>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</si>
  <si>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</si>
  <si>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</si>
  <si>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</si>
  <si>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</si>
  <si>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</si>
  <si>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</si>
  <si>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</si>
  <si>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</si>
  <si>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</si>
  <si>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</si>
  <si>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</si>
  <si>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</si>
  <si>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</si>
  <si>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</si>
  <si>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</si>
  <si>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</si>
  <si>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</si>
  <si>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</si>
  <si>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</si>
  <si>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</si>
  <si>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</si>
  <si>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</si>
  <si>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</si>
  <si>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</si>
  <si>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</si>
  <si>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</si>
  <si>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</si>
  <si>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</si>
  <si>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</si>
  <si>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</si>
  <si>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</si>
  <si>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</si>
  <si>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</si>
  <si>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</si>
  <si>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</si>
  <si>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</si>
  <si>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</si>
  <si>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</si>
  <si>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</si>
  <si>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</si>
  <si>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</si>
  <si>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</si>
  <si>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</si>
  <si>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</si>
  <si>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</si>
  <si>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</si>
  <si>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</si>
  <si>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</si>
  <si>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</si>
  <si>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</si>
  <si>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</si>
  <si>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</si>
  <si>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</si>
  <si>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</si>
  <si>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</si>
  <si>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</si>
  <si>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</si>
  <si>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</si>
  <si>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</si>
  <si>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</si>
  <si>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</si>
  <si>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</si>
  <si>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</si>
  <si>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</si>
  <si>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</si>
  <si>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</si>
  <si>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</si>
  <si>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</si>
  <si>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</si>
  <si>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</si>
  <si>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</si>
  <si>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</si>
  <si>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</si>
  <si>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</si>
  <si>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</si>
  <si>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</si>
  <si>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</si>
  <si>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</si>
  <si>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</si>
  <si>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</si>
  <si>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</si>
  <si>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</si>
  <si>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</si>
  <si>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</si>
  <si>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</si>
  <si>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</si>
  <si>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</si>
  <si>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</si>
  <si>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</si>
  <si>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</si>
  <si>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</si>
  <si>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</si>
  <si>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</si>
  <si>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</si>
  <si>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</si>
  <si>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</si>
  <si>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</si>
  <si>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</si>
  <si>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</si>
  <si>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</si>
  <si>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</si>
  <si>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</si>
  <si>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</si>
  <si>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</si>
  <si>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</si>
  <si>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</si>
  <si>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</si>
  <si>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</si>
  <si>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</si>
  <si>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</si>
  <si>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</si>
  <si>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</si>
  <si>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</si>
  <si>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</si>
  <si>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</si>
  <si>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</si>
  <si>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</si>
  <si>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</si>
  <si>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</si>
  <si>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</si>
  <si>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</si>
  <si>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</si>
  <si>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</si>
  <si>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</si>
  <si>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</si>
  <si>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</si>
  <si>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</si>
  <si>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</si>
  <si>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</si>
  <si>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</si>
  <si>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</si>
  <si>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</si>
  <si>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</si>
  <si>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</si>
  <si>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</si>
  <si>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</si>
  <si>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</si>
  <si>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</si>
  <si>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</si>
  <si>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</si>
  <si>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</si>
  <si>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</si>
  <si>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</si>
  <si>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</si>
  <si>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</si>
  <si>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</si>
  <si>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</si>
  <si>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</si>
  <si>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</si>
  <si>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</si>
  <si>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</si>
  <si>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</si>
  <si>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</si>
  <si>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</si>
  <si>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</si>
  <si>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</si>
  <si>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</si>
  <si>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</si>
  <si>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</si>
  <si>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</si>
  <si>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</si>
  <si>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</si>
  <si>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</si>
  <si>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</si>
  <si>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</si>
  <si>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</si>
  <si>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</si>
  <si>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</si>
  <si>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</si>
  <si>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</si>
  <si>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</si>
  <si>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</si>
  <si>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</si>
  <si>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</si>
  <si>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</si>
  <si>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</si>
  <si>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</si>
  <si>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</si>
  <si>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</si>
  <si>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</si>
  <si>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</si>
  <si>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</si>
  <si>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</si>
  <si>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</si>
  <si>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</si>
  <si>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</si>
  <si>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</si>
  <si>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</si>
  <si>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</si>
  <si>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</si>
  <si>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</si>
  <si>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</si>
  <si>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</si>
  <si>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</si>
  <si>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</si>
  <si>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</si>
  <si>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</si>
  <si>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</si>
  <si>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</si>
  <si>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</si>
  <si>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</si>
  <si>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</si>
  <si>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</si>
  <si>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</si>
  <si>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</si>
  <si>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</si>
  <si>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</si>
  <si>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</si>
  <si>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</si>
  <si>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</si>
  <si>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</si>
  <si>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</si>
  <si>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</si>
  <si>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</si>
  <si>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</si>
  <si>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</si>
  <si>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</si>
  <si>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</si>
  <si>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</si>
  <si>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</si>
  <si>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</si>
  <si>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</si>
  <si>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</si>
  <si>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</si>
  <si>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</si>
  <si>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</si>
  <si>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</si>
  <si>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</si>
  <si>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</si>
  <si>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</si>
  <si>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</si>
  <si>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</si>
  <si>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</si>
  <si>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</si>
  <si>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</si>
  <si>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</si>
  <si>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</si>
  <si>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</si>
  <si>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</si>
  <si>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</si>
  <si>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</si>
  <si>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</si>
  <si>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</si>
  <si>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</si>
  <si>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</si>
  <si>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</si>
  <si>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</si>
  <si>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</si>
  <si>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</si>
  <si>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</si>
  <si>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</si>
  <si>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</si>
  <si>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</si>
  <si>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</si>
  <si>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</si>
  <si>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</si>
  <si>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</si>
  <si>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</si>
  <si>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</si>
  <si>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</si>
  <si>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</si>
  <si>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</si>
  <si>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</si>
  <si>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</si>
  <si>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</si>
  <si>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</si>
  <si>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</si>
  <si>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</si>
  <si>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</si>
  <si>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</si>
  <si>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</si>
  <si>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</si>
  <si>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</si>
  <si>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</si>
  <si>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</si>
  <si>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</si>
  <si>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</si>
  <si>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</si>
  <si>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</si>
  <si>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</si>
  <si>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</si>
  <si>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</si>
  <si>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</si>
  <si>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</si>
  <si>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</si>
  <si>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</si>
  <si>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</si>
  <si>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</si>
  <si>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</si>
  <si>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</si>
  <si>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</si>
  <si>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</si>
  <si>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</si>
  <si>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</si>
  <si>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</si>
  <si>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</si>
  <si>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</si>
  <si>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</si>
  <si>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</si>
  <si>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</si>
  <si>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</si>
  <si>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</si>
  <si>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</si>
  <si>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</si>
  <si>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</si>
  <si>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</si>
  <si>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</si>
  <si>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</si>
  <si>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</si>
  <si>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</si>
  <si>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</si>
  <si>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</si>
  <si>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</si>
  <si>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</si>
  <si>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</si>
  <si>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</si>
  <si>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</si>
  <si>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</si>
  <si>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</si>
  <si>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</si>
  <si>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</si>
  <si>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</si>
  <si>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</si>
  <si>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</si>
  <si>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</si>
  <si>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</si>
  <si>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</si>
  <si>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</si>
  <si>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</si>
  <si>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</si>
  <si>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</si>
  <si>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</si>
  <si>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</si>
  <si>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</si>
  <si>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</si>
  <si>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</si>
  <si>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</si>
  <si>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</si>
  <si>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</si>
  <si>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</si>
  <si>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</si>
  <si>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</si>
  <si>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</si>
  <si>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</si>
  <si>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</si>
  <si>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</si>
  <si>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</si>
  <si>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</si>
  <si>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</si>
  <si>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</si>
  <si>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</si>
  <si>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</si>
  <si>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</si>
  <si>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</si>
  <si>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</si>
  <si>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</si>
  <si>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</si>
  <si>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</si>
  <si>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</si>
  <si>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</si>
  <si>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</si>
  <si>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</si>
  <si>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</si>
  <si>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</si>
  <si>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</si>
  <si>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</si>
  <si>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</si>
  <si>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</si>
  <si>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</si>
  <si>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</si>
  <si>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</si>
  <si>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</si>
  <si>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</si>
  <si>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</si>
  <si>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</si>
  <si>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</si>
  <si>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</si>
  <si>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</si>
  <si>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</si>
  <si>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</si>
  <si>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</si>
  <si>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</si>
  <si>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</si>
  <si>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</si>
  <si>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</si>
  <si>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</si>
  <si>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</si>
  <si>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</si>
  <si>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</si>
  <si>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</si>
  <si>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</si>
  <si>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</si>
  <si>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</si>
  <si>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</si>
  <si>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</si>
  <si>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</si>
  <si>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</si>
  <si>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</si>
  <si>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</si>
  <si>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</si>
  <si>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</si>
  <si>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</si>
  <si>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</si>
  <si>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</si>
  <si>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</si>
  <si>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</si>
  <si>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</si>
  <si>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</si>
  <si>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</si>
  <si>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</si>
  <si>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</si>
  <si>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</si>
  <si>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</si>
  <si>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</si>
  <si>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</si>
  <si>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</si>
  <si>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</si>
  <si>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</si>
  <si>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</si>
  <si>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</si>
  <si>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</si>
  <si>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</si>
  <si>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</si>
  <si>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</si>
  <si>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</si>
  <si>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</si>
  <si>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</si>
  <si>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</si>
  <si>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</si>
  <si>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</si>
  <si>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</si>
  <si>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</si>
  <si>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</si>
  <si>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</si>
  <si>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</si>
  <si>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</si>
  <si>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</si>
  <si>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</si>
  <si>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</si>
  <si>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</si>
  <si>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</si>
  <si>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</si>
  <si>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</si>
  <si>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</si>
  <si>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</si>
  <si>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</si>
  <si>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</si>
  <si>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</si>
  <si>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</si>
  <si>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</si>
  <si>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</si>
  <si>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</si>
  <si>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</si>
  <si>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</si>
  <si>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</si>
  <si>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</si>
  <si>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</si>
  <si>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</si>
  <si>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</si>
  <si>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</si>
  <si>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</si>
  <si>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</si>
  <si>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</si>
  <si>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</si>
  <si>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</si>
  <si>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</si>
  <si>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</si>
  <si>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</si>
  <si>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</si>
  <si>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</si>
  <si>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</si>
  <si>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</si>
  <si>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</si>
  <si>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</si>
  <si>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</si>
  <si>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</si>
  <si>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</si>
  <si>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</si>
  <si>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</si>
  <si>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</si>
  <si>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</si>
  <si>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</si>
  <si>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</si>
  <si>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</si>
  <si>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</si>
  <si>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</si>
  <si>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</si>
  <si>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</si>
  <si>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</si>
  <si>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</si>
  <si>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</si>
  <si>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</si>
  <si>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</si>
  <si>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</si>
  <si>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</si>
  <si>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</si>
  <si>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</si>
  <si>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</si>
  <si>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</si>
  <si>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</si>
  <si>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</si>
  <si>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</si>
  <si>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</si>
  <si>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</si>
  <si>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</si>
  <si>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</si>
  <si>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</si>
  <si>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</si>
  <si>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</si>
  <si>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</si>
  <si>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</si>
  <si>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</si>
  <si>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</si>
  <si>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</si>
  <si>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</si>
  <si>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</si>
  <si>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</si>
  <si>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</si>
  <si>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</si>
  <si>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</si>
  <si>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</si>
  <si>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</si>
  <si>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</si>
  <si>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</si>
  <si>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</si>
  <si>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</si>
  <si>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</si>
  <si>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</si>
  <si>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</si>
  <si>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</si>
  <si>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</si>
  <si>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</si>
  <si>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</si>
  <si>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</si>
  <si>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</si>
  <si>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</si>
  <si>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</si>
  <si>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</si>
  <si>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</si>
  <si>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</si>
  <si>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</si>
  <si>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</si>
  <si>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</si>
  <si>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</si>
  <si>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</si>
  <si>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</si>
  <si>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</si>
  <si>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</si>
  <si>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</si>
  <si>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</si>
  <si>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</si>
  <si>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</si>
  <si>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</si>
  <si>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</si>
  <si>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</si>
  <si>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</si>
  <si>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</si>
  <si>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</si>
  <si>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</si>
  <si>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</si>
  <si>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</si>
  <si>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</si>
  <si>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</si>
  <si>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</si>
  <si>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</si>
  <si>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</si>
  <si>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</si>
  <si>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</si>
  <si>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</si>
  <si>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</si>
  <si>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</si>
  <si>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</si>
  <si>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</si>
  <si>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</si>
  <si>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</si>
  <si>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</si>
  <si>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</si>
  <si>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</si>
  <si>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</si>
  <si>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</si>
  <si>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</si>
  <si>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</si>
  <si>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</si>
  <si>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</si>
  <si>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</si>
  <si>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</si>
  <si>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</si>
  <si>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</si>
  <si>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</si>
  <si>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</si>
  <si>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</si>
  <si>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</si>
  <si>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</si>
  <si>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</si>
  <si>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</si>
  <si>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</si>
  <si>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</si>
  <si>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</si>
  <si>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</si>
  <si>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</si>
  <si>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</si>
  <si>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</si>
  <si>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</si>
  <si>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</si>
  <si>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</si>
  <si>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</si>
  <si>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</si>
  <si>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</si>
  <si>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</si>
  <si>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</si>
  <si>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</si>
  <si>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</si>
  <si>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</si>
  <si>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</si>
  <si>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</si>
  <si>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</si>
  <si>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</si>
  <si>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</si>
  <si>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</si>
  <si>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</si>
  <si>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</si>
  <si>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</si>
  <si>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</si>
  <si>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</si>
  <si>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</si>
  <si>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</si>
  <si>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</si>
  <si>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</si>
  <si>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</si>
  <si>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</si>
  <si>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</si>
  <si>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</si>
  <si>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</si>
  <si>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</si>
  <si>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</si>
  <si>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</si>
  <si>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</si>
  <si>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</si>
  <si>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</si>
  <si>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</si>
  <si>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</si>
  <si>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</si>
  <si>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</si>
  <si>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</si>
  <si>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</si>
  <si>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</si>
  <si>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</si>
  <si>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</si>
  <si>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</si>
  <si>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</si>
  <si>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</si>
  <si>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</si>
  <si>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</si>
  <si>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</si>
  <si>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</si>
  <si>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</si>
  <si>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</si>
  <si>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</si>
  <si>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</si>
  <si>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</si>
  <si>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</si>
  <si>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</si>
  <si>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</si>
  <si>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</si>
  <si>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</si>
  <si>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</si>
  <si>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</si>
  <si>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</si>
  <si>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</si>
  <si>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</si>
  <si>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</si>
  <si>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</si>
  <si>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</si>
  <si>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</si>
  <si>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</si>
  <si>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</si>
  <si>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</si>
  <si>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</si>
  <si>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</si>
  <si>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</si>
  <si>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</si>
  <si>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</si>
  <si>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</si>
  <si>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</si>
  <si>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</si>
  <si>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</si>
  <si>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</si>
  <si>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</si>
  <si>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</si>
  <si>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</si>
  <si>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</si>
  <si>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</si>
  <si>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</si>
  <si>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</si>
  <si>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</si>
  <si>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</si>
  <si>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</si>
  <si>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</si>
  <si>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</si>
  <si>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</si>
  <si>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</si>
  <si>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</si>
  <si>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</si>
  <si>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</si>
  <si>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</si>
  <si>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</si>
  <si>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</si>
  <si>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</si>
  <si>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</si>
  <si>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</si>
  <si>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</si>
  <si>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</si>
  <si>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</si>
  <si>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</si>
  <si>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</si>
  <si>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</si>
  <si>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</si>
  <si>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</si>
  <si>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</si>
  <si>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</si>
  <si>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</si>
  <si>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</si>
  <si>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</si>
  <si>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</si>
  <si>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</si>
  <si>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</si>
  <si>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</si>
  <si>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</si>
  <si>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</si>
  <si>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</si>
  <si>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</si>
  <si>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</si>
  <si>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</si>
  <si>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</si>
  <si>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</si>
  <si>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</si>
  <si>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</si>
  <si>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</si>
  <si>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</si>
  <si>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</si>
  <si>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</si>
  <si>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</si>
  <si>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</si>
  <si>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</si>
  <si>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</si>
  <si>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</si>
  <si>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</si>
  <si>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</si>
  <si>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</si>
  <si>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</si>
  <si>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</si>
  <si>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</si>
  <si>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</si>
  <si>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</si>
  <si>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</si>
  <si>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</si>
  <si>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</si>
  <si>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</si>
  <si>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</si>
  <si>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</si>
  <si>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</si>
  <si>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</si>
  <si>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</si>
  <si>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</si>
  <si>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</si>
  <si>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</si>
  <si>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</si>
  <si>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</si>
  <si>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</si>
  <si>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</si>
  <si>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</si>
  <si>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</si>
  <si>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</si>
  <si>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</si>
  <si>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</si>
  <si>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</si>
  <si>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</si>
  <si>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</si>
  <si>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</si>
  <si>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</si>
  <si>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</si>
  <si>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</si>
  <si>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</si>
  <si>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</si>
  <si>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</si>
  <si>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</si>
  <si>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</si>
  <si>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</si>
  <si>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</si>
  <si>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</si>
  <si>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</si>
  <si>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</si>
  <si>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</si>
  <si>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</si>
  <si>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</si>
  <si>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</si>
  <si>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</si>
  <si>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</si>
  <si>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</si>
  <si>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</si>
  <si>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</si>
  <si>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</si>
  <si>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</si>
  <si>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</si>
  <si>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</si>
  <si>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</si>
  <si>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</si>
  <si>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</si>
  <si>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</si>
  <si>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</si>
  <si>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</si>
  <si>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</si>
  <si>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</si>
  <si>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</si>
  <si>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</si>
  <si>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</si>
  <si>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</si>
  <si>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</si>
  <si>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</si>
  <si>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</si>
  <si>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</si>
  <si>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</si>
  <si>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</si>
  <si>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</si>
  <si>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</si>
  <si>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</si>
  <si>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</si>
  <si>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</si>
  <si>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</si>
  <si>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</si>
  <si>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</si>
  <si>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</si>
  <si>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</si>
  <si>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</si>
  <si>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</si>
  <si>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</si>
  <si>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</si>
  <si>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</si>
  <si>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</si>
  <si>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</si>
  <si>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</si>
  <si>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</si>
  <si>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</si>
  <si>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</si>
  <si>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</si>
  <si>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</si>
  <si>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</si>
  <si>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</si>
  <si>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</si>
  <si>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</si>
  <si>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</si>
  <si>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</si>
  <si>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</si>
  <si>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</si>
  <si>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</si>
  <si>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</si>
  <si>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</si>
  <si>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</si>
  <si>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</si>
  <si>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</si>
  <si>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</si>
  <si>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</si>
  <si>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</si>
  <si>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</si>
  <si>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</si>
  <si>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</si>
  <si>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</si>
  <si>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</si>
  <si>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</si>
  <si>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</si>
  <si>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</si>
  <si>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</si>
  <si>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</si>
  <si>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</si>
  <si>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</si>
  <si>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</si>
  <si>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</si>
  <si>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</si>
  <si>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</si>
  <si>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</si>
  <si>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</si>
  <si>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</si>
  <si>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</si>
  <si>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</si>
  <si>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</si>
  <si>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</si>
  <si>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</si>
  <si>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</si>
  <si>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</si>
  <si>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</si>
  <si>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</si>
  <si>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</si>
  <si>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</si>
  <si>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</si>
  <si>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</si>
  <si>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</si>
  <si>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</si>
  <si>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</si>
  <si>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</si>
  <si>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</si>
  <si>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</si>
  <si>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</si>
  <si>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</si>
  <si>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</si>
  <si>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</si>
  <si>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</si>
  <si>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</si>
  <si>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</si>
  <si>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</si>
  <si>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</si>
  <si>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</si>
  <si>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</si>
  <si>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</si>
  <si>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</si>
  <si>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</si>
  <si>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</si>
  <si>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</si>
  <si>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</si>
  <si>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</si>
  <si>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</si>
  <si>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</si>
  <si>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</si>
  <si>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</si>
  <si>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</si>
  <si>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</si>
  <si>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</si>
  <si>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</si>
  <si>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</si>
  <si>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</si>
  <si>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</si>
  <si>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</si>
  <si>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</si>
  <si>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</si>
  <si>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</si>
  <si>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</si>
  <si>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</si>
  <si>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</si>
  <si>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</si>
  <si>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</si>
  <si>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</si>
  <si>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</si>
  <si>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</si>
  <si>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</si>
  <si>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</si>
  <si>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</si>
  <si>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</si>
  <si>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</si>
  <si>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</si>
  <si>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</si>
  <si>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</si>
  <si>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</si>
  <si>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</si>
  <si>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</si>
  <si>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</si>
  <si>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</si>
  <si>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</si>
  <si>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</si>
  <si>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</si>
  <si>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</si>
  <si>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</si>
  <si>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</si>
  <si>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</si>
  <si>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</si>
  <si>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</si>
  <si>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</si>
  <si>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</si>
  <si>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</si>
  <si>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</si>
  <si>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</si>
  <si>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</si>
  <si>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</si>
  <si>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</si>
  <si>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</si>
  <si>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</si>
  <si>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</si>
  <si>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</si>
  <si>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</si>
  <si>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</si>
  <si>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</si>
  <si>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</si>
  <si>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</si>
  <si>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</si>
  <si>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</si>
  <si>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</si>
  <si>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</si>
  <si>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</si>
  <si>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</si>
  <si>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</si>
  <si>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</si>
  <si>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</si>
  <si>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</si>
  <si>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</si>
  <si>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</si>
  <si>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</si>
  <si>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</si>
  <si>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</si>
  <si>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</si>
  <si>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</si>
  <si>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</si>
  <si>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</si>
  <si>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</si>
  <si>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</si>
  <si>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</si>
  <si>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</si>
  <si>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</si>
  <si>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</si>
  <si>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</si>
  <si>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</si>
  <si>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</si>
  <si>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</si>
  <si>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</si>
  <si>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</si>
  <si>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</si>
  <si>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</si>
  <si>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</si>
  <si>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</si>
  <si>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</si>
  <si>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</si>
  <si>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</si>
  <si>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</si>
  <si>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</si>
  <si>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</si>
  <si>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</si>
  <si>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</si>
  <si>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</si>
  <si>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</si>
  <si>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</si>
  <si>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</si>
  <si>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</si>
  <si>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</si>
  <si>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</si>
  <si>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</si>
  <si>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</si>
  <si>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</si>
  <si>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</si>
  <si>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</si>
  <si>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</si>
  <si>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</si>
  <si>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</si>
  <si>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</si>
  <si>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</si>
  <si>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</si>
  <si>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</si>
  <si>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</si>
  <si>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</si>
  <si>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</si>
  <si>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</si>
  <si>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</si>
  <si>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</si>
  <si>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</si>
  <si>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</si>
  <si>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</si>
  <si>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</si>
  <si>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</si>
  <si>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</si>
  <si>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</si>
  <si>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</si>
  <si>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</si>
  <si>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</si>
  <si>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</si>
  <si>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</si>
  <si>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</si>
  <si>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</si>
  <si>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</si>
  <si>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</si>
  <si>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</si>
  <si>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</si>
  <si>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</si>
  <si>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</si>
  <si>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</si>
  <si>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</si>
  <si>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</si>
  <si>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</si>
  <si>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</si>
  <si>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</si>
  <si>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</si>
  <si>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</si>
  <si>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</si>
  <si>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</si>
  <si>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</si>
  <si>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</si>
  <si>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</si>
  <si>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</si>
  <si>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</si>
  <si>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</si>
  <si>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</si>
  <si>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</si>
  <si>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</si>
  <si>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</si>
  <si>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</si>
  <si>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</si>
  <si>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</si>
  <si>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</si>
  <si>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</si>
  <si>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</si>
  <si>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</si>
  <si>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</si>
  <si>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</si>
  <si>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</si>
  <si>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</si>
  <si>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</si>
  <si>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</si>
  <si>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</si>
  <si>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</si>
  <si>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</si>
  <si>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</si>
  <si>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</si>
  <si>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</si>
  <si>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</si>
  <si>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</si>
  <si>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</si>
  <si>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</si>
  <si>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</si>
  <si>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</si>
  <si>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</si>
  <si>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</si>
  <si>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</si>
  <si>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</si>
  <si>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</si>
  <si>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</si>
  <si>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</si>
  <si>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</si>
  <si>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</si>
  <si>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</si>
  <si>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</si>
  <si>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</si>
  <si>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</si>
  <si>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</si>
  <si>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</si>
  <si>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</si>
  <si>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</si>
  <si>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</si>
  <si>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</si>
  <si>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</si>
  <si>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</si>
  <si>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</si>
  <si>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</si>
  <si>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</si>
  <si>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</si>
  <si>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</si>
  <si>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</si>
  <si>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</si>
  <si>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</si>
  <si>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</si>
  <si>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</si>
  <si>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</si>
  <si>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</si>
  <si>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</si>
  <si>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</si>
  <si>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</si>
  <si>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</si>
  <si>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</si>
  <si>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</si>
  <si>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</si>
  <si>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</si>
  <si>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</si>
  <si>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</si>
  <si>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</si>
  <si>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</si>
  <si>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</si>
  <si>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</si>
  <si>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</si>
  <si>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</si>
  <si>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</si>
  <si>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</si>
  <si>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</si>
  <si>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</si>
  <si>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</si>
  <si>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</si>
  <si>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</si>
  <si>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</si>
  <si>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</si>
  <si>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</si>
  <si>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</si>
  <si>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</si>
  <si>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</si>
  <si>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</si>
  <si>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</si>
  <si>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</si>
  <si>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</si>
  <si>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</si>
  <si>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</si>
  <si>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</si>
  <si>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</si>
  <si>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</si>
  <si>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</si>
  <si>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</si>
  <si>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</si>
  <si>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</si>
  <si>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</si>
  <si>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</si>
  <si>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</si>
  <si>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</si>
  <si>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</si>
  <si>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</si>
  <si>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</si>
  <si>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</si>
  <si>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</si>
  <si>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</si>
  <si>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</si>
  <si>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</si>
  <si>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</si>
  <si>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</si>
  <si>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</si>
  <si>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</si>
  <si>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</si>
  <si>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</si>
  <si>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</si>
  <si>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</si>
  <si>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</si>
  <si>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</si>
  <si>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</si>
  <si>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</si>
  <si>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</si>
  <si>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</si>
  <si>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</si>
  <si>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</si>
  <si>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</si>
  <si>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</si>
  <si>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</si>
  <si>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</si>
  <si>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</si>
  <si>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</si>
  <si>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</si>
  <si>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</si>
  <si>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</si>
  <si>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</si>
  <si>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</si>
  <si>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</si>
  <si>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</si>
  <si>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</si>
  <si>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</si>
  <si>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</si>
  <si>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</si>
  <si>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</si>
  <si>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</si>
  <si>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</si>
  <si>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</si>
  <si>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</si>
  <si>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</si>
  <si>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</si>
  <si>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</si>
  <si>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</si>
  <si>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</si>
  <si>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</si>
  <si>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</si>
  <si>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</si>
  <si>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</si>
  <si>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</si>
  <si>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</si>
  <si>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</si>
  <si>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</si>
  <si>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</si>
  <si>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</si>
  <si>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</si>
  <si>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</si>
  <si>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</si>
  <si>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</si>
  <si>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</si>
  <si>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</si>
  <si>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</si>
  <si>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</si>
  <si>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</si>
  <si>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</si>
  <si>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</si>
  <si>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</si>
  <si>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</si>
  <si>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</si>
  <si>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</si>
  <si>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</si>
  <si>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</si>
  <si>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</si>
  <si>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</si>
  <si>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</si>
  <si>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</si>
  <si>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</si>
  <si>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</si>
  <si>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</si>
  <si>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</si>
  <si>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</si>
  <si>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</si>
  <si>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</si>
  <si>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</si>
  <si>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</si>
  <si>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</si>
  <si>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</si>
  <si>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</si>
  <si>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</si>
  <si>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</si>
  <si>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</si>
  <si>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</si>
  <si>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</si>
  <si>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</si>
  <si>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</si>
  <si>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</si>
  <si>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</si>
  <si>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</si>
  <si>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</si>
  <si>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</si>
  <si>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</si>
  <si>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</si>
  <si>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</si>
  <si>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</si>
  <si>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</si>
  <si>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</si>
  <si>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</si>
  <si>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</si>
  <si>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</si>
  <si>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</si>
  <si>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</si>
  <si>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</si>
  <si>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</si>
  <si>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</si>
  <si>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</si>
  <si>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</si>
  <si>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</si>
  <si>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</si>
  <si>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</si>
  <si>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</si>
  <si>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</si>
  <si>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</si>
  <si>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</si>
  <si>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</si>
  <si>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</si>
  <si>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</si>
  <si>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</si>
  <si>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</si>
  <si>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</si>
  <si>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</si>
  <si>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</si>
  <si>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</si>
  <si>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</si>
  <si>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</si>
  <si>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</si>
  <si>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</si>
  <si>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</si>
  <si>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</si>
  <si>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</si>
  <si>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</si>
  <si>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</si>
  <si>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</si>
  <si>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</si>
  <si>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</si>
  <si>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</si>
  <si>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</si>
  <si>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</si>
  <si>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</si>
  <si>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</si>
  <si>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</si>
  <si>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</si>
  <si>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</si>
  <si>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</si>
  <si>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</si>
  <si>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</si>
  <si>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</si>
  <si>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</si>
  <si>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</si>
  <si>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</si>
  <si>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</si>
  <si>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</si>
  <si>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</si>
  <si>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</si>
  <si>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</si>
  <si>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</si>
  <si>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</si>
  <si>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</si>
  <si>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</si>
  <si>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</si>
  <si>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</si>
  <si>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</si>
  <si>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</si>
  <si>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</si>
  <si>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</si>
  <si>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</si>
  <si>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</si>
  <si>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</si>
  <si>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</si>
  <si>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</si>
  <si>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</si>
  <si>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</si>
  <si>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</si>
  <si>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</si>
  <si>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</si>
  <si>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</si>
  <si>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</si>
  <si>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</si>
  <si>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</si>
  <si>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</si>
  <si>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</si>
  <si>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</si>
  <si>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</si>
  <si>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</si>
  <si>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</si>
  <si>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</si>
  <si>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</si>
  <si>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</si>
  <si>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</si>
  <si>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</si>
  <si>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</si>
  <si>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</si>
  <si>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</si>
  <si>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</si>
  <si>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</si>
  <si>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</si>
  <si>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</si>
  <si>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</si>
  <si>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</si>
  <si>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</si>
  <si>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</si>
  <si>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</si>
  <si>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</si>
  <si>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</si>
  <si>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</si>
  <si>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</si>
  <si>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</si>
  <si>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</si>
  <si>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</si>
  <si>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</si>
  <si>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</si>
  <si>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</si>
  <si>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</si>
  <si>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</si>
  <si>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</si>
  <si>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</si>
  <si>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</si>
  <si>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</si>
  <si>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</si>
  <si>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</si>
  <si>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</si>
  <si>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</si>
  <si>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</si>
  <si>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</si>
  <si>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</si>
  <si>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</si>
  <si>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</si>
  <si>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</si>
  <si>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</si>
  <si>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</si>
  <si>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</si>
  <si>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</si>
  <si>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</si>
  <si>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</si>
  <si>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</si>
  <si>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</si>
  <si>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</si>
  <si>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</si>
  <si>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</si>
  <si>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</si>
  <si>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</si>
  <si>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</si>
  <si>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</si>
  <si>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</si>
  <si>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</si>
  <si>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</si>
  <si>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</si>
  <si>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</si>
  <si>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</si>
  <si>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</si>
  <si>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</si>
  <si>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</si>
  <si>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</si>
  <si>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</si>
  <si>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</si>
  <si>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</si>
  <si>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</si>
  <si>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</si>
  <si>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</si>
  <si>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</si>
  <si>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</si>
  <si>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</si>
  <si>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</si>
  <si>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</si>
  <si>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</si>
  <si>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</si>
  <si>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</si>
  <si>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</si>
  <si>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</si>
  <si>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</si>
  <si>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</si>
  <si>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</si>
  <si>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</si>
  <si>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</si>
  <si>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</si>
  <si>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</si>
  <si>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</si>
  <si>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</si>
  <si>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</si>
  <si>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</si>
  <si>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</si>
  <si>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</si>
  <si>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</si>
  <si>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</si>
  <si>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</si>
  <si>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</si>
  <si>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</si>
  <si>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</si>
  <si>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</si>
  <si>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</si>
  <si>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</si>
  <si>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</si>
  <si>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</si>
  <si>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</si>
  <si>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</si>
  <si>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</si>
  <si>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</si>
  <si>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</si>
  <si>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</si>
  <si>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</si>
  <si>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</si>
  <si>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</si>
  <si>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</si>
  <si>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</si>
  <si>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</si>
  <si>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</si>
  <si>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</si>
  <si>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</si>
  <si>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</si>
  <si>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</si>
  <si>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</si>
  <si>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</si>
  <si>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</si>
  <si>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</si>
  <si>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</si>
  <si>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</si>
  <si>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</si>
  <si>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</si>
  <si>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</si>
  <si>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</si>
  <si>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</si>
  <si>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</si>
  <si>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</si>
  <si>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</si>
  <si>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</si>
  <si>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</si>
  <si>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</si>
  <si>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</si>
  <si>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</si>
  <si>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</si>
  <si>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</si>
  <si>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</si>
  <si>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</si>
  <si>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</si>
  <si>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</si>
  <si>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</si>
  <si>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</si>
  <si>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</si>
  <si>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</si>
  <si>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</si>
  <si>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</si>
  <si>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</si>
  <si>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</si>
  <si>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</si>
  <si>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</si>
  <si>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</si>
  <si>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</si>
  <si>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</si>
  <si>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</si>
  <si>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</si>
  <si>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</si>
  <si>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</si>
  <si>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</si>
  <si>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</si>
  <si>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</si>
  <si>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</si>
  <si>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</si>
  <si>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</si>
  <si>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</si>
  <si>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</si>
  <si>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</si>
  <si>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</si>
  <si>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</si>
  <si>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</si>
  <si>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</si>
  <si>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</si>
  <si>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</si>
  <si>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</si>
  <si>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</si>
  <si>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</si>
  <si>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</si>
  <si>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</si>
  <si>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</si>
  <si>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</si>
  <si>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</si>
  <si>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</si>
  <si>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</si>
  <si>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</si>
  <si>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</si>
  <si>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</si>
  <si>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</si>
  <si>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</si>
  <si>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</si>
  <si>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</si>
  <si>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</si>
  <si>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</si>
  <si>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</si>
  <si>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</si>
  <si>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</si>
  <si>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</si>
  <si>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</si>
  <si>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</si>
  <si>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</si>
  <si>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</si>
  <si>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</si>
  <si>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</si>
  <si>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</si>
  <si>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</si>
  <si>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</si>
  <si>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</si>
  <si>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</si>
  <si>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</si>
  <si>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</si>
  <si>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</si>
  <si>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</si>
  <si>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</si>
  <si>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</si>
  <si>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</si>
  <si>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</si>
  <si>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</si>
  <si>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</si>
  <si>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</si>
  <si>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</si>
  <si>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</si>
  <si>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</si>
  <si>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</si>
  <si>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</si>
  <si>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</si>
  <si>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</si>
  <si>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</si>
  <si>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</si>
  <si>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</si>
  <si>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</si>
  <si>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</si>
  <si>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</si>
  <si>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</si>
  <si>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</si>
  <si>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</si>
  <si>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</si>
  <si>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</si>
  <si>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</si>
  <si>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</si>
  <si>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</si>
  <si>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</si>
  <si>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</si>
  <si>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</si>
  <si>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</si>
  <si>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</si>
  <si>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</si>
  <si>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</si>
  <si>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</si>
  <si>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</si>
  <si>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</si>
  <si>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</si>
  <si>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</si>
  <si>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</si>
  <si>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</si>
  <si>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</si>
  <si>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</si>
  <si>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</si>
  <si>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</si>
  <si>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</si>
  <si>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</si>
  <si>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</si>
  <si>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</si>
  <si>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</si>
  <si>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</si>
  <si>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</si>
  <si>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</si>
  <si>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</si>
  <si>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</si>
  <si>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</si>
  <si>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</si>
  <si>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</si>
  <si>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</si>
  <si>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</si>
  <si>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</si>
  <si>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</si>
  <si>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</si>
  <si>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</si>
  <si>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</si>
  <si>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</si>
  <si>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</si>
  <si>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</si>
  <si>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</si>
  <si>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</si>
  <si>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</si>
  <si>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</si>
  <si>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</si>
  <si>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</si>
  <si>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</si>
  <si>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</si>
  <si>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</si>
  <si>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</si>
  <si>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</si>
  <si>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</si>
  <si>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</si>
  <si>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</si>
  <si>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</si>
  <si>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</si>
  <si>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</si>
  <si>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</si>
  <si>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</si>
  <si>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</si>
  <si>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</si>
  <si>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</si>
  <si>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</si>
  <si>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</si>
  <si>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</si>
  <si>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</si>
  <si>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</si>
  <si>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</si>
  <si>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</si>
  <si>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</si>
  <si>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</si>
  <si>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</si>
  <si>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</si>
  <si>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</si>
  <si>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</si>
  <si>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</si>
  <si>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</si>
  <si>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</si>
  <si>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</si>
  <si>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</si>
  <si>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</si>
  <si>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</si>
  <si>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</si>
  <si>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</si>
  <si>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</si>
  <si>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</si>
  <si>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</si>
  <si>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</si>
  <si>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</si>
  <si>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</si>
  <si>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</si>
  <si>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</si>
  <si>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</si>
  <si>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</si>
  <si>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</si>
  <si>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</si>
  <si>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</si>
  <si>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</si>
  <si>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</si>
  <si>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</si>
  <si>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</si>
  <si>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</si>
  <si>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</si>
  <si>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</si>
  <si>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</si>
  <si>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</si>
  <si>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</si>
  <si>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</si>
  <si>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</si>
  <si>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</si>
  <si>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</si>
  <si>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</si>
  <si>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</si>
  <si>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</si>
  <si>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</si>
  <si>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</si>
  <si>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</si>
  <si>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</si>
  <si>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</si>
  <si>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</si>
  <si>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</si>
  <si>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</si>
  <si>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</si>
  <si>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</si>
  <si>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</si>
  <si>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</si>
  <si>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</si>
  <si>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</si>
  <si>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</si>
  <si>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</si>
  <si>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</si>
  <si>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</si>
  <si>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</si>
  <si>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</si>
  <si>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</si>
  <si>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</si>
  <si>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</si>
  <si>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</si>
  <si>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</si>
  <si>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</si>
  <si>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</si>
  <si>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</si>
  <si>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</si>
  <si>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</si>
  <si>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</si>
  <si>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</si>
  <si>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</si>
  <si>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</si>
  <si>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</si>
  <si>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</si>
  <si>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</si>
  <si>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</si>
  <si>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</si>
  <si>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</si>
  <si>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</si>
  <si>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</si>
  <si>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</si>
  <si>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</si>
  <si>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</si>
  <si>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</si>
  <si>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</si>
  <si>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</si>
  <si>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</si>
  <si>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</si>
  <si>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</si>
  <si>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</si>
  <si>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</si>
  <si>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</si>
  <si>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</si>
  <si>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</si>
  <si>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</si>
  <si>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</si>
  <si>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</si>
  <si>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</si>
  <si>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</si>
  <si>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</si>
  <si>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</si>
  <si>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</si>
  <si>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</si>
  <si>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</si>
  <si>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</si>
  <si>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</si>
  <si>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</si>
  <si>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</si>
  <si>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</si>
  <si>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</si>
  <si>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</si>
  <si>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</si>
  <si>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</si>
  <si>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</si>
  <si>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</si>
  <si>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</si>
  <si>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</si>
  <si>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</si>
  <si>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</si>
  <si>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</si>
  <si>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</si>
  <si>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</si>
  <si>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</si>
  <si>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</si>
  <si>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</si>
  <si>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</si>
  <si>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</si>
  <si>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</si>
  <si>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</si>
  <si>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</si>
  <si>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</si>
  <si>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</si>
  <si>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</si>
  <si>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</si>
  <si>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</si>
  <si>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</si>
  <si>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</si>
  <si>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</si>
  <si>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</si>
  <si>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</si>
  <si>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</si>
  <si>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</si>
  <si>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</si>
  <si>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</si>
  <si>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</si>
  <si>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</si>
  <si>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</si>
  <si>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</si>
  <si>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</si>
  <si>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</si>
  <si>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</si>
  <si>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</si>
  <si>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</si>
  <si>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</si>
  <si>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</si>
  <si>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</si>
  <si>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</si>
  <si>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</si>
  <si>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</si>
  <si>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</si>
  <si>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</si>
  <si>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</si>
  <si>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</si>
  <si>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</si>
  <si>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</si>
  <si>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</si>
  <si>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</si>
  <si>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</si>
  <si>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</si>
  <si>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</si>
  <si>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</si>
  <si>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</si>
  <si>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</si>
  <si>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</si>
  <si>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</si>
  <si>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</si>
  <si>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</si>
  <si>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</si>
  <si>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</si>
  <si>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</si>
  <si>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</si>
  <si>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</si>
  <si>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</si>
  <si>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</si>
  <si>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</si>
  <si>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</si>
  <si>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</si>
  <si>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</si>
  <si>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</si>
  <si>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</si>
  <si>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</si>
  <si>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</si>
  <si>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</si>
  <si>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</si>
  <si>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</si>
  <si>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</si>
  <si>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</si>
  <si>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</si>
  <si>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</si>
  <si>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</si>
  <si>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</si>
  <si>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</si>
  <si>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</si>
  <si>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</si>
  <si>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</si>
  <si>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</si>
  <si>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</si>
  <si>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</si>
  <si>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</si>
  <si>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</si>
  <si>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</si>
  <si>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</si>
  <si>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</si>
  <si>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</si>
  <si>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</si>
  <si>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</si>
  <si>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</si>
  <si>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</si>
  <si>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</si>
  <si>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</si>
  <si>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</si>
  <si>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</si>
  <si>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</si>
  <si>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</si>
  <si>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</si>
  <si>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</si>
  <si>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</si>
  <si>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</si>
  <si>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</si>
  <si>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</si>
  <si>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</si>
  <si>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</si>
  <si>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</si>
  <si>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</si>
  <si>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</si>
  <si>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</si>
  <si>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</si>
  <si>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</si>
  <si>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</si>
  <si>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</si>
  <si>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</si>
  <si>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</si>
  <si>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</si>
  <si>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</si>
  <si>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</si>
  <si>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</si>
  <si>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</si>
  <si>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</si>
  <si>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</si>
  <si>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</si>
  <si>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</si>
  <si>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</si>
  <si>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</si>
  <si>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</si>
  <si>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</si>
  <si>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</si>
  <si>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</si>
  <si>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</si>
  <si>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</si>
  <si>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</si>
  <si>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</si>
  <si>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</si>
  <si>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</si>
  <si>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</si>
  <si>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</si>
  <si>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</si>
  <si>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</si>
  <si>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</si>
  <si>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</si>
  <si>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</si>
  <si>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</si>
  <si>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</si>
  <si>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</si>
  <si>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</si>
  <si>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</si>
  <si>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</si>
  <si>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</si>
  <si>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</si>
  <si>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</si>
  <si>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</si>
  <si>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</si>
  <si>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</si>
  <si>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</si>
  <si>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</si>
  <si>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</si>
  <si>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</si>
  <si>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</si>
  <si>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</si>
  <si>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</si>
  <si>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</si>
  <si>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</si>
  <si>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</si>
  <si>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</si>
  <si>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</si>
  <si>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</si>
  <si>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</si>
  <si>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</si>
  <si>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</si>
  <si>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</si>
  <si>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</si>
  <si>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</si>
  <si>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</si>
  <si>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</si>
  <si>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</si>
  <si>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</si>
  <si>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</si>
  <si>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</si>
  <si>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</si>
  <si>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</si>
  <si>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</si>
  <si>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</si>
  <si>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</si>
  <si>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</si>
  <si>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</si>
  <si>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</si>
  <si>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</si>
  <si>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</si>
  <si>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</si>
  <si>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</si>
  <si>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</si>
  <si>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</si>
  <si>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</si>
  <si>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</si>
  <si>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</si>
  <si>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</si>
  <si>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</si>
  <si>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</si>
  <si>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</si>
  <si>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</si>
  <si>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</si>
  <si>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</si>
  <si>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</si>
  <si>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</si>
  <si>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</si>
  <si>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</si>
  <si>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</si>
  <si>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</si>
  <si>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</si>
  <si>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</si>
  <si>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</si>
  <si>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</si>
  <si>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</si>
  <si>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</si>
  <si>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</si>
  <si>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</si>
  <si>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</si>
  <si>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</si>
  <si>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</si>
  <si>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</si>
  <si>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</si>
  <si>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</si>
  <si>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</si>
  <si>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</si>
  <si>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</si>
  <si>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</si>
  <si>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</si>
  <si>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</si>
  <si>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</si>
  <si>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</si>
  <si>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</si>
  <si>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</si>
  <si>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</si>
  <si>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</si>
  <si>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</si>
  <si>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</si>
  <si>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</si>
  <si>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</si>
  <si>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</si>
  <si>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</si>
  <si>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</si>
  <si>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</si>
  <si>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</si>
  <si>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</si>
  <si>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</si>
  <si>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</si>
  <si>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</si>
  <si>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</si>
  <si>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</si>
  <si>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</si>
  <si>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</si>
  <si>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</si>
  <si>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</si>
  <si>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</si>
  <si>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</si>
  <si>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</si>
  <si>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</si>
  <si>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</si>
  <si>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</si>
  <si>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</si>
  <si>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</si>
  <si>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</si>
  <si>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</si>
  <si>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</si>
  <si>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</si>
  <si>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</si>
  <si>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</si>
  <si>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</si>
  <si>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</si>
  <si>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</si>
  <si>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</si>
  <si>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</si>
  <si>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</si>
  <si>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</si>
  <si>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</si>
  <si>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</si>
  <si>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</si>
  <si>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</si>
  <si>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</si>
  <si>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</si>
  <si>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</si>
  <si>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</si>
  <si>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</si>
  <si>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</si>
  <si>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</si>
  <si>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</si>
  <si>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</si>
  <si>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</si>
  <si>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</si>
  <si>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</si>
  <si>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</si>
  <si>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</si>
  <si>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</si>
  <si>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</si>
  <si>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</si>
  <si>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</si>
  <si>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</si>
  <si>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</si>
  <si>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</si>
  <si>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</si>
  <si>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</si>
  <si>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</si>
  <si>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</si>
  <si>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</si>
  <si>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</si>
  <si>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</si>
  <si>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</si>
  <si>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</si>
  <si>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</si>
  <si>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</si>
  <si>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</si>
  <si>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</si>
  <si>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</si>
  <si>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</si>
  <si>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</si>
  <si>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</si>
  <si>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</si>
  <si>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</si>
  <si>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</si>
  <si>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</si>
  <si>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</si>
  <si>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</si>
  <si>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</si>
  <si>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</si>
  <si>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</si>
  <si>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</si>
  <si>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</si>
  <si>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</si>
  <si>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</si>
  <si>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</si>
  <si>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</si>
  <si>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</si>
  <si>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</si>
  <si>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</si>
  <si>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</si>
  <si>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</si>
  <si>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</si>
  <si>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</si>
  <si>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</si>
  <si>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</si>
  <si>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</si>
  <si>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</si>
  <si>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</si>
  <si>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</si>
  <si>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</si>
  <si>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</si>
  <si>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</si>
  <si>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</si>
  <si>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</si>
  <si>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</si>
  <si>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</si>
  <si>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</si>
  <si>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</si>
  <si>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</si>
  <si>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</si>
  <si>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</si>
  <si>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</si>
  <si>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</si>
  <si>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</si>
  <si>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</si>
  <si>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</si>
  <si>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</si>
  <si>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</si>
  <si>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</si>
  <si>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</si>
  <si>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</si>
  <si>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</si>
  <si>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</si>
  <si>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</si>
  <si>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</si>
  <si>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</si>
  <si>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</si>
  <si>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</si>
  <si>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</si>
  <si>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</si>
  <si>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</si>
  <si>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</si>
  <si>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</si>
  <si>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</si>
  <si>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</si>
  <si>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</si>
  <si>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</si>
  <si>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</si>
  <si>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</si>
  <si>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</si>
  <si>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</si>
  <si>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</si>
  <si>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</si>
  <si>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</si>
  <si>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</si>
  <si>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</si>
  <si>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</si>
  <si>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</si>
  <si>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</si>
  <si>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</si>
  <si>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</si>
  <si>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</si>
  <si>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</si>
  <si>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</si>
  <si>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</si>
  <si>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</si>
  <si>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</si>
  <si>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</si>
  <si>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</si>
  <si>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</si>
  <si>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</si>
  <si>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</si>
  <si>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</si>
  <si>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</si>
  <si>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</si>
  <si>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</si>
  <si>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</si>
  <si>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</si>
  <si>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</si>
  <si>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</si>
  <si>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</si>
  <si>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</si>
  <si>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</si>
  <si>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</si>
  <si>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</si>
  <si>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</si>
  <si>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</si>
  <si>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</si>
  <si>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</si>
  <si>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</si>
  <si>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</si>
  <si>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</si>
  <si>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</si>
  <si>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</si>
  <si>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</si>
  <si>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</si>
  <si>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</si>
  <si>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</si>
  <si>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</si>
  <si>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</si>
  <si>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</si>
  <si>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</si>
  <si>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</si>
  <si>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</si>
  <si>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</si>
  <si>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</si>
  <si>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</si>
  <si>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</si>
  <si>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</si>
  <si>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</si>
  <si>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</si>
  <si>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</si>
  <si>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</si>
  <si>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</si>
  <si>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</si>
  <si>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</si>
  <si>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</si>
  <si>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</si>
  <si>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</si>
  <si>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</si>
  <si>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</si>
  <si>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</si>
  <si>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</si>
  <si>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</si>
  <si>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</si>
  <si>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</si>
  <si>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</si>
  <si>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</si>
  <si>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</si>
  <si>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</si>
  <si>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</si>
  <si>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</si>
  <si>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</si>
  <si>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</si>
  <si>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</si>
  <si>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</si>
  <si>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</si>
  <si>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</si>
  <si>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</si>
  <si>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</si>
  <si>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</si>
  <si>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</si>
  <si>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</si>
  <si>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</si>
  <si>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</si>
  <si>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</si>
  <si>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</si>
  <si>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</si>
  <si>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</si>
  <si>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</si>
  <si>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</si>
  <si>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</si>
  <si>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</si>
  <si>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</si>
  <si>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</si>
  <si>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</si>
  <si>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</si>
  <si>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</si>
  <si>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</si>
  <si>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</si>
  <si>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</si>
  <si>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</si>
  <si>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</si>
  <si>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</si>
  <si>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</si>
  <si>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</si>
  <si>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</si>
  <si>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</si>
  <si>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</si>
  <si>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</si>
  <si>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</si>
  <si>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</si>
  <si>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</si>
  <si>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</si>
  <si>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</si>
  <si>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</si>
  <si>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</si>
  <si>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</si>
  <si>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</si>
  <si>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</si>
  <si>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</si>
  <si>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</si>
  <si>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</si>
  <si>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</si>
  <si>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</si>
  <si>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</si>
  <si>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</si>
  <si>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</si>
  <si>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</si>
  <si>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</si>
  <si>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</si>
  <si>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</si>
  <si>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</si>
  <si>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</si>
  <si>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</si>
  <si>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</si>
  <si>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</si>
  <si>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</si>
  <si>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</si>
  <si>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</si>
  <si>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</si>
  <si>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</si>
  <si>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</si>
  <si>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</si>
  <si>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</si>
  <si>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</si>
  <si>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</si>
  <si>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</si>
  <si>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</si>
  <si>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</si>
  <si>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</si>
  <si>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</si>
  <si>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</si>
  <si>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</si>
  <si>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</si>
  <si>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</si>
  <si>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</si>
  <si>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</si>
  <si>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</si>
  <si>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</si>
  <si>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</si>
  <si>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</si>
  <si>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</si>
  <si>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</si>
  <si>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</si>
  <si>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</si>
  <si>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</si>
  <si>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</si>
  <si>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</si>
  <si>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</si>
  <si>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</si>
  <si>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</si>
  <si>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</si>
  <si>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</si>
  <si>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</si>
  <si>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</si>
  <si>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</si>
  <si>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</si>
  <si>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</si>
  <si>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</si>
  <si>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</si>
  <si>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</si>
  <si>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</si>
  <si>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</si>
  <si>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</si>
  <si>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</si>
  <si>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</si>
  <si>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</si>
  <si>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</si>
  <si>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</si>
  <si>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</si>
  <si>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</si>
  <si>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</si>
  <si>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</si>
  <si>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</si>
  <si>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</si>
  <si>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</si>
  <si>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</si>
  <si>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</si>
  <si>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</si>
  <si>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</si>
  <si>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</si>
  <si>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</si>
  <si>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</si>
  <si>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</si>
  <si>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</si>
  <si>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</si>
  <si>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</si>
  <si>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</si>
  <si>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</si>
  <si>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</si>
  <si>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</si>
  <si>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</si>
  <si>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</si>
  <si>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</si>
  <si>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</si>
  <si>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</si>
  <si>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</si>
  <si>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</si>
  <si>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</si>
  <si>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</si>
  <si>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</si>
  <si>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</si>
  <si>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</si>
  <si>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</si>
  <si>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</si>
  <si>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</si>
  <si>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</si>
  <si>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</si>
  <si>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</si>
  <si>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</si>
  <si>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</si>
  <si>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</si>
  <si>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</si>
  <si>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</si>
  <si>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</si>
  <si>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</si>
  <si>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</si>
  <si>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</si>
  <si>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</si>
  <si>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</si>
  <si>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</si>
  <si>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</si>
  <si>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</si>
  <si>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</si>
  <si>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</si>
  <si>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</si>
  <si>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</si>
  <si>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</si>
  <si>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</si>
  <si>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</si>
  <si>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</si>
  <si>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</si>
  <si>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</si>
  <si>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</si>
  <si>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</si>
  <si>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</si>
  <si>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</si>
  <si>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</si>
  <si>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</si>
  <si>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</si>
  <si>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</si>
  <si>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</si>
  <si>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</si>
  <si>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</si>
  <si>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</si>
  <si>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</si>
  <si>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</si>
  <si>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</si>
  <si>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</si>
  <si>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</si>
  <si>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</si>
  <si>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</si>
  <si>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</si>
  <si>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</si>
  <si>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</si>
  <si>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</si>
  <si>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</si>
  <si>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</si>
  <si>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</si>
  <si>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</si>
  <si>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</si>
  <si>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</si>
  <si>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</si>
  <si>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</si>
  <si>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</si>
  <si>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</si>
  <si>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</si>
  <si>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</si>
  <si>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</si>
  <si>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</si>
  <si>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</si>
  <si>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</si>
  <si>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</si>
  <si>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</si>
  <si>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</si>
  <si>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</si>
  <si>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</si>
  <si>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</si>
  <si>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</si>
  <si>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</si>
  <si>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</si>
  <si>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</si>
  <si>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</si>
  <si>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</si>
  <si>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</si>
  <si>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</si>
  <si>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</si>
  <si>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</si>
  <si>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</si>
  <si>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</si>
  <si>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</si>
  <si>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</si>
  <si>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</si>
  <si>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</si>
  <si>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</si>
  <si>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</si>
  <si>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</si>
  <si>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</si>
  <si>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</si>
  <si>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</si>
  <si>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</si>
  <si>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</si>
  <si>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</si>
  <si>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</si>
  <si>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</si>
  <si>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</si>
  <si>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</si>
  <si>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</si>
  <si>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</si>
  <si>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</si>
  <si>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</si>
  <si>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</si>
  <si>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</si>
  <si>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</si>
  <si>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</si>
  <si>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</si>
  <si>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</si>
  <si>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</si>
  <si>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</si>
  <si>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</si>
  <si>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</si>
  <si>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</si>
  <si>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</si>
  <si>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</si>
  <si>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</si>
  <si>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</si>
  <si>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</si>
  <si>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</si>
  <si>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</si>
  <si>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</si>
  <si>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</si>
  <si>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</si>
  <si>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</si>
  <si>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</si>
  <si>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</si>
  <si>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</si>
  <si>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</si>
  <si>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</si>
  <si>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</si>
  <si>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</si>
  <si>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</si>
  <si>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</si>
  <si>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</si>
  <si>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</si>
  <si>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</si>
  <si>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</si>
  <si>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</si>
  <si>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</si>
  <si>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</si>
  <si>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</si>
  <si>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</si>
  <si>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</si>
  <si>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</si>
  <si>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</si>
  <si>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</si>
  <si>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</si>
  <si>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</si>
  <si>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</si>
  <si>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</si>
  <si>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</si>
  <si>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</si>
  <si>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</si>
  <si>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</si>
  <si>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</si>
  <si>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</si>
  <si>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</si>
  <si>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</si>
  <si>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</si>
  <si>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</si>
  <si>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</si>
  <si>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</si>
  <si>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</si>
  <si>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</si>
  <si>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</si>
  <si>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</si>
  <si>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</si>
  <si>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</si>
  <si>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</si>
  <si>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</si>
  <si>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</si>
  <si>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</si>
  <si>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</si>
  <si>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</si>
  <si>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</si>
  <si>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</si>
  <si>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</si>
  <si>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</si>
  <si>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</si>
  <si>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</si>
  <si>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</si>
  <si>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</si>
  <si>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</si>
  <si>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</si>
  <si>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</si>
  <si>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</si>
  <si>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</si>
  <si>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</si>
  <si>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</si>
  <si>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</si>
  <si>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</si>
  <si>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</si>
  <si>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</si>
  <si>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</si>
  <si>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</si>
  <si>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</si>
  <si>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</si>
  <si>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</si>
  <si>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</si>
  <si>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</si>
  <si>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</si>
  <si>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</si>
  <si>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</si>
  <si>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</si>
  <si>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</si>
  <si>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</si>
  <si>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</si>
  <si>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</si>
  <si>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</si>
  <si>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</si>
  <si>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</si>
  <si>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</si>
  <si>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</si>
  <si>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</si>
  <si>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</si>
  <si>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</si>
  <si>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</si>
  <si>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</si>
  <si>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</si>
  <si>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</si>
  <si>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</si>
  <si>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</si>
  <si>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</si>
  <si>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</si>
  <si>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</si>
  <si>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</si>
  <si>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</si>
  <si>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</si>
  <si>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</si>
  <si>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</si>
  <si>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</si>
  <si>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</si>
  <si>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</si>
  <si>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</si>
  <si>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</si>
  <si>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</si>
  <si>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</si>
  <si>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</si>
  <si>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</si>
  <si>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</si>
  <si>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</si>
  <si>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</si>
  <si>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</si>
  <si>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</si>
  <si>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</si>
  <si>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</si>
  <si>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</si>
  <si>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</si>
  <si>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</si>
  <si>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</si>
  <si>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</si>
  <si>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</si>
  <si>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</si>
  <si>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</si>
  <si>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</si>
  <si>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</si>
  <si>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</si>
  <si>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</si>
  <si>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</si>
  <si>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</si>
  <si>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</si>
  <si>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</si>
  <si>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</si>
  <si>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</si>
  <si>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</si>
  <si>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</si>
  <si>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</si>
  <si>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</si>
  <si>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</si>
  <si>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</si>
  <si>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</si>
  <si>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</si>
  <si>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</si>
  <si>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</si>
  <si>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</si>
  <si>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</si>
  <si>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</si>
  <si>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</si>
  <si>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</si>
  <si>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</si>
  <si>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</si>
  <si>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</si>
  <si>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</si>
  <si>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</si>
  <si>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</si>
  <si>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</si>
  <si>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</si>
  <si>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</si>
  <si>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</si>
  <si>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</si>
  <si>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</si>
  <si>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</si>
  <si>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</si>
  <si>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</si>
  <si>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</si>
  <si>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</si>
  <si>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</si>
  <si>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</si>
  <si>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</si>
  <si>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</si>
  <si>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</si>
  <si>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</si>
  <si>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</si>
  <si>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</si>
  <si>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</si>
  <si>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</si>
  <si>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</si>
  <si>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</si>
  <si>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</si>
  <si>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</si>
  <si>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</si>
  <si>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</si>
  <si>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</si>
  <si>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</si>
  <si>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</si>
  <si>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</si>
  <si>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</si>
  <si>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</si>
  <si>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</si>
  <si>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</si>
  <si>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</si>
  <si>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</si>
  <si>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</si>
  <si>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</si>
  <si>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</si>
  <si>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</si>
  <si>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</si>
  <si>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</si>
  <si>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</si>
  <si>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</si>
  <si>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</si>
  <si>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</si>
  <si>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</si>
  <si>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</si>
  <si>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</si>
  <si>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</si>
  <si>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</si>
  <si>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</si>
  <si>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</si>
  <si>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</si>
  <si>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</si>
  <si>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</si>
  <si>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</si>
  <si>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</si>
  <si>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</si>
  <si>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</si>
  <si>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</si>
  <si>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</si>
  <si>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</si>
  <si>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</si>
  <si>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</si>
  <si>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</si>
  <si>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</si>
  <si>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</si>
  <si>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</si>
  <si>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</si>
  <si>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</si>
  <si>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</si>
  <si>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</si>
  <si>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</si>
  <si>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</si>
  <si>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</si>
  <si>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</si>
  <si>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</si>
  <si>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</si>
  <si>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</si>
  <si>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</si>
  <si>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</si>
  <si>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</si>
  <si>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</si>
  <si>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</si>
  <si>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</si>
  <si>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</si>
  <si>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</si>
  <si>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</si>
  <si>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</si>
  <si>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</si>
  <si>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</si>
  <si>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</si>
  <si>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</si>
  <si>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</si>
  <si>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</si>
  <si>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</si>
  <si>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</si>
  <si>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</si>
  <si>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</si>
  <si>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</si>
  <si>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</si>
  <si>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</si>
  <si>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</si>
  <si>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</si>
  <si>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</si>
  <si>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</si>
  <si>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</si>
  <si>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</si>
  <si>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</si>
  <si>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</si>
  <si>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</si>
  <si>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</si>
  <si>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</si>
  <si>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</si>
  <si>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</si>
  <si>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</si>
  <si>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</si>
  <si>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</si>
  <si>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</si>
  <si>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</si>
  <si>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</si>
  <si>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</si>
  <si>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</si>
  <si>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</si>
  <si>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</si>
  <si>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</si>
  <si>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</si>
  <si>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</si>
  <si>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</si>
  <si>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</si>
  <si>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</si>
  <si>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</si>
  <si>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</si>
  <si>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</si>
  <si>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</si>
  <si>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</si>
  <si>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</si>
  <si>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</si>
  <si>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</si>
  <si>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</si>
  <si>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</si>
  <si>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</si>
  <si>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</si>
  <si>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</si>
  <si>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</si>
  <si>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</si>
  <si>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</si>
  <si>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</si>
  <si>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</si>
  <si>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</si>
  <si>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</si>
  <si>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</si>
  <si>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</si>
  <si>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</si>
  <si>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</si>
  <si>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</si>
  <si>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</si>
  <si>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</si>
  <si>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</si>
  <si>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</si>
  <si>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</si>
  <si>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</si>
  <si>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</si>
  <si>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</si>
  <si>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</si>
  <si>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</si>
  <si>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</si>
  <si>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</si>
  <si>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</si>
  <si>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</si>
  <si>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</si>
  <si>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</si>
  <si>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</si>
  <si>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</si>
  <si>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</si>
  <si>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</si>
  <si>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</si>
  <si>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</si>
  <si>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</si>
  <si>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</si>
  <si>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</si>
  <si>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</si>
  <si>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</si>
  <si>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</si>
  <si>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</si>
  <si>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</si>
  <si>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</si>
  <si>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</si>
  <si>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</si>
  <si>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</si>
  <si>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</si>
  <si>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</si>
  <si>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</si>
  <si>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</si>
  <si>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</si>
  <si>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</si>
  <si>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</si>
  <si>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</si>
  <si>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</si>
  <si>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</si>
  <si>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</si>
  <si>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</si>
  <si>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</si>
  <si>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</si>
  <si>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</si>
  <si>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</si>
  <si>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</si>
  <si>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</si>
  <si>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</si>
  <si>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</si>
  <si>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</si>
  <si>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</si>
  <si>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</si>
  <si>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</si>
  <si>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</si>
  <si>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</si>
  <si>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</si>
  <si>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</si>
  <si>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</si>
  <si>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</si>
  <si>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</si>
  <si>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</si>
  <si>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</si>
  <si>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</si>
  <si>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</si>
  <si>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</si>
  <si>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</si>
  <si>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</si>
  <si>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</si>
  <si>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</si>
  <si>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</si>
  <si>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</si>
  <si>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</si>
  <si>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</si>
  <si>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</si>
  <si>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</si>
  <si>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</si>
  <si>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</si>
  <si>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</si>
  <si>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</si>
  <si>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</si>
  <si>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</si>
  <si>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</si>
  <si>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</si>
  <si>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</si>
  <si>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</si>
  <si>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</si>
  <si>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</si>
  <si>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</si>
  <si>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</si>
  <si>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</si>
  <si>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</si>
  <si>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</si>
  <si>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</si>
  <si>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</si>
  <si>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</si>
  <si>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</si>
  <si>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</si>
  <si>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</si>
  <si>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</si>
  <si>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</si>
  <si>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</si>
  <si>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</si>
  <si>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</si>
  <si>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</si>
  <si>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</si>
  <si>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</si>
  <si>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</si>
  <si>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</si>
  <si>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</si>
  <si>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</si>
  <si>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</si>
  <si>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</si>
  <si>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</si>
  <si>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</si>
  <si>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</si>
  <si>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</si>
  <si>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</si>
  <si>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</si>
  <si>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</si>
  <si>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</si>
  <si>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</si>
  <si>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</si>
  <si>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</si>
  <si>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</si>
  <si>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</si>
  <si>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</si>
  <si>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</si>
  <si>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</si>
  <si>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</si>
  <si>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</si>
  <si>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</si>
  <si>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</si>
  <si>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</si>
  <si>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</si>
  <si>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</si>
  <si>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</si>
  <si>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</si>
  <si>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</si>
  <si>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</si>
  <si>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</si>
  <si>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</si>
  <si>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</si>
  <si>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</si>
  <si>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</si>
  <si>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</si>
  <si>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</si>
  <si>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</si>
  <si>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</si>
  <si>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</si>
  <si>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</si>
  <si>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</si>
  <si>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</si>
  <si>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</si>
  <si>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</si>
  <si>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</si>
  <si>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</si>
  <si>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</si>
  <si>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</si>
  <si>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</si>
  <si>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</si>
  <si>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</si>
  <si>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</si>
  <si>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</si>
  <si>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</si>
  <si>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</si>
  <si>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</si>
  <si>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</si>
  <si>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</si>
  <si>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</si>
  <si>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</si>
  <si>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</si>
  <si>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</si>
  <si>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</si>
  <si>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</si>
  <si>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</si>
  <si>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</si>
  <si>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</si>
  <si>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</si>
  <si>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</si>
  <si>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</si>
  <si>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</si>
  <si>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</si>
  <si>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</si>
  <si>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</si>
  <si>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</si>
  <si>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</si>
  <si>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</si>
  <si>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</si>
  <si>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</si>
  <si>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</si>
  <si>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</si>
  <si>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</si>
  <si>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</si>
  <si>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</si>
  <si>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</si>
  <si>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</si>
  <si>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</si>
  <si>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</si>
  <si>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</si>
  <si>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</si>
  <si>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</si>
  <si>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</si>
  <si>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</si>
  <si>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</si>
  <si>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</si>
  <si>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</si>
  <si>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</si>
  <si>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</si>
  <si>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</si>
  <si>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</si>
  <si>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</si>
  <si>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</si>
  <si>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</si>
  <si>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</si>
  <si>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</si>
  <si>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</si>
  <si>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</si>
  <si>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</si>
  <si>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</si>
  <si>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</si>
  <si>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</si>
  <si>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</si>
  <si>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</si>
  <si>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</si>
  <si>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</si>
  <si>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</si>
  <si>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</si>
  <si>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</si>
  <si>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</si>
  <si>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</si>
  <si>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</si>
  <si>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</si>
  <si>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</si>
  <si>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</si>
  <si>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</si>
  <si>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</si>
  <si>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</si>
  <si>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</si>
  <si>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</si>
  <si>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</si>
  <si>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</si>
  <si>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</si>
  <si>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</si>
  <si>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</si>
  <si>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</si>
  <si>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</si>
  <si>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</si>
  <si>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</si>
  <si>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</si>
  <si>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</si>
  <si>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</si>
  <si>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</si>
  <si>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</si>
  <si>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</si>
  <si>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</si>
  <si>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</si>
  <si>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</si>
  <si>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</si>
  <si>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</si>
  <si>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</si>
  <si>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</si>
  <si>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</si>
  <si>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</si>
  <si>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</si>
  <si>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</si>
  <si>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</si>
  <si>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</si>
  <si>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</si>
  <si>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</si>
  <si>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</si>
  <si>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</si>
  <si>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</si>
  <si>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</si>
  <si>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</si>
  <si>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</si>
  <si>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</si>
  <si>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</si>
  <si>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</si>
  <si>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</si>
  <si>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</si>
  <si>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</si>
  <si>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</si>
  <si>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</si>
  <si>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</si>
  <si>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</si>
  <si>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</si>
  <si>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</si>
  <si>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</si>
  <si>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</si>
  <si>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</si>
  <si>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</si>
  <si>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</si>
  <si>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</si>
  <si>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</si>
  <si>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</si>
  <si>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</si>
  <si>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</si>
  <si>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</si>
  <si>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</si>
  <si>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</si>
  <si>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</si>
  <si>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</si>
  <si>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</si>
  <si>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</si>
  <si>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</si>
  <si>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</si>
  <si>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</si>
  <si>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</si>
  <si>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</si>
  <si>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</si>
  <si>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</si>
  <si>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</si>
  <si>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</si>
  <si>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</si>
  <si>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</si>
  <si>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</si>
  <si>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</si>
  <si>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</si>
  <si>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</si>
  <si>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</si>
  <si>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</si>
  <si>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</si>
  <si>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</si>
  <si>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</si>
  <si>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</si>
  <si>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</si>
  <si>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</si>
  <si>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</si>
  <si>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</si>
  <si>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</si>
  <si>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</si>
  <si>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</si>
  <si>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</si>
  <si>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</si>
  <si>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</si>
  <si>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</si>
  <si>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</si>
  <si>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</si>
  <si>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</si>
  <si>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</si>
  <si>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</si>
  <si>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</si>
  <si>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</si>
  <si>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</si>
  <si>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</si>
  <si>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</si>
  <si>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</si>
  <si>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</si>
  <si>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</si>
  <si>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</si>
  <si>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</si>
  <si>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</si>
  <si>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</si>
  <si>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</si>
  <si>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</si>
  <si>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</si>
  <si>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</si>
  <si>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</si>
  <si>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</si>
  <si>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</si>
  <si>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</si>
  <si>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</si>
  <si>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</si>
  <si>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</si>
  <si>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</si>
  <si>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</si>
  <si>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</si>
  <si>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</si>
  <si>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</si>
  <si>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</si>
  <si>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</si>
  <si>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</si>
  <si>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</si>
  <si>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</si>
  <si>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</si>
  <si>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</si>
  <si>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</si>
  <si>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</si>
  <si>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</si>
  <si>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</si>
  <si>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</si>
  <si>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</si>
  <si>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</si>
  <si>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</si>
  <si>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</si>
  <si>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</si>
  <si>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</si>
  <si>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</si>
  <si>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</si>
  <si>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</si>
  <si>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</si>
  <si>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</si>
  <si>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</si>
  <si>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</si>
  <si>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</si>
  <si>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</si>
  <si>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</si>
  <si>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</si>
  <si>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</si>
  <si>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</si>
  <si>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</si>
  <si>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</si>
  <si>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</si>
  <si>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</si>
  <si>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</si>
  <si>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</si>
  <si>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</si>
  <si>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</si>
  <si>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</si>
  <si>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</si>
  <si>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</si>
  <si>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</si>
  <si>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</si>
  <si>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</si>
  <si>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</si>
  <si>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</si>
  <si>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</si>
  <si>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</si>
  <si>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</si>
  <si>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</si>
  <si>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</si>
  <si>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</si>
  <si>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</si>
  <si>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</si>
  <si>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</si>
  <si>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</si>
  <si>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</si>
  <si>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</si>
  <si>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</si>
  <si>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</si>
  <si>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</si>
  <si>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</si>
  <si>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</si>
  <si>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</si>
  <si>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</si>
  <si>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</si>
  <si>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</si>
  <si>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</si>
  <si>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</si>
  <si>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</si>
  <si>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</si>
  <si>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</si>
  <si>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</si>
  <si>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</si>
  <si>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</si>
  <si>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</si>
  <si>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</si>
  <si>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</si>
  <si>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</si>
  <si>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</si>
  <si>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</si>
  <si>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</si>
  <si>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</si>
  <si>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</si>
  <si>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</si>
  <si>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</si>
  <si>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</si>
  <si>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</si>
  <si>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</si>
  <si>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</si>
  <si>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</si>
  <si>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</si>
  <si>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</si>
  <si>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</si>
  <si>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</si>
  <si>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</si>
  <si>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</si>
  <si>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</si>
  <si>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</si>
  <si>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</si>
  <si>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</si>
  <si>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</si>
  <si>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</si>
  <si>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</si>
  <si>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</si>
  <si>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</si>
  <si>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</si>
  <si>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</si>
  <si>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</si>
  <si>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</si>
  <si>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</si>
  <si>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</si>
  <si>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</si>
  <si>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</si>
  <si>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</si>
  <si>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</si>
  <si>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</si>
  <si>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</si>
  <si>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</si>
  <si>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</si>
  <si>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</si>
  <si>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</si>
  <si>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</si>
  <si>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</si>
  <si>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</si>
  <si>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</si>
  <si>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</si>
  <si>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</si>
  <si>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</si>
  <si>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</si>
  <si>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</si>
  <si>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</si>
  <si>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</si>
  <si>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</si>
  <si>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</si>
  <si>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</si>
  <si>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</si>
  <si>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</si>
  <si>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</si>
  <si>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</si>
  <si>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</si>
  <si>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</si>
  <si>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</si>
  <si>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</si>
  <si>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</si>
  <si>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</si>
  <si>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</si>
  <si>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</si>
  <si>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</si>
  <si>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</si>
  <si>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</si>
  <si>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</si>
  <si>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</si>
  <si>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</si>
  <si>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</si>
  <si>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</si>
  <si>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</si>
  <si>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</si>
  <si>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</si>
  <si>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</si>
  <si>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</si>
  <si>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</si>
  <si>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</si>
  <si>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</si>
  <si>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</si>
  <si>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</si>
  <si>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</si>
  <si>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</si>
  <si>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</si>
  <si>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</si>
  <si>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</si>
  <si>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</si>
  <si>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</si>
  <si>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</si>
  <si>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</si>
  <si>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</si>
  <si>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</si>
  <si>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</si>
  <si>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</si>
  <si>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</si>
  <si>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</si>
  <si>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</si>
  <si>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</si>
  <si>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</si>
  <si>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</si>
  <si>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</si>
  <si>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</si>
  <si>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</si>
  <si>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</si>
  <si>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</si>
  <si>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</si>
  <si>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</si>
  <si>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</si>
  <si>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</si>
  <si>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</si>
  <si>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</si>
  <si>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</si>
  <si>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</si>
  <si>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</si>
  <si>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</si>
  <si>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</si>
  <si>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</si>
  <si>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</si>
  <si>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</si>
  <si>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</si>
  <si>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</si>
  <si>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</si>
  <si>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</si>
  <si>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</si>
  <si>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</si>
  <si>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</si>
  <si>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</si>
  <si>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</si>
  <si>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</si>
  <si>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</si>
  <si>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</si>
  <si>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</si>
  <si>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</si>
  <si>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</si>
  <si>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</si>
  <si>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</si>
  <si>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</si>
  <si>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</si>
  <si>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</si>
  <si>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</si>
  <si>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</si>
  <si>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</si>
  <si>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</si>
  <si>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</si>
  <si>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</si>
  <si>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</si>
  <si>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</si>
  <si>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</si>
  <si>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</si>
  <si>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</si>
  <si>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</si>
  <si>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</si>
  <si>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</si>
  <si>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</si>
  <si>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</si>
  <si>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</si>
  <si>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</si>
  <si>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</si>
  <si>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</si>
  <si>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</si>
  <si>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</si>
  <si>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</si>
  <si>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</si>
  <si>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</si>
  <si>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</si>
  <si>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</si>
  <si>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</si>
  <si>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</si>
  <si>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</si>
  <si>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</si>
  <si>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</si>
  <si>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</si>
  <si>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</si>
  <si>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</si>
  <si>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</si>
  <si>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</si>
  <si>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</si>
  <si>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</si>
  <si>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</si>
  <si>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</si>
  <si>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</si>
  <si>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</si>
  <si>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</si>
  <si>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</si>
  <si>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</si>
  <si>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</si>
  <si>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</si>
  <si>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</si>
  <si>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</si>
  <si>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</si>
  <si>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</si>
  <si>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</si>
  <si>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</si>
  <si>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</si>
  <si>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</si>
  <si>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</si>
  <si>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</si>
  <si>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</si>
  <si>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</si>
  <si>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</si>
  <si>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</si>
  <si>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</si>
  <si>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</si>
  <si>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</si>
  <si>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</si>
  <si>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</si>
  <si>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</si>
  <si>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</si>
  <si>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</si>
  <si>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</si>
  <si>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</si>
  <si>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</si>
  <si>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</si>
  <si>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</si>
  <si>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</si>
  <si>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</si>
  <si>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</si>
  <si>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</si>
  <si>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</si>
  <si>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</si>
  <si>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</si>
  <si>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</si>
  <si>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</si>
  <si>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</si>
  <si>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</si>
  <si>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</si>
  <si>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</si>
  <si>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</si>
  <si>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</si>
  <si>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</si>
  <si>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</si>
  <si>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</si>
  <si>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</si>
  <si>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</si>
  <si>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</si>
  <si>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</si>
  <si>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</si>
  <si>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</si>
  <si>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</si>
  <si>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</si>
  <si>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</si>
  <si>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</si>
  <si>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</si>
  <si>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</si>
  <si>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</si>
  <si>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</si>
  <si>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</si>
  <si>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</si>
  <si>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</si>
  <si>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</si>
  <si>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</si>
  <si>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</si>
  <si>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</si>
  <si>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</si>
  <si>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</si>
  <si>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</si>
  <si>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</si>
  <si>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</si>
  <si>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</si>
  <si>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</si>
  <si>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</si>
  <si>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</si>
  <si>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</si>
  <si>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</si>
  <si>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</si>
  <si>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</si>
  <si>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</si>
  <si>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</si>
  <si>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</si>
  <si>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</si>
  <si>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</si>
  <si>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</si>
  <si>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</si>
  <si>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</si>
  <si>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</si>
  <si>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</si>
  <si>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</si>
  <si>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</si>
  <si>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</si>
  <si>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</si>
  <si>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</si>
  <si>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</si>
  <si>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</si>
  <si>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</si>
  <si>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</si>
  <si>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</si>
  <si>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</si>
  <si>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</si>
  <si>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</si>
  <si>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</si>
  <si>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</si>
  <si>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</si>
  <si>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</si>
  <si>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</si>
  <si>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</si>
  <si>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</si>
  <si>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</si>
  <si>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</si>
  <si>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</si>
  <si>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</si>
  <si>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</si>
  <si>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</si>
  <si>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</si>
  <si>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</si>
  <si>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</si>
  <si>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</si>
  <si>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</si>
  <si>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</si>
  <si>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</si>
  <si>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</si>
  <si>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</si>
  <si>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</si>
  <si>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</si>
  <si>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</si>
  <si>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</si>
  <si>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</si>
  <si>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</si>
  <si>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</si>
  <si>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</si>
  <si>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</si>
  <si>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</si>
  <si>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</si>
  <si>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</si>
  <si>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</si>
  <si>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</si>
  <si>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</si>
  <si>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</si>
  <si>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</si>
  <si>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</si>
  <si>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</si>
  <si>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</si>
  <si>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</si>
  <si>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</si>
  <si>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</si>
  <si>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</si>
  <si>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</si>
  <si>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</si>
  <si>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</si>
  <si>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</si>
  <si>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</si>
  <si>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</si>
  <si>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</si>
  <si>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</si>
  <si>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</si>
  <si>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</si>
  <si>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</si>
  <si>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</si>
  <si>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</si>
  <si>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</si>
  <si>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</si>
  <si>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</si>
  <si>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</si>
  <si>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</si>
  <si>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</si>
  <si>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</si>
  <si>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</si>
  <si>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</si>
  <si>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</si>
  <si>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</si>
  <si>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</si>
  <si>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</si>
  <si>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</si>
  <si>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</si>
  <si>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</si>
  <si>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</si>
  <si>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</si>
  <si>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</si>
  <si>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</si>
  <si>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</si>
  <si>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</si>
  <si>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</si>
  <si>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</si>
  <si>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</si>
  <si>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</si>
  <si>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</si>
  <si>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</si>
  <si>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</si>
  <si>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</si>
  <si>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</si>
  <si>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</si>
  <si>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</si>
  <si>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</si>
  <si>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</si>
  <si>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</si>
  <si>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</si>
  <si>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</si>
  <si>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</si>
  <si>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</si>
  <si>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</si>
  <si>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</si>
  <si>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</si>
  <si>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</si>
  <si>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</si>
  <si>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</si>
  <si>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</si>
  <si>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</si>
  <si>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</si>
  <si>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</si>
  <si>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</si>
  <si>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</si>
  <si>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</si>
  <si>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</si>
  <si>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</si>
  <si>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</si>
  <si>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</si>
  <si>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</si>
  <si>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</si>
  <si>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</si>
  <si>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</si>
  <si>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</si>
  <si>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</si>
  <si>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</si>
  <si>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</si>
  <si>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</si>
  <si>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</si>
  <si>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</si>
  <si>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</si>
  <si>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</si>
  <si>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</si>
  <si>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</si>
  <si>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</si>
  <si>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</si>
  <si>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</si>
  <si>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</si>
  <si>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</si>
  <si>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</si>
  <si>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</si>
  <si>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</si>
  <si>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</si>
  <si>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</si>
  <si>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</si>
  <si>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</si>
  <si>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</si>
  <si>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</si>
  <si>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</si>
  <si>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</si>
  <si>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</si>
  <si>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</si>
  <si>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</si>
  <si>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</si>
  <si>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</si>
  <si>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</si>
  <si>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</si>
  <si>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</si>
  <si>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</si>
  <si>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</si>
  <si>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</si>
  <si>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</si>
  <si>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</si>
  <si>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</si>
  <si>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</si>
  <si>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</si>
  <si>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</si>
  <si>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</si>
  <si>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</si>
  <si>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</si>
  <si>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</si>
  <si>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</si>
  <si>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</si>
  <si>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</si>
  <si>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</si>
  <si>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</si>
  <si>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</si>
  <si>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</si>
  <si>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</si>
  <si>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</si>
  <si>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</si>
  <si>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</si>
  <si>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</si>
  <si>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</si>
  <si>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</si>
  <si>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</si>
  <si>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</si>
  <si>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</si>
  <si>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</si>
  <si>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</si>
  <si>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</si>
  <si>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</si>
  <si>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</si>
  <si>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</si>
  <si>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</si>
  <si>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</si>
  <si>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</si>
  <si>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</si>
  <si>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</si>
  <si>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</si>
  <si>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</si>
  <si>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</si>
  <si>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</si>
  <si>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</si>
  <si>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</si>
  <si>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</si>
  <si>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</si>
  <si>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</si>
  <si>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</si>
  <si>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</si>
  <si>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</si>
  <si>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</si>
  <si>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</si>
  <si>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</si>
  <si>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</si>
  <si>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</si>
  <si>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</si>
  <si>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</si>
  <si>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</si>
  <si>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</si>
  <si>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</si>
  <si>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</si>
  <si>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</si>
  <si>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</si>
  <si>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</si>
  <si>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</si>
  <si>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</si>
  <si>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</si>
  <si>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</si>
  <si>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</si>
  <si>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</si>
  <si>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</si>
  <si>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</si>
  <si>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</si>
  <si>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</si>
  <si>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</si>
  <si>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</si>
  <si>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</si>
  <si>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</si>
  <si>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</si>
  <si>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</si>
  <si>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</si>
  <si>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</si>
  <si>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</si>
  <si>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</si>
  <si>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</si>
  <si>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</si>
  <si>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</si>
  <si>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</si>
  <si>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</si>
  <si>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</si>
  <si>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</si>
  <si>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</si>
  <si>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</si>
  <si>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</si>
  <si>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</si>
  <si>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</si>
  <si>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</si>
  <si>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</si>
  <si>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</si>
  <si>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</si>
  <si>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</si>
  <si>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</si>
  <si>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</si>
  <si>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</si>
  <si>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</si>
  <si>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</si>
  <si>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</si>
  <si>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</si>
  <si>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</si>
  <si>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</si>
  <si>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</si>
  <si>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</si>
  <si>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</si>
  <si>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</si>
  <si>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</si>
  <si>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</si>
  <si>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</si>
  <si>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</si>
  <si>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</si>
  <si>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</si>
  <si>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</si>
  <si>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</si>
  <si>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</si>
  <si>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</si>
  <si>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</si>
  <si>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</si>
  <si>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</si>
  <si>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</si>
  <si>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</si>
  <si>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</si>
  <si>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</si>
  <si>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</si>
  <si>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</si>
  <si>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</si>
  <si>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</si>
  <si>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</si>
  <si>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</si>
  <si>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</si>
  <si>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</si>
  <si>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</si>
  <si>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</si>
  <si>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</si>
  <si>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</si>
  <si>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</si>
  <si>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</si>
  <si>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</si>
  <si>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</si>
  <si>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</si>
  <si>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</si>
  <si>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</si>
  <si>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</si>
  <si>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</si>
  <si>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</si>
  <si>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</si>
  <si>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</si>
  <si>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</si>
  <si>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</si>
  <si>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</si>
  <si>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</si>
  <si>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</si>
  <si>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</si>
  <si>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</si>
  <si>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</si>
  <si>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</si>
  <si>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</si>
  <si>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</si>
  <si>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</si>
  <si>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</si>
  <si>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</si>
  <si>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</si>
  <si>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</si>
  <si>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</si>
  <si>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</si>
  <si>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</si>
  <si>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</si>
  <si>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</si>
  <si>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</si>
  <si>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</si>
  <si>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</si>
  <si>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</si>
  <si>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</si>
  <si>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</si>
  <si>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</si>
  <si>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</si>
  <si>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</si>
  <si>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</si>
  <si>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</si>
  <si>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</si>
  <si>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</si>
  <si>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</si>
  <si>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</si>
  <si>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</si>
  <si>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</si>
  <si>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</si>
  <si>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</si>
  <si>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</si>
  <si>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</si>
  <si>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</si>
  <si>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</si>
  <si>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</si>
  <si>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</si>
  <si>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</si>
  <si>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</si>
  <si>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</si>
  <si>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</si>
  <si>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</si>
  <si>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</si>
  <si>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</si>
  <si>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</si>
  <si>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</si>
  <si>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</si>
  <si>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</si>
  <si>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</si>
  <si>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</si>
  <si>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</si>
  <si>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</si>
  <si>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</si>
  <si>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</si>
  <si>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</si>
  <si>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</si>
  <si>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</si>
  <si>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</si>
  <si>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</si>
  <si>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</si>
  <si>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</si>
  <si>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</si>
  <si>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</si>
  <si>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</si>
  <si>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</si>
  <si>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</si>
  <si>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</si>
  <si>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</si>
  <si>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</si>
  <si>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</si>
  <si>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</si>
  <si>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</si>
  <si>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</si>
  <si>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</si>
  <si>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</si>
  <si>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</si>
  <si>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</si>
  <si>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</si>
  <si>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</si>
  <si>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</si>
  <si>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</si>
  <si>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</si>
  <si>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</si>
  <si>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</si>
  <si>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</si>
  <si>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</si>
  <si>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</si>
  <si>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</si>
  <si>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</si>
  <si>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</si>
  <si>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</si>
  <si>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</si>
  <si>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</si>
  <si>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</si>
  <si>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</si>
  <si>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</si>
  <si>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</si>
  <si>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</si>
  <si>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</si>
  <si>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</si>
  <si>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</si>
  <si>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</si>
  <si>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</si>
  <si>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</si>
  <si>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</si>
  <si>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</si>
  <si>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</si>
  <si>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</si>
  <si>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</si>
  <si>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</si>
  <si>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</si>
  <si>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</si>
  <si>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</si>
  <si>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</si>
  <si>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</si>
  <si>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</si>
  <si>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</si>
  <si>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</si>
  <si>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</si>
  <si>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</si>
  <si>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</si>
  <si>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</si>
  <si>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</si>
  <si>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</si>
  <si>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</si>
  <si>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</si>
  <si>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</si>
  <si>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</si>
  <si>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</si>
  <si>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</si>
  <si>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</si>
  <si>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</si>
  <si>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</si>
  <si>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</si>
  <si>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</si>
  <si>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</si>
  <si>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</si>
  <si>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</si>
  <si>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</si>
  <si>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</si>
  <si>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</si>
  <si>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</si>
  <si>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</si>
  <si>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</si>
  <si>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</si>
  <si>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</si>
  <si>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</si>
  <si>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</si>
  <si>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</si>
  <si>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</si>
  <si>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</si>
  <si>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</si>
  <si>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</si>
  <si>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</si>
  <si>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</si>
  <si>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</si>
  <si>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</si>
  <si>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</si>
  <si>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</si>
  <si>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</si>
  <si>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</si>
  <si>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</si>
  <si>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</si>
  <si>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</si>
  <si>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</si>
  <si>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</si>
  <si>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</si>
  <si>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</si>
  <si>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</si>
  <si>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</si>
  <si>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</si>
  <si>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</si>
  <si>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</si>
  <si>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</si>
  <si>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</si>
  <si>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</si>
  <si>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</si>
  <si>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</si>
  <si>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</si>
  <si>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</si>
  <si>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</si>
  <si>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</si>
  <si>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</si>
  <si>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</si>
  <si>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</si>
  <si>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</si>
  <si>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</si>
  <si>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</si>
  <si>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</si>
  <si>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</si>
  <si>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</si>
  <si>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</si>
  <si>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</si>
  <si>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</si>
  <si>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</si>
  <si>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</si>
  <si>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</si>
  <si>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</si>
  <si>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</si>
  <si>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</si>
  <si>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</si>
  <si>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</si>
  <si>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</si>
  <si>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</si>
  <si>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</si>
  <si>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</si>
  <si>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</si>
  <si>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</si>
  <si>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</si>
  <si>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</si>
  <si>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</si>
  <si>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</si>
  <si>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</si>
  <si>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</si>
  <si>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</si>
  <si>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</si>
  <si>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</si>
  <si>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</si>
  <si>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</si>
  <si>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</si>
  <si>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</si>
  <si>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</si>
  <si>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</si>
  <si>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</si>
  <si>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</si>
  <si>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</si>
  <si>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</si>
  <si>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</si>
  <si>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</si>
  <si>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</si>
  <si>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</si>
  <si>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</si>
  <si>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</si>
  <si>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</si>
  <si>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</si>
  <si>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</si>
  <si>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</si>
  <si>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</si>
  <si>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</si>
  <si>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</si>
  <si>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</si>
  <si>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</si>
  <si>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</si>
  <si>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</si>
  <si>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</si>
  <si>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</si>
  <si>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</si>
  <si>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</si>
  <si>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</si>
  <si>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</si>
  <si>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</si>
  <si>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</si>
  <si>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</si>
  <si>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</si>
  <si>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</si>
  <si>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</si>
  <si>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</si>
  <si>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</si>
  <si>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</si>
  <si>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</si>
  <si>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</si>
  <si>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</si>
  <si>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</si>
  <si>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</si>
  <si>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</si>
  <si>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</si>
  <si>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</si>
  <si>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</si>
  <si>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</si>
  <si>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</si>
  <si>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</si>
  <si>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</si>
  <si>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</si>
  <si>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</si>
  <si>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</si>
  <si>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</si>
  <si>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</si>
  <si>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</si>
  <si>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</si>
  <si>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</si>
  <si>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</si>
  <si>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</si>
  <si>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</si>
  <si>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</si>
  <si>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</si>
  <si>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</si>
  <si>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</si>
  <si>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</si>
  <si>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</si>
  <si>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</si>
  <si>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</si>
  <si>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</si>
  <si>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</si>
  <si>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</si>
  <si>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</si>
  <si>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</si>
  <si>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</si>
  <si>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</si>
  <si>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</si>
  <si>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</si>
  <si>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</si>
  <si>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</si>
  <si>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</si>
  <si>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</si>
  <si>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</si>
  <si>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</si>
  <si>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</si>
  <si>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</si>
  <si>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</si>
  <si>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</si>
  <si>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</si>
  <si>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</si>
  <si>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</si>
  <si>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</si>
  <si>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</si>
  <si>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</si>
  <si>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</si>
  <si>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</si>
  <si>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</si>
  <si>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</si>
  <si>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</si>
  <si>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</si>
  <si>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</si>
  <si>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</si>
  <si>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</si>
  <si>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</si>
  <si>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</si>
  <si>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</si>
  <si>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</si>
  <si>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</si>
  <si>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</si>
  <si>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</si>
  <si>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</si>
  <si>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</si>
  <si>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</si>
  <si>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</si>
  <si>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</si>
  <si>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</si>
  <si>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</si>
  <si>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</si>
  <si>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</si>
  <si>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</si>
  <si>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</si>
  <si>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</si>
  <si>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</si>
  <si>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</si>
  <si>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</si>
  <si>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</si>
  <si>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</si>
  <si>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</si>
  <si>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</si>
  <si>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</si>
  <si>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</si>
  <si>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</si>
  <si>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</si>
  <si>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</si>
  <si>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</si>
  <si>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</si>
  <si>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</si>
  <si>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</si>
  <si>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</si>
  <si>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</si>
  <si>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</si>
  <si>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</si>
  <si>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</si>
  <si>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</si>
  <si>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</si>
  <si>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</si>
  <si>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</si>
  <si>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</si>
  <si>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</si>
  <si>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</si>
  <si>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</si>
  <si>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</si>
  <si>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</si>
  <si>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</si>
  <si>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</si>
  <si>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</si>
  <si>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</si>
  <si>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</si>
  <si>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</si>
  <si>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</si>
  <si>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</si>
  <si>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</si>
  <si>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</si>
  <si>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</si>
  <si>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</si>
  <si>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</si>
  <si>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</si>
  <si>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</si>
  <si>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</si>
  <si>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</si>
  <si>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</si>
  <si>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</si>
  <si>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</si>
  <si>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</si>
  <si>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</si>
  <si>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</si>
  <si>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</si>
  <si>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</si>
  <si>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</si>
  <si>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</si>
  <si>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</si>
  <si>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</si>
  <si>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</si>
  <si>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</si>
  <si>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</si>
  <si>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</si>
  <si>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</si>
  <si>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</si>
  <si>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</si>
  <si>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</si>
  <si>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</si>
  <si>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</si>
  <si>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</si>
  <si>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</si>
  <si>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</si>
  <si>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</si>
  <si>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</si>
  <si>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</si>
  <si>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</si>
  <si>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</si>
  <si>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</si>
  <si>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</si>
  <si>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</si>
  <si>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</si>
  <si>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</si>
  <si>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</si>
  <si>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</si>
  <si>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</si>
  <si>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</si>
  <si>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</si>
  <si>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</si>
  <si>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</si>
  <si>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</si>
  <si>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</si>
  <si>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</si>
  <si>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</si>
  <si>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</si>
  <si>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</si>
  <si>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</si>
  <si>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</si>
  <si>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</si>
  <si>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</si>
  <si>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</si>
  <si>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</si>
  <si>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</si>
  <si>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</si>
  <si>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</si>
  <si>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</si>
  <si>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</si>
  <si>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</si>
  <si>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</si>
  <si>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</si>
  <si>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</si>
  <si>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</si>
  <si>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</t>
  </si>
  <si>
    <t>GenPrint</t>
  </si>
  <si>
    <t>Reading</t>
  </si>
  <si>
    <t>0108g7</t>
  </si>
  <si>
    <t>0108n1</t>
  </si>
  <si>
    <t>0109j4</t>
  </si>
  <si>
    <t>0108g1</t>
  </si>
  <si>
    <t>0109k1</t>
  </si>
  <si>
    <t>0108gh</t>
  </si>
  <si>
    <t>0109jz</t>
  </si>
  <si>
    <t>0109jv</t>
  </si>
  <si>
    <t>0108gk</t>
  </si>
  <si>
    <t>10986</t>
  </si>
  <si>
    <t>10784</t>
  </si>
  <si>
    <t>10984</t>
  </si>
  <si>
    <t>10980</t>
  </si>
  <si>
    <t>10988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</si>
</sst>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d/mm/yy;@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H117" totalsRowShown="0" headerRowDxfId="7" headerRowBorderDxfId="6" tableBorderDxfId="5">
  <autoFilter ref="A1:H117" xr:uid="{3438D10C-F329-4CC4-AD6A-5F7D3BDABCB3}"/>
  <tableColumns count="8">
    <tableColumn id="1" xr3:uid="{5E79B1A3-6312-434B-B8D5-5CF1C05F28BA}" name="Trunc" dataDxfId="4"/>
    <tableColumn id="7" xr3:uid="{118CD10C-FCFD-4141-8757-2107179636C4}" name="SUBSAMPLE_ID" dataDxfId="1">
      <calculatedColumnFormula>IF(D2="","","ST50GEN"&amp;TEXT(Table2[[#This Row],[Trunc]],"000000"))</calculatedColumnFormula>
    </tableColumn>
    <tableColumn id="8" xr3:uid="{7B9A694E-0E19-4F65-926A-877C1BA9FCD9}" name="STEM_ID" dataDxfId="0">
      <calculatedColumnFormula>IFERROR(VLOOKUP(TEXT(Table2[[#This Row],[Trunc]],"000000"),York2018_Subsample_DB!$A:$G,3,FALSE),"")</calculatedColumnFormula>
    </tableColumn>
    <tableColumn id="2" xr3:uid="{DE2675AE-CA63-4DFA-A0D2-C6F84DB9BBB5}" name="GENPRINT" dataDxfId="2">
      <calculatedColumnFormula>IFERROR(VLOOKUP(TEXT(Table2[[#This Row],[Trunc]],"000000"),York2018_Subsample_DB!$A:$G,6,FALSE),"")</calculatedColumnFormula>
    </tableColumn>
    <tableColumn id="3" xr3:uid="{23A6336E-240B-4C6A-ACD5-26BDB8201948}" name="Date" dataDxfId="3"/>
    <tableColumn id="4" xr3:uid="{6ACCB537-AC1D-4123-9CC3-EB0291B565CB}" name="Reading_No">
      <calculatedColumnFormula>IF(A2="Start",0,F1+1)</calculatedColumnFormula>
    </tableColumn>
    <tableColumn id="5" xr3:uid="{59D4B111-E2E2-4E08-8B37-13838E0D884A}" name="Mode">
      <calculatedColumnFormula>IF(A2&lt;&gt;"",G1,"")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34FFB-C20B-45BC-8AB1-C308796EE05C}" name="Table1" displayName="Table1" ref="A1:C108" totalsRowShown="0">
  <autoFilter ref="A1:C108" xr:uid="{32F6C9E9-514B-499C-8902-8A3F69CBA9F7}"/>
  <sortState xmlns:xlrd2="http://schemas.microsoft.com/office/spreadsheetml/2017/richdata2" ref="A2:C108">
    <sortCondition ref="C1:C108"/>
  </sortState>
  <tableColumns count="3">
    <tableColumn id="1" xr3:uid="{23724C73-F265-463C-9716-D8123CCB4B2A}" name="Trunc"/>
    <tableColumn id="2" xr3:uid="{9B0A4B29-15BC-4CAD-B660-591E3CDF2399}" name="GenPrint">
      <calculatedColumnFormula>IFERROR(VLOOKUP(Table1[[#This Row],[Trunc]],'22augID'!$A:$H,2,FALSE),"")</calculatedColumnFormula>
    </tableColumn>
    <tableColumn id="3" xr3:uid="{AFFCD0AE-4830-4F7F-8E54-59EE44C33D22}" name="Reading">
      <calculatedColumnFormula>IFERROR(VLOOKUP(Table1[[#This Row],[Trunc]],'22augID'!$A:$H,4,FALSE),"")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D2" sqref="D2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14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H117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3" width="15.6640625" style="6" customWidth="1"/>
    <col min="4" max="4" width="11.5546875" customWidth="1"/>
    <col min="5" max="5" width="8.5546875" bestFit="1" customWidth="1"/>
    <col min="6" max="6" width="13.109375" customWidth="1"/>
    <col min="7" max="7" width="7.88671875" customWidth="1"/>
    <col min="8" max="8" width="14.44140625" customWidth="1"/>
  </cols>
  <sheetData>
    <row r="1" spans="1:8" x14ac:dyDescent="0.3">
      <c r="A1" s="5" t="s">
        <v>9545</v>
      </c>
      <c r="B1" s="7" t="s">
        <v>13</v>
      </c>
      <c r="C1" s="7" t="s">
        <v>9</v>
      </c>
      <c r="D1" s="2" t="s">
        <v>8</v>
      </c>
      <c r="E1" s="2" t="s">
        <v>0</v>
      </c>
      <c r="F1" s="2" t="s">
        <v>1</v>
      </c>
      <c r="G1" s="2" t="s">
        <v>2</v>
      </c>
      <c r="H1" s="3" t="s">
        <v>3</v>
      </c>
    </row>
    <row r="2" spans="1:8" x14ac:dyDescent="0.3">
      <c r="A2" s="8" t="s">
        <v>9544</v>
      </c>
      <c r="B2" s="6" t="str">
        <f>IF(D2="","","ST50GEN"&amp;TEXT(Table2[[#This Row],[Trunc]],"000000"))</f>
        <v/>
      </c>
      <c r="C2" s="6" t="str">
        <f>IFERROR(VLOOKUP(TEXT(Table2[[#This Row],[Trunc]],"000000"),York2018_Subsample_DB!$A:$G,3,FALSE),"")</f>
        <v/>
      </c>
      <c r="D2" t="str">
        <f>IFERROR(VLOOKUP(TEXT(Table2[[#This Row],[Trunc]],"000000"),York2018_Subsample_DB!$A:$G,6,FALSE),"")</f>
        <v/>
      </c>
      <c r="E2" s="1">
        <v>43699</v>
      </c>
      <c r="F2">
        <v>0</v>
      </c>
      <c r="G2" t="s">
        <v>5</v>
      </c>
    </row>
    <row r="3" spans="1:8" x14ac:dyDescent="0.3">
      <c r="A3" s="8" t="s">
        <v>4</v>
      </c>
      <c r="B3" s="6" t="str">
        <f>IF(D3="","","ST50GEN"&amp;TEXT(Table2[[#This Row],[Trunc]],"000000"))</f>
        <v/>
      </c>
      <c r="C3" s="6" t="str">
        <f>IFERROR(VLOOKUP(TEXT(Table2[[#This Row],[Trunc]],"000000"),York2018_Subsample_DB!$A:$G,3,FALSE),"")</f>
        <v/>
      </c>
      <c r="D3" t="str">
        <f>IFERROR(VLOOKUP(TEXT(Table2[[#This Row],[Trunc]],"000000"),York2018_Subsample_DB!$A:$G,6,FALSE),"")</f>
        <v/>
      </c>
      <c r="E3" s="1">
        <v>43699</v>
      </c>
      <c r="F3">
        <f>IF(A3="Start",0,F2+1)</f>
        <v>1</v>
      </c>
      <c r="G3" t="str">
        <f>IF(A3&lt;&gt;"",G2,"")</f>
        <v>Soil</v>
      </c>
    </row>
    <row r="4" spans="1:8" x14ac:dyDescent="0.3">
      <c r="A4" s="8" t="s">
        <v>6</v>
      </c>
      <c r="B4" s="6" t="str">
        <f>IF(D4="","","ST50GEN"&amp;TEXT(Table2[[#This Row],[Trunc]],"000000"))</f>
        <v/>
      </c>
      <c r="C4" s="6" t="str">
        <f>IFERROR(VLOOKUP(TEXT(Table2[[#This Row],[Trunc]],"000000"),York2018_Subsample_DB!$A:$G,3,FALSE),"")</f>
        <v/>
      </c>
      <c r="D4" t="str">
        <f>IFERROR(VLOOKUP(TEXT(Table2[[#This Row],[Trunc]],"000000"),York2018_Subsample_DB!$A:$G,6,FALSE),"")</f>
        <v/>
      </c>
      <c r="E4" s="1">
        <v>43699</v>
      </c>
      <c r="F4">
        <f t="shared" ref="F4:F5" si="0">IF(A4="Start",0,F3+1)</f>
        <v>2</v>
      </c>
      <c r="G4" t="str">
        <f t="shared" ref="G4:G5" si="1">IF(A4&lt;&gt;"",G3,"")</f>
        <v>Soil</v>
      </c>
    </row>
    <row r="5" spans="1:8" x14ac:dyDescent="0.3">
      <c r="A5" s="8" t="s">
        <v>7</v>
      </c>
      <c r="B5" s="6" t="str">
        <f>IF(D5="","","ST50GEN"&amp;TEXT(Table2[[#This Row],[Trunc]],"000000"))</f>
        <v/>
      </c>
      <c r="C5" s="6" t="str">
        <f>IFERROR(VLOOKUP(TEXT(Table2[[#This Row],[Trunc]],"000000"),York2018_Subsample_DB!$A:$G,3,FALSE),"")</f>
        <v/>
      </c>
      <c r="D5" t="str">
        <f>IFERROR(VLOOKUP(TEXT(Table2[[#This Row],[Trunc]],"000000"),York2018_Subsample_DB!$A:$G,6,FALSE),"")</f>
        <v/>
      </c>
      <c r="E5" s="1">
        <v>43699</v>
      </c>
      <c r="F5">
        <f t="shared" si="0"/>
        <v>3</v>
      </c>
      <c r="G5" t="str">
        <f t="shared" si="1"/>
        <v>Soil</v>
      </c>
    </row>
    <row r="6" spans="1:8" x14ac:dyDescent="0.3">
      <c r="A6" s="8" t="s">
        <v>2537</v>
      </c>
      <c r="B6" s="6" t="str">
        <f>IF(D6="","","ST50GEN"&amp;TEXT(Table2[[#This Row],[Trunc]],"000000"))</f>
        <v>ST50GEN0109J4</v>
      </c>
      <c r="C6" s="6" t="str">
        <f>IFERROR(VLOOKUP(TEXT(Table2[[#This Row],[Trunc]],"000000"),York2018_Subsample_DB!$A:$G,3,FALSE),"")</f>
        <v>ST50PKT0WD9S</v>
      </c>
      <c r="D6">
        <f>IFERROR(VLOOKUP(TEXT(Table2[[#This Row],[Trunc]],"000000"),York2018_Subsample_DB!$A:$G,6,FALSE),"")</f>
        <v>1442</v>
      </c>
      <c r="E6" s="1">
        <v>43699</v>
      </c>
      <c r="F6">
        <f t="shared" ref="F6:F37" si="2">IF(A6="Start",0,F5+1)</f>
        <v>4</v>
      </c>
      <c r="G6" t="str">
        <f t="shared" ref="G6:G37" si="3">IF(A6&lt;&gt;"",G5,"")</f>
        <v>Soil</v>
      </c>
    </row>
    <row r="7" spans="1:8" x14ac:dyDescent="0.3">
      <c r="A7" s="8" t="s">
        <v>4008</v>
      </c>
      <c r="B7" s="6" t="str">
        <f>IF(D7="","","ST50GEN"&amp;TEXT(Table2[[#This Row],[Trunc]],"000000"))</f>
        <v>ST50GEN0108QH</v>
      </c>
      <c r="C7" s="6" t="str">
        <f>IFERROR(VLOOKUP(TEXT(Table2[[#This Row],[Trunc]],"000000"),York2018_Subsample_DB!$A:$G,3,FALSE),"")</f>
        <v>ST50PKT0WCYG</v>
      </c>
      <c r="D7">
        <f>IFERROR(VLOOKUP(TEXT(Table2[[#This Row],[Trunc]],"000000"),York2018_Subsample_DB!$A:$G,6,FALSE),"")</f>
        <v>777</v>
      </c>
      <c r="E7" s="1">
        <v>43699</v>
      </c>
      <c r="F7">
        <f t="shared" si="2"/>
        <v>5</v>
      </c>
      <c r="G7" t="str">
        <f t="shared" si="3"/>
        <v>Soil</v>
      </c>
    </row>
    <row r="8" spans="1:8" x14ac:dyDescent="0.3">
      <c r="A8" s="8" t="s">
        <v>3291</v>
      </c>
      <c r="B8" s="6" t="str">
        <f>IF(D8="","","ST50GEN"&amp;TEXT(Table2[[#This Row],[Trunc]],"000000"))</f>
        <v>ST50GEN0108Z5</v>
      </c>
      <c r="C8" s="6" t="str">
        <f>IFERROR(VLOOKUP(TEXT(Table2[[#This Row],[Trunc]],"000000"),York2018_Subsample_DB!$A:$G,3,FALSE),"")</f>
        <v>ST50PKT0WD1B</v>
      </c>
      <c r="D8" s="4">
        <f>IFERROR(VLOOKUP(TEXT(Table2[[#This Row],[Trunc]],"000000"),York2018_Subsample_DB!$A:$G,6,FALSE),"")</f>
        <v>1233</v>
      </c>
      <c r="E8" s="1">
        <v>43699</v>
      </c>
      <c r="F8">
        <f t="shared" si="2"/>
        <v>6</v>
      </c>
      <c r="G8" t="str">
        <f t="shared" si="3"/>
        <v>Soil</v>
      </c>
    </row>
    <row r="9" spans="1:8" x14ac:dyDescent="0.3">
      <c r="A9" s="8" t="s">
        <v>6691</v>
      </c>
      <c r="B9" s="6" t="str">
        <f>IF(D9="","","ST50GEN"&amp;TEXT(Table2[[#This Row],[Trunc]],"000000"))</f>
        <v>ST50GEN0107RM</v>
      </c>
      <c r="C9" s="6" t="str">
        <f>IFERROR(VLOOKUP(TEXT(Table2[[#This Row],[Trunc]],"000000"),York2018_Subsample_DB!$A:$G,3,FALSE),"")</f>
        <v>ST50PKT0WCD2</v>
      </c>
      <c r="D9" s="4">
        <f>IFERROR(VLOOKUP(TEXT(Table2[[#This Row],[Trunc]],"000000"),York2018_Subsample_DB!$A:$G,6,FALSE),"")</f>
        <v>976</v>
      </c>
      <c r="E9" s="1">
        <v>43699</v>
      </c>
      <c r="F9">
        <f t="shared" si="2"/>
        <v>7</v>
      </c>
      <c r="G9" t="str">
        <f t="shared" si="3"/>
        <v>Soil</v>
      </c>
    </row>
    <row r="10" spans="1:8" x14ac:dyDescent="0.3">
      <c r="A10" s="8" t="s">
        <v>8049</v>
      </c>
      <c r="B10" s="6" t="str">
        <f>IF(D10="","","ST50GEN"&amp;TEXT(Table2[[#This Row],[Trunc]],"000000"))</f>
        <v>ST50GEN01078X</v>
      </c>
      <c r="C10" s="6" t="str">
        <f>IFERROR(VLOOKUP(TEXT(Table2[[#This Row],[Trunc]],"000000"),York2018_Subsample_DB!$A:$G,3,FALSE),"")</f>
        <v>ST50PKT0WC08</v>
      </c>
      <c r="D10" s="4">
        <f>IFERROR(VLOOKUP(TEXT(Table2[[#This Row],[Trunc]],"000000"),York2018_Subsample_DB!$A:$G,6,FALSE),"")</f>
        <v>1051</v>
      </c>
      <c r="E10" s="1">
        <v>43699</v>
      </c>
      <c r="F10">
        <f t="shared" si="2"/>
        <v>8</v>
      </c>
      <c r="G10" t="str">
        <f t="shared" si="3"/>
        <v>Soil</v>
      </c>
    </row>
    <row r="11" spans="1:8" x14ac:dyDescent="0.3">
      <c r="A11" s="8" t="s">
        <v>996</v>
      </c>
      <c r="B11" s="6" t="str">
        <f>IF(D11="","","ST50GEN"&amp;TEXT(Table2[[#This Row],[Trunc]],"000000"))</f>
        <v>ST50GEN0109VD</v>
      </c>
      <c r="C11" s="6" t="str">
        <f>IFERROR(VLOOKUP(TEXT(Table2[[#This Row],[Trunc]],"000000"),York2018_Subsample_DB!$A:$G,3,FALSE),"")</f>
        <v>ST50PKT0WDKW</v>
      </c>
      <c r="D11" s="4">
        <f>IFERROR(VLOOKUP(TEXT(Table2[[#This Row],[Trunc]],"000000"),York2018_Subsample_DB!$A:$G,6,FALSE),"")</f>
        <v>1302</v>
      </c>
      <c r="E11" s="1">
        <v>43699</v>
      </c>
      <c r="F11">
        <f t="shared" si="2"/>
        <v>9</v>
      </c>
      <c r="G11" t="str">
        <f t="shared" si="3"/>
        <v>Soil</v>
      </c>
    </row>
    <row r="12" spans="1:8" x14ac:dyDescent="0.3">
      <c r="A12" s="8" t="s">
        <v>3533</v>
      </c>
      <c r="B12" s="6" t="str">
        <f>IF(D12="","","ST50GEN"&amp;TEXT(Table2[[#This Row],[Trunc]],"000000"))</f>
        <v>ST50GEN0108WL</v>
      </c>
      <c r="C12" s="6" t="str">
        <f>IFERROR(VLOOKUP(TEXT(Table2[[#This Row],[Trunc]],"000000"),York2018_Subsample_DB!$A:$G,3,FALSE),"")</f>
        <v>ST50PKT0WCZV</v>
      </c>
      <c r="D12" s="4">
        <f>IFERROR(VLOOKUP(TEXT(Table2[[#This Row],[Trunc]],"000000"),York2018_Subsample_DB!$A:$G,6,FALSE),"")</f>
        <v>1232</v>
      </c>
      <c r="E12" s="1">
        <v>43699</v>
      </c>
      <c r="F12">
        <f t="shared" si="2"/>
        <v>10</v>
      </c>
      <c r="G12" t="str">
        <f t="shared" si="3"/>
        <v>Soil</v>
      </c>
    </row>
    <row r="13" spans="1:8" x14ac:dyDescent="0.3">
      <c r="A13" s="8" t="s">
        <v>4521</v>
      </c>
      <c r="B13" s="6" t="str">
        <f>IF(D13="","","ST50GEN"&amp;TEXT(Table2[[#This Row],[Trunc]],"000000"))</f>
        <v>ST50GEN0108N7</v>
      </c>
      <c r="C13" s="6" t="str">
        <f>IFERROR(VLOOKUP(TEXT(Table2[[#This Row],[Trunc]],"000000"),York2018_Subsample_DB!$A:$G,3,FALSE),"")</f>
        <v>ST50PKT0WCR1</v>
      </c>
      <c r="D13" s="4">
        <f>IFERROR(VLOOKUP(TEXT(Table2[[#This Row],[Trunc]],"000000"),York2018_Subsample_DB!$A:$G,6,FALSE),"")</f>
        <v>1443</v>
      </c>
      <c r="E13" s="1">
        <v>43699</v>
      </c>
      <c r="F13">
        <f t="shared" si="2"/>
        <v>11</v>
      </c>
      <c r="G13" t="str">
        <f t="shared" si="3"/>
        <v>Soil</v>
      </c>
    </row>
    <row r="14" spans="1:8" x14ac:dyDescent="0.3">
      <c r="A14" s="8" t="s">
        <v>3473</v>
      </c>
      <c r="B14" s="6" t="str">
        <f>IF(D14="","","ST50GEN"&amp;TEXT(Table2[[#This Row],[Trunc]],"000000"))</f>
        <v>ST50GEN0108X7</v>
      </c>
      <c r="C14" s="6" t="str">
        <f>IFERROR(VLOOKUP(TEXT(Table2[[#This Row],[Trunc]],"000000"),York2018_Subsample_DB!$A:$G,3,FALSE),"")</f>
        <v>ST50PKT0WD07</v>
      </c>
      <c r="D14" s="4">
        <f>IFERROR(VLOOKUP(TEXT(Table2[[#This Row],[Trunc]],"000000"),York2018_Subsample_DB!$A:$G,6,FALSE),"")</f>
        <v>1148</v>
      </c>
      <c r="E14" s="1">
        <v>43699</v>
      </c>
      <c r="F14">
        <f t="shared" si="2"/>
        <v>12</v>
      </c>
      <c r="G14" t="str">
        <f t="shared" si="3"/>
        <v>Soil</v>
      </c>
    </row>
    <row r="15" spans="1:8" x14ac:dyDescent="0.3">
      <c r="A15" s="8" t="s">
        <v>7987</v>
      </c>
      <c r="B15" s="6" t="str">
        <f>IF(D15="","","ST50GEN"&amp;TEXT(Table2[[#This Row],[Trunc]],"000000"))</f>
        <v>ST50GEN01079P</v>
      </c>
      <c r="C15" s="6" t="str">
        <f>IFERROR(VLOOKUP(TEXT(Table2[[#This Row],[Trunc]],"000000"),York2018_Subsample_DB!$A:$G,3,FALSE),"")</f>
        <v>ST50PKT0WC0Q</v>
      </c>
      <c r="D15" s="4">
        <f>IFERROR(VLOOKUP(TEXT(Table2[[#This Row],[Trunc]],"000000"),York2018_Subsample_DB!$A:$G,6,FALSE),"")</f>
        <v>1051</v>
      </c>
      <c r="E15" s="1">
        <v>43699</v>
      </c>
      <c r="F15">
        <f t="shared" si="2"/>
        <v>13</v>
      </c>
      <c r="G15" t="str">
        <f t="shared" si="3"/>
        <v>Soil</v>
      </c>
    </row>
    <row r="16" spans="1:8" x14ac:dyDescent="0.3">
      <c r="A16" s="8" t="s">
        <v>5436</v>
      </c>
      <c r="B16" s="6" t="str">
        <f>IF(D16="","","ST50GEN"&amp;TEXT(Table2[[#This Row],[Trunc]],"000000"))</f>
        <v>ST50GEN01088K</v>
      </c>
      <c r="C16" s="6" t="str">
        <f>IFERROR(VLOOKUP(TEXT(Table2[[#This Row],[Trunc]],"000000"),York2018_Subsample_DB!$A:$G,3,FALSE),"")</f>
        <v>ST50PKT0WCLS</v>
      </c>
      <c r="D16" s="4">
        <f>IFERROR(VLOOKUP(TEXT(Table2[[#This Row],[Trunc]],"000000"),York2018_Subsample_DB!$A:$G,6,FALSE),"")</f>
        <v>430</v>
      </c>
      <c r="E16" s="1">
        <v>43699</v>
      </c>
      <c r="F16">
        <f t="shared" si="2"/>
        <v>14</v>
      </c>
      <c r="G16" t="str">
        <f t="shared" si="3"/>
        <v>Soil</v>
      </c>
    </row>
    <row r="17" spans="1:7" x14ac:dyDescent="0.3">
      <c r="A17" s="8" t="s">
        <v>7945</v>
      </c>
      <c r="B17" s="6" t="str">
        <f>IF(D17="","","ST50GEN"&amp;TEXT(Table2[[#This Row],[Trunc]],"000000"))</f>
        <v>ST50GEN0107GZ</v>
      </c>
      <c r="C17" s="6" t="str">
        <f>IFERROR(VLOOKUP(TEXT(Table2[[#This Row],[Trunc]],"000000"),York2018_Subsample_DB!$A:$G,3,FALSE),"")</f>
        <v>ST50PKT0WC0Y</v>
      </c>
      <c r="D17" s="4">
        <f>IFERROR(VLOOKUP(TEXT(Table2[[#This Row],[Trunc]],"000000"),York2018_Subsample_DB!$A:$G,6,FALSE),"")</f>
        <v>258</v>
      </c>
      <c r="E17" s="1">
        <v>43699</v>
      </c>
      <c r="F17">
        <f t="shared" si="2"/>
        <v>15</v>
      </c>
      <c r="G17" t="str">
        <f t="shared" si="3"/>
        <v>Soil</v>
      </c>
    </row>
    <row r="18" spans="1:7" x14ac:dyDescent="0.3">
      <c r="A18" s="8" t="s">
        <v>4002</v>
      </c>
      <c r="B18" s="6" t="str">
        <f>IF(D18="","","ST50GEN"&amp;TEXT(Table2[[#This Row],[Trunc]],"000000"))</f>
        <v>ST50GEN0108QK</v>
      </c>
      <c r="C18" s="6" t="str">
        <f>IFERROR(VLOOKUP(TEXT(Table2[[#This Row],[Trunc]],"000000"),York2018_Subsample_DB!$A:$G,3,FALSE),"")</f>
        <v>ST50PKT0WCYH</v>
      </c>
      <c r="D18" s="4">
        <f>IFERROR(VLOOKUP(TEXT(Table2[[#This Row],[Trunc]],"000000"),York2018_Subsample_DB!$A:$G,6,FALSE),"")</f>
        <v>1165</v>
      </c>
      <c r="E18" s="1">
        <v>43699</v>
      </c>
      <c r="F18">
        <f t="shared" si="2"/>
        <v>16</v>
      </c>
      <c r="G18" t="str">
        <f t="shared" si="3"/>
        <v>Soil</v>
      </c>
    </row>
    <row r="19" spans="1:7" x14ac:dyDescent="0.3">
      <c r="A19" s="8" t="s">
        <v>8135</v>
      </c>
      <c r="B19" s="6" t="str">
        <f>IF(D19="","","ST50GEN"&amp;TEXT(Table2[[#This Row],[Trunc]],"000000"))</f>
        <v>ST50GEN01077W</v>
      </c>
      <c r="C19" s="6" t="str">
        <f>IFERROR(VLOOKUP(TEXT(Table2[[#This Row],[Trunc]],"000000"),York2018_Subsample_DB!$A:$G,3,FALSE),"")</f>
        <v>ST50PKT0WC4G</v>
      </c>
      <c r="D19" s="4">
        <f>IFERROR(VLOOKUP(TEXT(Table2[[#This Row],[Trunc]],"000000"),York2018_Subsample_DB!$A:$G,6,FALSE),"")</f>
        <v>806</v>
      </c>
      <c r="E19" s="1">
        <v>43699</v>
      </c>
      <c r="F19">
        <f t="shared" si="2"/>
        <v>17</v>
      </c>
      <c r="G19" t="str">
        <f t="shared" si="3"/>
        <v>Soil</v>
      </c>
    </row>
    <row r="20" spans="1:7" x14ac:dyDescent="0.3">
      <c r="A20" s="8" t="s">
        <v>8017</v>
      </c>
      <c r="B20" s="6" t="str">
        <f>IF(D20="","","ST50GEN"&amp;TEXT(Table2[[#This Row],[Trunc]],"000000"))</f>
        <v>ST50GEN01079C</v>
      </c>
      <c r="C20" s="6" t="str">
        <f>IFERROR(VLOOKUP(TEXT(Table2[[#This Row],[Trunc]],"000000"),York2018_Subsample_DB!$A:$G,3,FALSE),"")</f>
        <v>ST50PKT0WC0H</v>
      </c>
      <c r="D20" s="4">
        <f>IFERROR(VLOOKUP(TEXT(Table2[[#This Row],[Trunc]],"000000"),York2018_Subsample_DB!$A:$G,6,FALSE),"")</f>
        <v>258</v>
      </c>
      <c r="E20" s="1">
        <v>43699</v>
      </c>
      <c r="F20">
        <f t="shared" si="2"/>
        <v>18</v>
      </c>
      <c r="G20" t="str">
        <f t="shared" si="3"/>
        <v>Soil</v>
      </c>
    </row>
    <row r="21" spans="1:7" x14ac:dyDescent="0.3">
      <c r="A21" s="8" t="s">
        <v>4733</v>
      </c>
      <c r="B21" s="6" t="str">
        <f>IF(D21="","","ST50GEN"&amp;TEXT(Table2[[#This Row],[Trunc]],"000000"))</f>
        <v>ST50GEN0108GR</v>
      </c>
      <c r="C21" s="6" t="str">
        <f>IFERROR(VLOOKUP(TEXT(Table2[[#This Row],[Trunc]],"000000"),York2018_Subsample_DB!$A:$G,3,FALSE),"")</f>
        <v>ST50PKT0WCSY</v>
      </c>
      <c r="D21" s="4">
        <f>IFERROR(VLOOKUP(TEXT(Table2[[#This Row],[Trunc]],"000000"),York2018_Subsample_DB!$A:$G,6,FALSE),"")</f>
        <v>496</v>
      </c>
      <c r="E21" s="1">
        <v>43699</v>
      </c>
      <c r="F21">
        <f t="shared" si="2"/>
        <v>19</v>
      </c>
      <c r="G21" t="str">
        <f t="shared" si="3"/>
        <v>Soil</v>
      </c>
    </row>
    <row r="22" spans="1:7" x14ac:dyDescent="0.3">
      <c r="A22" s="8" t="s">
        <v>3437</v>
      </c>
      <c r="B22" s="6" t="str">
        <f>IF(D22="","","ST50GEN"&amp;TEXT(Table2[[#This Row],[Trunc]],"000000"))</f>
        <v>ST50GEN0108XM</v>
      </c>
      <c r="C22" s="6" t="str">
        <f>IFERROR(VLOOKUP(TEXT(Table2[[#This Row],[Trunc]],"000000"),York2018_Subsample_DB!$A:$G,3,FALSE),"")</f>
        <v>ST50PKT0WD0F</v>
      </c>
      <c r="D22" s="4" t="str">
        <f>IFERROR(VLOOKUP(TEXT(Table2[[#This Row],[Trunc]],"000000"),York2018_Subsample_DB!$A:$G,6,FALSE),"")</f>
        <v>M75-28</v>
      </c>
      <c r="E22" s="1">
        <v>43699</v>
      </c>
      <c r="F22">
        <f t="shared" si="2"/>
        <v>20</v>
      </c>
      <c r="G22" t="str">
        <f t="shared" si="3"/>
        <v>Soil</v>
      </c>
    </row>
    <row r="23" spans="1:7" x14ac:dyDescent="0.3">
      <c r="A23" s="8" t="s">
        <v>894</v>
      </c>
      <c r="B23" s="6" t="str">
        <f>IF(D23="","","ST50GEN"&amp;TEXT(Table2[[#This Row],[Trunc]],"000000"))</f>
        <v>ST50GEN0109S8</v>
      </c>
      <c r="C23" s="6" t="str">
        <f>IFERROR(VLOOKUP(TEXT(Table2[[#This Row],[Trunc]],"000000"),York2018_Subsample_DB!$A:$G,3,FALSE),"")</f>
        <v>ST50PKT0WDLK</v>
      </c>
      <c r="D23" s="4">
        <f>IFERROR(VLOOKUP(TEXT(Table2[[#This Row],[Trunc]],"000000"),York2018_Subsample_DB!$A:$G,6,FALSE),"")</f>
        <v>962</v>
      </c>
      <c r="E23" s="1">
        <v>43699</v>
      </c>
      <c r="F23">
        <f t="shared" si="2"/>
        <v>21</v>
      </c>
      <c r="G23" t="str">
        <f t="shared" si="3"/>
        <v>Soil</v>
      </c>
    </row>
    <row r="24" spans="1:7" x14ac:dyDescent="0.3">
      <c r="A24" s="8" t="s">
        <v>4431</v>
      </c>
      <c r="B24" s="6" t="str">
        <f>IF(D24="","","ST50GEN"&amp;TEXT(Table2[[#This Row],[Trunc]],"000000"))</f>
        <v>ST50GEN0108JC</v>
      </c>
      <c r="C24" s="6" t="str">
        <f>IFERROR(VLOOKUP(TEXT(Table2[[#This Row],[Trunc]],"000000"),York2018_Subsample_DB!$A:$G,3,FALSE),"")</f>
        <v>ST50PKT0WCRL</v>
      </c>
      <c r="D24" s="4">
        <f>IFERROR(VLOOKUP(TEXT(Table2[[#This Row],[Trunc]],"000000"),York2018_Subsample_DB!$A:$G,6,FALSE),"")</f>
        <v>1547</v>
      </c>
      <c r="E24" s="1">
        <v>43699</v>
      </c>
      <c r="F24">
        <f t="shared" si="2"/>
        <v>22</v>
      </c>
      <c r="G24" t="str">
        <f t="shared" si="3"/>
        <v>Soil</v>
      </c>
    </row>
    <row r="25" spans="1:7" x14ac:dyDescent="0.3">
      <c r="A25" s="8" t="s">
        <v>8153</v>
      </c>
      <c r="B25" s="6" t="str">
        <f>IF(D25="","","ST50GEN"&amp;TEXT(Table2[[#This Row],[Trunc]],"000000"))</f>
        <v>ST50GEN01077P</v>
      </c>
      <c r="C25" s="6" t="str">
        <f>IFERROR(VLOOKUP(TEXT(Table2[[#This Row],[Trunc]],"000000"),York2018_Subsample_DB!$A:$G,3,FALSE),"")</f>
        <v>ST50PKT0WC4C</v>
      </c>
      <c r="D25" s="4">
        <f>IFERROR(VLOOKUP(TEXT(Table2[[#This Row],[Trunc]],"000000"),York2018_Subsample_DB!$A:$G,6,FALSE),"")</f>
        <v>789</v>
      </c>
      <c r="E25" s="1">
        <v>43699</v>
      </c>
      <c r="F25">
        <f t="shared" si="2"/>
        <v>23</v>
      </c>
      <c r="G25" t="str">
        <f t="shared" si="3"/>
        <v>Soil</v>
      </c>
    </row>
    <row r="26" spans="1:7" x14ac:dyDescent="0.3">
      <c r="A26" s="8" t="s">
        <v>8129</v>
      </c>
      <c r="B26" s="6" t="str">
        <f>IF(D26="","","ST50GEN"&amp;TEXT(Table2[[#This Row],[Trunc]],"000000"))</f>
        <v>ST50GEN01077Y</v>
      </c>
      <c r="C26" s="6" t="str">
        <f>IFERROR(VLOOKUP(TEXT(Table2[[#This Row],[Trunc]],"000000"),York2018_Subsample_DB!$A:$G,3,FALSE),"")</f>
        <v>ST50PKT0WC4H</v>
      </c>
      <c r="D26" s="4" t="str">
        <f>IFERROR(VLOOKUP(TEXT(Table2[[#This Row],[Trunc]],"000000"),York2018_Subsample_DB!$A:$G,6,FALSE),"")</f>
        <v>M76-79</v>
      </c>
      <c r="E26" s="1">
        <v>43699</v>
      </c>
      <c r="F26">
        <f t="shared" si="2"/>
        <v>24</v>
      </c>
      <c r="G26" t="str">
        <f t="shared" si="3"/>
        <v>Soil</v>
      </c>
    </row>
    <row r="27" spans="1:7" x14ac:dyDescent="0.3">
      <c r="A27" s="8" t="s">
        <v>9558</v>
      </c>
      <c r="B27" s="6" t="str">
        <f>IF(D27="","","ST50GEN"&amp;TEXT(Table2[[#This Row],[Trunc]],"000000"))</f>
        <v>ST50GEN010784</v>
      </c>
      <c r="C27" s="6" t="str">
        <f>IFERROR(VLOOKUP(TEXT(Table2[[#This Row],[Trunc]],"000000"),York2018_Subsample_DB!$A:$G,3,FALSE),"")</f>
        <v>ST50PKT0WC4N</v>
      </c>
      <c r="D27" s="4">
        <f>IFERROR(VLOOKUP(TEXT(Table2[[#This Row],[Trunc]],"000000"),York2018_Subsample_DB!$A:$G,6,FALSE),"")</f>
        <v>742</v>
      </c>
      <c r="E27" s="1">
        <v>43699</v>
      </c>
      <c r="F27">
        <f t="shared" si="2"/>
        <v>25</v>
      </c>
      <c r="G27" t="str">
        <f t="shared" si="3"/>
        <v>Soil</v>
      </c>
    </row>
    <row r="28" spans="1:7" x14ac:dyDescent="0.3">
      <c r="A28" s="8" t="s">
        <v>8097</v>
      </c>
      <c r="B28" s="6" t="str">
        <f>IF(D28="","","ST50GEN"&amp;TEXT(Table2[[#This Row],[Trunc]],"000000"))</f>
        <v>ST50GEN01078D</v>
      </c>
      <c r="C28" s="6" t="str">
        <f>IFERROR(VLOOKUP(TEXT(Table2[[#This Row],[Trunc]],"000000"),York2018_Subsample_DB!$A:$G,3,FALSE),"")</f>
        <v>ST50PKT0WC4S</v>
      </c>
      <c r="D28" s="4">
        <f>IFERROR(VLOOKUP(TEXT(Table2[[#This Row],[Trunc]],"000000"),York2018_Subsample_DB!$A:$G,6,FALSE),"")</f>
        <v>1192</v>
      </c>
      <c r="E28" s="1">
        <v>43699</v>
      </c>
      <c r="F28">
        <f t="shared" si="2"/>
        <v>26</v>
      </c>
      <c r="G28" t="str">
        <f t="shared" si="3"/>
        <v>Soil</v>
      </c>
    </row>
    <row r="29" spans="1:7" x14ac:dyDescent="0.3">
      <c r="A29" s="8" t="s">
        <v>4805</v>
      </c>
      <c r="B29" s="6" t="str">
        <f>IF(D29="","","ST50GEN"&amp;TEXT(Table2[[#This Row],[Trunc]],"000000"))</f>
        <v>ST50GEN0108FZ</v>
      </c>
      <c r="C29" s="6" t="str">
        <f>IFERROR(VLOOKUP(TEXT(Table2[[#This Row],[Trunc]],"000000"),York2018_Subsample_DB!$A:$G,3,FALSE),"")</f>
        <v>ST50PKT0WCSH</v>
      </c>
      <c r="D29" s="4">
        <f>IFERROR(VLOOKUP(TEXT(Table2[[#This Row],[Trunc]],"000000"),York2018_Subsample_DB!$A:$G,6,FALSE),"")</f>
        <v>496</v>
      </c>
      <c r="E29" s="1">
        <v>43699</v>
      </c>
      <c r="F29">
        <f t="shared" si="2"/>
        <v>27</v>
      </c>
      <c r="G29" t="str">
        <f t="shared" si="3"/>
        <v>Soil</v>
      </c>
    </row>
    <row r="30" spans="1:7" x14ac:dyDescent="0.3">
      <c r="A30" s="8" t="s">
        <v>4473</v>
      </c>
      <c r="B30" s="6" t="str">
        <f>IF(D30="","","ST50GEN"&amp;TEXT(Table2[[#This Row],[Trunc]],"000000"))</f>
        <v>ST50GEN0108NR</v>
      </c>
      <c r="C30" s="6" t="str">
        <f>IFERROR(VLOOKUP(TEXT(Table2[[#This Row],[Trunc]],"000000"),York2018_Subsample_DB!$A:$G,3,FALSE),"")</f>
        <v>ST50PKT0WCRC</v>
      </c>
      <c r="D30" s="4">
        <f>IFERROR(VLOOKUP(TEXT(Table2[[#This Row],[Trunc]],"000000"),York2018_Subsample_DB!$A:$G,6,FALSE),"")</f>
        <v>1255</v>
      </c>
      <c r="E30" s="1">
        <v>43699</v>
      </c>
      <c r="F30">
        <f t="shared" si="2"/>
        <v>28</v>
      </c>
      <c r="G30" t="str">
        <f t="shared" si="3"/>
        <v>Soil</v>
      </c>
    </row>
    <row r="31" spans="1:7" x14ac:dyDescent="0.3">
      <c r="A31" s="8" t="s">
        <v>2372</v>
      </c>
      <c r="B31" s="6" t="str">
        <f>IF(D31="","","ST50GEN"&amp;TEXT(Table2[[#This Row],[Trunc]],"000000"))</f>
        <v>ST50GEN01098B</v>
      </c>
      <c r="C31" s="6" t="str">
        <f>IFERROR(VLOOKUP(TEXT(Table2[[#This Row],[Trunc]],"000000"),York2018_Subsample_DB!$A:$G,3,FALSE),"")</f>
        <v>ST50PKT0WDBV</v>
      </c>
      <c r="D31" s="4">
        <f>IFERROR(VLOOKUP(TEXT(Table2[[#This Row],[Trunc]],"000000"),York2018_Subsample_DB!$A:$G,6,FALSE),"")</f>
        <v>1633</v>
      </c>
      <c r="E31" s="1">
        <v>43699</v>
      </c>
      <c r="F31">
        <f t="shared" si="2"/>
        <v>29</v>
      </c>
      <c r="G31" t="str">
        <f t="shared" si="3"/>
        <v>Soil</v>
      </c>
    </row>
    <row r="32" spans="1:7" x14ac:dyDescent="0.3">
      <c r="A32" s="8" t="s">
        <v>4847</v>
      </c>
      <c r="B32" s="6" t="str">
        <f>IF(D32="","","ST50GEN"&amp;TEXT(Table2[[#This Row],[Trunc]],"000000"))</f>
        <v>ST50GEN0108FJ</v>
      </c>
      <c r="C32" s="6" t="str">
        <f>IFERROR(VLOOKUP(TEXT(Table2[[#This Row],[Trunc]],"000000"),York2018_Subsample_DB!$A:$G,3,FALSE),"")</f>
        <v>ST50PKT0WCWH</v>
      </c>
      <c r="D32" s="4">
        <f>IFERROR(VLOOKUP(TEXT(Table2[[#This Row],[Trunc]],"000000"),York2018_Subsample_DB!$A:$G,6,FALSE),"")</f>
        <v>464</v>
      </c>
      <c r="E32" s="1">
        <v>43699</v>
      </c>
      <c r="F32">
        <f t="shared" si="2"/>
        <v>30</v>
      </c>
      <c r="G32" t="str">
        <f t="shared" si="3"/>
        <v>Soil</v>
      </c>
    </row>
    <row r="33" spans="1:7" x14ac:dyDescent="0.3">
      <c r="A33" s="8" t="s">
        <v>7</v>
      </c>
      <c r="B33" s="6" t="str">
        <f>IF(D33="","","ST50GEN"&amp;TEXT(Table2[[#This Row],[Trunc]],"000000"))</f>
        <v/>
      </c>
      <c r="C33" s="6" t="str">
        <f>IFERROR(VLOOKUP(TEXT(Table2[[#This Row],[Trunc]],"000000"),York2018_Subsample_DB!$A:$G,3,FALSE),"")</f>
        <v/>
      </c>
      <c r="D33" s="4" t="str">
        <f>IFERROR(VLOOKUP(TEXT(Table2[[#This Row],[Trunc]],"000000"),York2018_Subsample_DB!$A:$G,6,FALSE),"")</f>
        <v/>
      </c>
      <c r="E33" s="1">
        <v>43699</v>
      </c>
      <c r="F33">
        <f t="shared" si="2"/>
        <v>31</v>
      </c>
      <c r="G33" t="str">
        <f t="shared" si="3"/>
        <v>Soil</v>
      </c>
    </row>
    <row r="34" spans="1:7" x14ac:dyDescent="0.3">
      <c r="A34" s="8" t="s">
        <v>2603</v>
      </c>
      <c r="B34" s="6" t="str">
        <f>IF(D34="","","ST50GEN"&amp;TEXT(Table2[[#This Row],[Trunc]],"000000"))</f>
        <v>ST50GEN01092J</v>
      </c>
      <c r="C34" s="6" t="str">
        <f>IFERROR(VLOOKUP(TEXT(Table2[[#This Row],[Trunc]],"000000"),York2018_Subsample_DB!$A:$G,3,FALSE),"")</f>
        <v>ST50PKT0WD7R</v>
      </c>
      <c r="D34" s="4" t="str">
        <f>IFERROR(VLOOKUP(TEXT(Table2[[#This Row],[Trunc]],"000000"),York2018_Subsample_DB!$A:$G,6,FALSE),"")</f>
        <v>WESTONIA</v>
      </c>
      <c r="E34" s="1">
        <v>43699</v>
      </c>
      <c r="F34">
        <f t="shared" si="2"/>
        <v>32</v>
      </c>
      <c r="G34" t="str">
        <f t="shared" si="3"/>
        <v>Soil</v>
      </c>
    </row>
    <row r="35" spans="1:7" x14ac:dyDescent="0.3">
      <c r="A35" s="8" t="s">
        <v>2591</v>
      </c>
      <c r="B35" s="6" t="str">
        <f>IF(D35="","","ST50GEN"&amp;TEXT(Table2[[#This Row],[Trunc]],"000000"))</f>
        <v>ST50GEN01092N</v>
      </c>
      <c r="C35" s="6" t="str">
        <f>IFERROR(VLOOKUP(TEXT(Table2[[#This Row],[Trunc]],"000000"),York2018_Subsample_DB!$A:$G,3,FALSE),"")</f>
        <v>ST50PKT0WD9F</v>
      </c>
      <c r="D35" s="4">
        <f>IFERROR(VLOOKUP(TEXT(Table2[[#This Row],[Trunc]],"000000"),York2018_Subsample_DB!$A:$G,6,FALSE),"")</f>
        <v>828</v>
      </c>
      <c r="E35" s="1">
        <v>43699</v>
      </c>
      <c r="F35">
        <f t="shared" si="2"/>
        <v>33</v>
      </c>
      <c r="G35" t="str">
        <f t="shared" si="3"/>
        <v>Soil</v>
      </c>
    </row>
    <row r="36" spans="1:7" x14ac:dyDescent="0.3">
      <c r="A36" s="8" t="s">
        <v>2470</v>
      </c>
      <c r="B36" s="6" t="str">
        <f>IF(D36="","","ST50GEN"&amp;TEXT(Table2[[#This Row],[Trunc]],"000000"))</f>
        <v>ST50GEN0109JV</v>
      </c>
      <c r="C36" s="6" t="str">
        <f>IFERROR(VLOOKUP(TEXT(Table2[[#This Row],[Trunc]],"000000"),York2018_Subsample_DB!$A:$G,3,FALSE),"")</f>
        <v>ST50PKT0WDB4</v>
      </c>
      <c r="D36" s="4">
        <f>IFERROR(VLOOKUP(TEXT(Table2[[#This Row],[Trunc]],"000000"),York2018_Subsample_DB!$A:$G,6,FALSE),"")</f>
        <v>1018</v>
      </c>
      <c r="E36" s="1">
        <v>43699</v>
      </c>
      <c r="F36">
        <f t="shared" si="2"/>
        <v>34</v>
      </c>
      <c r="G36" t="str">
        <f t="shared" si="3"/>
        <v>Soil</v>
      </c>
    </row>
    <row r="37" spans="1:7" x14ac:dyDescent="0.3">
      <c r="A37" s="8" t="s">
        <v>2549</v>
      </c>
      <c r="B37" s="6" t="str">
        <f>IF(D37="","","ST50GEN"&amp;TEXT(Table2[[#This Row],[Trunc]],"000000"))</f>
        <v>ST50GEN0109J0</v>
      </c>
      <c r="C37" s="6" t="str">
        <f>IFERROR(VLOOKUP(TEXT(Table2[[#This Row],[Trunc]],"000000"),York2018_Subsample_DB!$A:$G,3,FALSE),"")</f>
        <v>ST50PKT0WD9N</v>
      </c>
      <c r="D37" s="4">
        <f>IFERROR(VLOOKUP(TEXT(Table2[[#This Row],[Trunc]],"000000"),York2018_Subsample_DB!$A:$G,6,FALSE),"")</f>
        <v>219</v>
      </c>
      <c r="E37" s="1">
        <v>43699</v>
      </c>
      <c r="F37">
        <f t="shared" si="2"/>
        <v>35</v>
      </c>
      <c r="G37" t="str">
        <f t="shared" si="3"/>
        <v>Soil</v>
      </c>
    </row>
    <row r="38" spans="1:7" x14ac:dyDescent="0.3">
      <c r="A38" s="8" t="s">
        <v>4449</v>
      </c>
      <c r="B38" s="6" t="str">
        <f>IF(D38="","","ST50GEN"&amp;TEXT(Table2[[#This Row],[Trunc]],"000000"))</f>
        <v>ST50GEN0108J5</v>
      </c>
      <c r="C38" s="6" t="str">
        <f>IFERROR(VLOOKUP(TEXT(Table2[[#This Row],[Trunc]],"000000"),York2018_Subsample_DB!$A:$G,3,FALSE),"")</f>
        <v>ST50PKT0WCRH</v>
      </c>
      <c r="D38" s="4">
        <f>IFERROR(VLOOKUP(TEXT(Table2[[#This Row],[Trunc]],"000000"),York2018_Subsample_DB!$A:$G,6,FALSE),"")</f>
        <v>1443</v>
      </c>
      <c r="E38" s="1">
        <v>43699</v>
      </c>
      <c r="F38">
        <f t="shared" ref="F38:F69" si="4">IF(A38="Start",0,F37+1)</f>
        <v>36</v>
      </c>
      <c r="G38" t="str">
        <f t="shared" ref="G38:G69" si="5">IF(A38&lt;&gt;"",G37,"")</f>
        <v>Soil</v>
      </c>
    </row>
    <row r="39" spans="1:7" x14ac:dyDescent="0.3">
      <c r="A39" s="8" t="s">
        <v>4497</v>
      </c>
      <c r="B39" s="6" t="str">
        <f>IF(D39="","","ST50GEN"&amp;TEXT(Table2[[#This Row],[Trunc]],"000000"))</f>
        <v>ST50GEN0108NH</v>
      </c>
      <c r="C39" s="6" t="str">
        <f>IFERROR(VLOOKUP(TEXT(Table2[[#This Row],[Trunc]],"000000"),York2018_Subsample_DB!$A:$G,3,FALSE),"")</f>
        <v>ST50PKT0WCR5</v>
      </c>
      <c r="D39" s="4">
        <f>IFERROR(VLOOKUP(TEXT(Table2[[#This Row],[Trunc]],"000000"),York2018_Subsample_DB!$A:$G,6,FALSE),"")</f>
        <v>787</v>
      </c>
      <c r="E39" s="1">
        <v>43699</v>
      </c>
      <c r="F39">
        <f t="shared" si="4"/>
        <v>37</v>
      </c>
      <c r="G39" t="str">
        <f t="shared" si="5"/>
        <v>Soil</v>
      </c>
    </row>
    <row r="40" spans="1:7" x14ac:dyDescent="0.3">
      <c r="A40" s="8" t="s">
        <v>4775</v>
      </c>
      <c r="B40" s="6" t="str">
        <f>IF(D40="","","ST50GEN"&amp;TEXT(Table2[[#This Row],[Trunc]],"000000"))</f>
        <v>ST50GEN0108G9</v>
      </c>
      <c r="C40" s="6" t="str">
        <f>IFERROR(VLOOKUP(TEXT(Table2[[#This Row],[Trunc]],"000000"),York2018_Subsample_DB!$A:$G,3,FALSE),"")</f>
        <v>ST50PKT0WCSQ</v>
      </c>
      <c r="D40" s="4">
        <f>IFERROR(VLOOKUP(TEXT(Table2[[#This Row],[Trunc]],"000000"),York2018_Subsample_DB!$A:$G,6,FALSE),"")</f>
        <v>464</v>
      </c>
      <c r="E40" s="1">
        <v>43699</v>
      </c>
      <c r="F40">
        <f t="shared" si="4"/>
        <v>38</v>
      </c>
      <c r="G40" t="str">
        <f t="shared" si="5"/>
        <v>Soil</v>
      </c>
    </row>
    <row r="41" spans="1:7" x14ac:dyDescent="0.3">
      <c r="A41" s="8" t="s">
        <v>4539</v>
      </c>
      <c r="B41" s="6" t="str">
        <f>IF(D41="","","ST50GEN"&amp;TEXT(Table2[[#This Row],[Trunc]],"000000"))</f>
        <v>ST50GEN0108N1</v>
      </c>
      <c r="C41" s="6" t="str">
        <f>IFERROR(VLOOKUP(TEXT(Table2[[#This Row],[Trunc]],"000000"),York2018_Subsample_DB!$A:$G,3,FALSE),"")</f>
        <v>ST50PKT0WCQY</v>
      </c>
      <c r="D41" s="4">
        <f>IFERROR(VLOOKUP(TEXT(Table2[[#This Row],[Trunc]],"000000"),York2018_Subsample_DB!$A:$G,6,FALSE),"")</f>
        <v>839</v>
      </c>
      <c r="E41" s="1">
        <v>43699</v>
      </c>
      <c r="F41">
        <f t="shared" si="4"/>
        <v>39</v>
      </c>
      <c r="G41" t="str">
        <f t="shared" si="5"/>
        <v>Soil</v>
      </c>
    </row>
    <row r="42" spans="1:7" x14ac:dyDescent="0.3">
      <c r="A42" s="8" t="s">
        <v>3333</v>
      </c>
      <c r="B42" s="6" t="str">
        <f>IF(D42="","","ST50GEN"&amp;TEXT(Table2[[#This Row],[Trunc]],"000000"))</f>
        <v>ST50GEN0108YQ</v>
      </c>
      <c r="C42" s="6" t="str">
        <f>IFERROR(VLOOKUP(TEXT(Table2[[#This Row],[Trunc]],"000000"),York2018_Subsample_DB!$A:$G,3,FALSE),"")</f>
        <v>ST50PKT0WD11</v>
      </c>
      <c r="D42" s="4">
        <f>IFERROR(VLOOKUP(TEXT(Table2[[#This Row],[Trunc]],"000000"),York2018_Subsample_DB!$A:$G,6,FALSE),"")</f>
        <v>982</v>
      </c>
      <c r="E42" s="1">
        <v>43699</v>
      </c>
      <c r="F42">
        <f t="shared" si="4"/>
        <v>40</v>
      </c>
      <c r="G42" t="str">
        <f t="shared" si="5"/>
        <v>Soil</v>
      </c>
    </row>
    <row r="43" spans="1:7" x14ac:dyDescent="0.3">
      <c r="A43" s="8" t="s">
        <v>4799</v>
      </c>
      <c r="B43" s="6" t="str">
        <f>IF(D43="","","ST50GEN"&amp;TEXT(Table2[[#This Row],[Trunc]],"000000"))</f>
        <v>ST50GEN0108G1</v>
      </c>
      <c r="C43" s="6" t="str">
        <f>IFERROR(VLOOKUP(TEXT(Table2[[#This Row],[Trunc]],"000000"),York2018_Subsample_DB!$A:$G,3,FALSE),"")</f>
        <v>ST50PKT0WCSJ</v>
      </c>
      <c r="D43" s="4">
        <f>IFERROR(VLOOKUP(TEXT(Table2[[#This Row],[Trunc]],"000000"),York2018_Subsample_DB!$A:$G,6,FALSE),"")</f>
        <v>427</v>
      </c>
      <c r="E43" s="1">
        <v>43699</v>
      </c>
      <c r="F43">
        <f t="shared" si="4"/>
        <v>41</v>
      </c>
      <c r="G43" t="str">
        <f t="shared" si="5"/>
        <v>Soil</v>
      </c>
    </row>
    <row r="44" spans="1:7" x14ac:dyDescent="0.3">
      <c r="A44" s="8" t="s">
        <v>4811</v>
      </c>
      <c r="B44" s="6" t="str">
        <f>IF(D44="","","ST50GEN"&amp;TEXT(Table2[[#This Row],[Trunc]],"000000"))</f>
        <v>ST50GEN0108FX</v>
      </c>
      <c r="C44" s="6" t="str">
        <f>IFERROR(VLOOKUP(TEXT(Table2[[#This Row],[Trunc]],"000000"),York2018_Subsample_DB!$A:$G,3,FALSE),"")</f>
        <v>ST50PKT0WCSG</v>
      </c>
      <c r="D44" s="4">
        <f>IFERROR(VLOOKUP(TEXT(Table2[[#This Row],[Trunc]],"000000"),York2018_Subsample_DB!$A:$G,6,FALSE),"")</f>
        <v>1262</v>
      </c>
      <c r="E44" s="1">
        <v>43699</v>
      </c>
      <c r="F44">
        <f t="shared" si="4"/>
        <v>42</v>
      </c>
      <c r="G44" t="str">
        <f t="shared" si="5"/>
        <v>Soil</v>
      </c>
    </row>
    <row r="45" spans="1:7" x14ac:dyDescent="0.3">
      <c r="A45" s="8" t="s">
        <v>2440</v>
      </c>
      <c r="B45" s="6" t="str">
        <f>IF(D45="","","ST50GEN"&amp;TEXT(Table2[[#This Row],[Trunc]],"000000"))</f>
        <v>ST50GEN0109K5</v>
      </c>
      <c r="C45" s="6" t="str">
        <f>IFERROR(VLOOKUP(TEXT(Table2[[#This Row],[Trunc]],"000000"),York2018_Subsample_DB!$A:$G,3,FALSE),"")</f>
        <v>ST50PKT0WDBC</v>
      </c>
      <c r="D45" s="4">
        <f>IFERROR(VLOOKUP(TEXT(Table2[[#This Row],[Trunc]],"000000"),York2018_Subsample_DB!$A:$G,6,FALSE),"")</f>
        <v>1072</v>
      </c>
      <c r="E45" s="1">
        <v>43699</v>
      </c>
      <c r="F45">
        <f t="shared" si="4"/>
        <v>43</v>
      </c>
      <c r="G45" t="str">
        <f t="shared" si="5"/>
        <v>Soil</v>
      </c>
    </row>
    <row r="46" spans="1:7" x14ac:dyDescent="0.3">
      <c r="A46" s="8" t="s">
        <v>4745</v>
      </c>
      <c r="B46" s="6" t="str">
        <f>IF(D46="","","ST50GEN"&amp;TEXT(Table2[[#This Row],[Trunc]],"000000"))</f>
        <v>ST50GEN0108GM</v>
      </c>
      <c r="C46" s="6" t="str">
        <f>IFERROR(VLOOKUP(TEXT(Table2[[#This Row],[Trunc]],"000000"),York2018_Subsample_DB!$A:$G,3,FALSE),"")</f>
        <v>ST50PKT0WCSW</v>
      </c>
      <c r="D46" s="4">
        <f>IFERROR(VLOOKUP(TEXT(Table2[[#This Row],[Trunc]],"000000"),York2018_Subsample_DB!$A:$G,6,FALSE),"")</f>
        <v>1646</v>
      </c>
      <c r="E46" s="1">
        <v>43699</v>
      </c>
      <c r="F46">
        <f t="shared" si="4"/>
        <v>44</v>
      </c>
      <c r="G46" t="str">
        <f t="shared" si="5"/>
        <v>Soil</v>
      </c>
    </row>
    <row r="47" spans="1:7" x14ac:dyDescent="0.3">
      <c r="A47" s="8" t="s">
        <v>2494</v>
      </c>
      <c r="B47" s="6" t="str">
        <f>IF(D47="","","ST50GEN"&amp;TEXT(Table2[[#This Row],[Trunc]],"000000"))</f>
        <v>ST50GEN0109JL</v>
      </c>
      <c r="C47" s="6" t="str">
        <f>IFERROR(VLOOKUP(TEXT(Table2[[#This Row],[Trunc]],"000000"),York2018_Subsample_DB!$A:$G,3,FALSE),"")</f>
        <v>ST50PKT0WDB0</v>
      </c>
      <c r="D47" s="4">
        <f>IFERROR(VLOOKUP(TEXT(Table2[[#This Row],[Trunc]],"000000"),York2018_Subsample_DB!$A:$G,6,FALSE),"")</f>
        <v>177</v>
      </c>
      <c r="E47" s="1">
        <v>43699</v>
      </c>
      <c r="F47">
        <f t="shared" si="4"/>
        <v>45</v>
      </c>
      <c r="G47" t="str">
        <f t="shared" si="5"/>
        <v>Soil</v>
      </c>
    </row>
    <row r="48" spans="1:7" x14ac:dyDescent="0.3">
      <c r="A48" s="8" t="s">
        <v>2579</v>
      </c>
      <c r="B48" s="6" t="str">
        <f>IF(D48="","","ST50GEN"&amp;TEXT(Table2[[#This Row],[Trunc]],"000000"))</f>
        <v>ST50GEN01092S</v>
      </c>
      <c r="C48" s="6" t="str">
        <f>IFERROR(VLOOKUP(TEXT(Table2[[#This Row],[Trunc]],"000000"),York2018_Subsample_DB!$A:$G,3,FALSE),"")</f>
        <v>ST50PKT0WD9H</v>
      </c>
      <c r="D48" s="4">
        <f>IFERROR(VLOOKUP(TEXT(Table2[[#This Row],[Trunc]],"000000"),York2018_Subsample_DB!$A:$G,6,FALSE),"")</f>
        <v>253</v>
      </c>
      <c r="E48" s="1">
        <v>43699</v>
      </c>
      <c r="F48">
        <f t="shared" si="4"/>
        <v>46</v>
      </c>
      <c r="G48" t="str">
        <f t="shared" si="5"/>
        <v>Soil</v>
      </c>
    </row>
    <row r="49" spans="1:7" x14ac:dyDescent="0.3">
      <c r="A49" s="8" t="s">
        <v>4757</v>
      </c>
      <c r="B49" s="6" t="str">
        <f>IF(D49="","","ST50GEN"&amp;TEXT(Table2[[#This Row],[Trunc]],"000000"))</f>
        <v>ST50GEN0108GH</v>
      </c>
      <c r="C49" s="6" t="str">
        <f>IFERROR(VLOOKUP(TEXT(Table2[[#This Row],[Trunc]],"000000"),York2018_Subsample_DB!$A:$G,3,FALSE),"")</f>
        <v>ST50PKT0WCST</v>
      </c>
      <c r="D49" s="4">
        <f>IFERROR(VLOOKUP(TEXT(Table2[[#This Row],[Trunc]],"000000"),York2018_Subsample_DB!$A:$G,6,FALSE),"")</f>
        <v>1201</v>
      </c>
      <c r="E49" s="1">
        <v>43699</v>
      </c>
      <c r="F49">
        <f t="shared" si="4"/>
        <v>47</v>
      </c>
      <c r="G49" t="str">
        <f t="shared" si="5"/>
        <v>Soil</v>
      </c>
    </row>
    <row r="50" spans="1:7" x14ac:dyDescent="0.3">
      <c r="A50" s="8" t="s">
        <v>2452</v>
      </c>
      <c r="B50" s="6" t="str">
        <f>IF(D50="","","ST50GEN"&amp;TEXT(Table2[[#This Row],[Trunc]],"000000"))</f>
        <v>ST50GEN0109K1</v>
      </c>
      <c r="C50" s="6" t="str">
        <f>IFERROR(VLOOKUP(TEXT(Table2[[#This Row],[Trunc]],"000000"),York2018_Subsample_DB!$A:$G,3,FALSE),"")</f>
        <v>ST50PKT0WDB9</v>
      </c>
      <c r="D50" s="4">
        <f>IFERROR(VLOOKUP(TEXT(Table2[[#This Row],[Trunc]],"000000"),York2018_Subsample_DB!$A:$G,6,FALSE),"")</f>
        <v>886</v>
      </c>
      <c r="E50" s="1">
        <v>43699</v>
      </c>
      <c r="F50">
        <f t="shared" si="4"/>
        <v>48</v>
      </c>
      <c r="G50" t="str">
        <f t="shared" si="5"/>
        <v>Soil</v>
      </c>
    </row>
    <row r="51" spans="1:7" x14ac:dyDescent="0.3">
      <c r="A51" s="8" t="s">
        <v>4751</v>
      </c>
      <c r="B51" s="6" t="str">
        <f>IF(D51="","","ST50GEN"&amp;TEXT(Table2[[#This Row],[Trunc]],"000000"))</f>
        <v>ST50GEN0108GK</v>
      </c>
      <c r="C51" s="6" t="str">
        <f>IFERROR(VLOOKUP(TEXT(Table2[[#This Row],[Trunc]],"000000"),York2018_Subsample_DB!$A:$G,3,FALSE),"")</f>
        <v>ST50PKT0WCSV</v>
      </c>
      <c r="D51" s="4">
        <f>IFERROR(VLOOKUP(TEXT(Table2[[#This Row],[Trunc]],"000000"),York2018_Subsample_DB!$A:$G,6,FALSE),"")</f>
        <v>434</v>
      </c>
      <c r="E51" s="1">
        <v>43699</v>
      </c>
      <c r="F51">
        <f t="shared" si="4"/>
        <v>49</v>
      </c>
      <c r="G51" t="str">
        <f t="shared" si="5"/>
        <v>Soil</v>
      </c>
    </row>
    <row r="52" spans="1:7" x14ac:dyDescent="0.3">
      <c r="A52" s="8" t="s">
        <v>3387</v>
      </c>
      <c r="B52" s="6" t="str">
        <f>IF(D52="","","ST50GEN"&amp;TEXT(Table2[[#This Row],[Trunc]],"000000"))</f>
        <v>ST50GEN0108Y4</v>
      </c>
      <c r="C52" s="6" t="str">
        <f>IFERROR(VLOOKUP(TEXT(Table2[[#This Row],[Trunc]],"000000"),York2018_Subsample_DB!$A:$G,3,FALSE),"")</f>
        <v>ST50PKT0WD0R</v>
      </c>
      <c r="D52" s="4">
        <f>IFERROR(VLOOKUP(TEXT(Table2[[#This Row],[Trunc]],"000000"),York2018_Subsample_DB!$A:$G,6,FALSE),"")</f>
        <v>588</v>
      </c>
      <c r="E52" s="1">
        <v>43699</v>
      </c>
      <c r="F52">
        <f t="shared" si="4"/>
        <v>50</v>
      </c>
      <c r="G52" t="str">
        <f t="shared" si="5"/>
        <v>Soil</v>
      </c>
    </row>
    <row r="53" spans="1:7" x14ac:dyDescent="0.3">
      <c r="A53" s="8" t="s">
        <v>2561</v>
      </c>
      <c r="B53" s="6" t="str">
        <f>IF(D53="","","ST50GEN"&amp;TEXT(Table2[[#This Row],[Trunc]],"000000"))</f>
        <v>ST50GEN0109HW</v>
      </c>
      <c r="C53" s="6" t="str">
        <f>IFERROR(VLOOKUP(TEXT(Table2[[#This Row],[Trunc]],"000000"),York2018_Subsample_DB!$A:$G,3,FALSE),"")</f>
        <v>ST50PKT0WD9L</v>
      </c>
      <c r="D53" s="4">
        <f>IFERROR(VLOOKUP(TEXT(Table2[[#This Row],[Trunc]],"000000"),York2018_Subsample_DB!$A:$G,6,FALSE),"")</f>
        <v>1064</v>
      </c>
      <c r="E53" s="1">
        <v>43699</v>
      </c>
      <c r="F53">
        <f t="shared" si="4"/>
        <v>51</v>
      </c>
      <c r="G53" t="str">
        <f t="shared" si="5"/>
        <v>Soil</v>
      </c>
    </row>
    <row r="54" spans="1:7" x14ac:dyDescent="0.3">
      <c r="A54" s="8" t="s">
        <v>4841</v>
      </c>
      <c r="B54" s="6" t="str">
        <f>IF(D54="","","ST50GEN"&amp;TEXT(Table2[[#This Row],[Trunc]],"000000"))</f>
        <v>ST50GEN0108FL</v>
      </c>
      <c r="C54" s="6" t="str">
        <f>IFERROR(VLOOKUP(TEXT(Table2[[#This Row],[Trunc]],"000000"),York2018_Subsample_DB!$A:$G,3,FALSE),"")</f>
        <v>ST50PKT0WCS9</v>
      </c>
      <c r="D54" s="4">
        <f>IFERROR(VLOOKUP(TEXT(Table2[[#This Row],[Trunc]],"000000"),York2018_Subsample_DB!$A:$G,6,FALSE),"")</f>
        <v>1260</v>
      </c>
      <c r="E54" s="1">
        <v>43699</v>
      </c>
      <c r="F54">
        <f t="shared" si="4"/>
        <v>52</v>
      </c>
      <c r="G54" t="str">
        <f t="shared" si="5"/>
        <v>Soil</v>
      </c>
    </row>
    <row r="55" spans="1:7" x14ac:dyDescent="0.3">
      <c r="A55" s="8" t="s">
        <v>4485</v>
      </c>
      <c r="B55" s="6" t="str">
        <f>IF(D55="","","ST50GEN"&amp;TEXT(Table2[[#This Row],[Trunc]],"000000"))</f>
        <v>ST50GEN0108NM</v>
      </c>
      <c r="C55" s="6" t="str">
        <f>IFERROR(VLOOKUP(TEXT(Table2[[#This Row],[Trunc]],"000000"),York2018_Subsample_DB!$A:$G,3,FALSE),"")</f>
        <v>ST50PKT0WCR9</v>
      </c>
      <c r="D55" s="4">
        <f>IFERROR(VLOOKUP(TEXT(Table2[[#This Row],[Trunc]],"000000"),York2018_Subsample_DB!$A:$G,6,FALSE),"")</f>
        <v>532</v>
      </c>
      <c r="E55" s="1">
        <v>43699</v>
      </c>
      <c r="F55">
        <f t="shared" si="4"/>
        <v>53</v>
      </c>
      <c r="G55" t="str">
        <f t="shared" si="5"/>
        <v>Soil</v>
      </c>
    </row>
    <row r="56" spans="1:7" x14ac:dyDescent="0.3">
      <c r="A56" s="8" t="s">
        <v>2609</v>
      </c>
      <c r="B56" s="6" t="str">
        <f>IF(D56="","","ST50GEN"&amp;TEXT(Table2[[#This Row],[Trunc]],"000000"))</f>
        <v>ST50GEN01092G</v>
      </c>
      <c r="C56" s="6" t="str">
        <f>IFERROR(VLOOKUP(TEXT(Table2[[#This Row],[Trunc]],"000000"),York2018_Subsample_DB!$A:$G,3,FALSE),"")</f>
        <v>ST50PKT0WD7Q</v>
      </c>
      <c r="D56" s="4">
        <f>IFERROR(VLOOKUP(TEXT(Table2[[#This Row],[Trunc]],"000000"),York2018_Subsample_DB!$A:$G,6,FALSE),"")</f>
        <v>1442</v>
      </c>
      <c r="E56" s="1">
        <v>43699</v>
      </c>
      <c r="F56">
        <f t="shared" si="4"/>
        <v>54</v>
      </c>
      <c r="G56" t="str">
        <f t="shared" si="5"/>
        <v>Soil</v>
      </c>
    </row>
    <row r="57" spans="1:7" x14ac:dyDescent="0.3">
      <c r="A57" s="8" t="s">
        <v>4763</v>
      </c>
      <c r="B57" s="6" t="str">
        <f>IF(D57="","","ST50GEN"&amp;TEXT(Table2[[#This Row],[Trunc]],"000000"))</f>
        <v>ST50GEN0108GF</v>
      </c>
      <c r="C57" s="6" t="str">
        <f>IFERROR(VLOOKUP(TEXT(Table2[[#This Row],[Trunc]],"000000"),York2018_Subsample_DB!$A:$G,3,FALSE),"")</f>
        <v>ST50PKT0WCSS</v>
      </c>
      <c r="D57" s="4">
        <f>IFERROR(VLOOKUP(TEXT(Table2[[#This Row],[Trunc]],"000000"),York2018_Subsample_DB!$A:$G,6,FALSE),"")</f>
        <v>1217</v>
      </c>
      <c r="E57" s="1">
        <v>43699</v>
      </c>
      <c r="F57">
        <f t="shared" si="4"/>
        <v>55</v>
      </c>
      <c r="G57" t="str">
        <f t="shared" si="5"/>
        <v>Soil</v>
      </c>
    </row>
    <row r="58" spans="1:7" x14ac:dyDescent="0.3">
      <c r="A58" s="8" t="s">
        <v>2422</v>
      </c>
      <c r="B58" s="6" t="str">
        <f>IF(D58="","","ST50GEN"&amp;TEXT(Table2[[#This Row],[Trunc]],"000000"))</f>
        <v>ST50GEN0109KC</v>
      </c>
      <c r="C58" s="6" t="str">
        <f>IFERROR(VLOOKUP(TEXT(Table2[[#This Row],[Trunc]],"000000"),York2018_Subsample_DB!$A:$G,3,FALSE),"")</f>
        <v>ST50PKT0WDBG</v>
      </c>
      <c r="D58" s="4">
        <f>IFERROR(VLOOKUP(TEXT(Table2[[#This Row],[Trunc]],"000000"),York2018_Subsample_DB!$A:$G,6,FALSE),"")</f>
        <v>1500</v>
      </c>
      <c r="E58" s="1">
        <v>43699</v>
      </c>
      <c r="F58">
        <f t="shared" si="4"/>
        <v>56</v>
      </c>
      <c r="G58" t="str">
        <f t="shared" si="5"/>
        <v>Soil</v>
      </c>
    </row>
    <row r="59" spans="1:7" x14ac:dyDescent="0.3">
      <c r="A59" s="8" t="s">
        <v>2336</v>
      </c>
      <c r="B59" s="6" t="str">
        <f>IF(D59="","","ST50GEN"&amp;TEXT(Table2[[#This Row],[Trunc]],"000000"))</f>
        <v>ST50GEN01098Q</v>
      </c>
      <c r="C59" s="6" t="str">
        <f>IFERROR(VLOOKUP(TEXT(Table2[[#This Row],[Trunc]],"000000"),York2018_Subsample_DB!$A:$G,3,FALSE),"")</f>
        <v>ST50PKT0WD7T</v>
      </c>
      <c r="D59" s="4">
        <f>IFERROR(VLOOKUP(TEXT(Table2[[#This Row],[Trunc]],"000000"),York2018_Subsample_DB!$A:$G,6,FALSE),"")</f>
        <v>349</v>
      </c>
      <c r="E59" s="1">
        <v>43699</v>
      </c>
      <c r="F59">
        <f t="shared" si="4"/>
        <v>57</v>
      </c>
      <c r="G59" t="str">
        <f t="shared" si="5"/>
        <v>Soil</v>
      </c>
    </row>
    <row r="60" spans="1:7" x14ac:dyDescent="0.3">
      <c r="A60" s="8" t="s">
        <v>4551</v>
      </c>
      <c r="B60" s="6" t="str">
        <f>IF(D60="","","ST50GEN"&amp;TEXT(Table2[[#This Row],[Trunc]],"000000"))</f>
        <v>ST50GEN0108MX</v>
      </c>
      <c r="C60" s="6" t="str">
        <f>IFERROR(VLOOKUP(TEXT(Table2[[#This Row],[Trunc]],"000000"),York2018_Subsample_DB!$A:$G,3,FALSE),"")</f>
        <v>ST50PKT0WCQW</v>
      </c>
      <c r="D60" s="4">
        <f>IFERROR(VLOOKUP(TEXT(Table2[[#This Row],[Trunc]],"000000"),York2018_Subsample_DB!$A:$G,6,FALSE),"")</f>
        <v>1528</v>
      </c>
      <c r="E60" s="1">
        <v>43699</v>
      </c>
      <c r="F60">
        <f t="shared" si="4"/>
        <v>58</v>
      </c>
      <c r="G60" t="str">
        <f t="shared" si="5"/>
        <v>Soil</v>
      </c>
    </row>
    <row r="61" spans="1:7" x14ac:dyDescent="0.3">
      <c r="A61" s="8" t="s">
        <v>4715</v>
      </c>
      <c r="B61" s="6" t="str">
        <f>IF(D61="","","ST50GEN"&amp;TEXT(Table2[[#This Row],[Trunc]],"000000"))</f>
        <v>ST50GEN0108GY</v>
      </c>
      <c r="C61" s="6" t="str">
        <f>IFERROR(VLOOKUP(TEXT(Table2[[#This Row],[Trunc]],"000000"),York2018_Subsample_DB!$A:$G,3,FALSE),"")</f>
        <v>ST50PKT0WCT1</v>
      </c>
      <c r="D61" s="4">
        <f>IFERROR(VLOOKUP(TEXT(Table2[[#This Row],[Trunc]],"000000"),York2018_Subsample_DB!$A:$G,6,FALSE),"")</f>
        <v>1175</v>
      </c>
      <c r="E61" s="1">
        <v>43699</v>
      </c>
      <c r="F61">
        <f t="shared" si="4"/>
        <v>59</v>
      </c>
      <c r="G61" t="str">
        <f t="shared" si="5"/>
        <v>Soil</v>
      </c>
    </row>
    <row r="62" spans="1:7" x14ac:dyDescent="0.3">
      <c r="A62" s="8" t="s">
        <v>4793</v>
      </c>
      <c r="B62" s="6" t="str">
        <f>IF(D62="","","ST50GEN"&amp;TEXT(Table2[[#This Row],[Trunc]],"000000"))</f>
        <v>ST50GEN0108G3</v>
      </c>
      <c r="C62" s="6" t="str">
        <f>IFERROR(VLOOKUP(TEXT(Table2[[#This Row],[Trunc]],"000000"),York2018_Subsample_DB!$A:$G,3,FALSE),"")</f>
        <v>ST50PKT0WCSK</v>
      </c>
      <c r="D62" s="4">
        <f>IFERROR(VLOOKUP(TEXT(Table2[[#This Row],[Trunc]],"000000"),York2018_Subsample_DB!$A:$G,6,FALSE),"")</f>
        <v>166</v>
      </c>
      <c r="E62" s="1">
        <v>43699</v>
      </c>
      <c r="F62">
        <f t="shared" si="4"/>
        <v>60</v>
      </c>
      <c r="G62" t="str">
        <f t="shared" si="5"/>
        <v>Soil</v>
      </c>
    </row>
    <row r="63" spans="1:7" x14ac:dyDescent="0.3">
      <c r="A63" s="8" t="s">
        <v>2543</v>
      </c>
      <c r="B63" s="6" t="str">
        <f>IF(D63="","","ST50GEN"&amp;TEXT(Table2[[#This Row],[Trunc]],"000000"))</f>
        <v>ST50GEN0109J2</v>
      </c>
      <c r="C63" s="6" t="str">
        <f>IFERROR(VLOOKUP(TEXT(Table2[[#This Row],[Trunc]],"000000"),York2018_Subsample_DB!$A:$G,3,FALSE),"")</f>
        <v>ST50PKT0WD9P</v>
      </c>
      <c r="D63" s="4">
        <f>IFERROR(VLOOKUP(TEXT(Table2[[#This Row],[Trunc]],"000000"),York2018_Subsample_DB!$A:$G,6,FALSE),"")</f>
        <v>1018</v>
      </c>
      <c r="E63" s="1">
        <v>43699</v>
      </c>
      <c r="F63">
        <f t="shared" si="4"/>
        <v>61</v>
      </c>
      <c r="G63" t="str">
        <f t="shared" si="5"/>
        <v>Soil</v>
      </c>
    </row>
    <row r="64" spans="1:7" x14ac:dyDescent="0.3">
      <c r="A64" s="8" t="s">
        <v>2354</v>
      </c>
      <c r="B64" s="6" t="str">
        <f>IF(D64="","","ST50GEN"&amp;TEXT(Table2[[#This Row],[Trunc]],"000000"))</f>
        <v>ST50GEN01098J</v>
      </c>
      <c r="C64" s="6" t="str">
        <f>IFERROR(VLOOKUP(TEXT(Table2[[#This Row],[Trunc]],"000000"),York2018_Subsample_DB!$A:$G,3,FALSE),"")</f>
        <v>ST50PKT0WDBY</v>
      </c>
      <c r="D64" s="4">
        <f>IFERROR(VLOOKUP(TEXT(Table2[[#This Row],[Trunc]],"000000"),York2018_Subsample_DB!$A:$G,6,FALSE),"")</f>
        <v>399</v>
      </c>
      <c r="E64" s="1">
        <v>43699</v>
      </c>
      <c r="F64">
        <f t="shared" si="4"/>
        <v>62</v>
      </c>
      <c r="G64" t="str">
        <f t="shared" si="5"/>
        <v>Soil</v>
      </c>
    </row>
    <row r="65" spans="1:7" x14ac:dyDescent="0.3">
      <c r="A65" s="8" t="s">
        <v>2567</v>
      </c>
      <c r="B65" s="6" t="str">
        <f>IF(D65="","","ST50GEN"&amp;TEXT(Table2[[#This Row],[Trunc]],"000000"))</f>
        <v>ST50GEN0109HT</v>
      </c>
      <c r="C65" s="6" t="str">
        <f>IFERROR(VLOOKUP(TEXT(Table2[[#This Row],[Trunc]],"000000"),York2018_Subsample_DB!$A:$G,3,FALSE),"")</f>
        <v>ST50PKT0WD9K</v>
      </c>
      <c r="D65" s="4">
        <f>IFERROR(VLOOKUP(TEXT(Table2[[#This Row],[Trunc]],"000000"),York2018_Subsample_DB!$A:$G,6,FALSE),"")</f>
        <v>177</v>
      </c>
      <c r="E65" s="1">
        <v>43699</v>
      </c>
      <c r="F65">
        <f t="shared" si="4"/>
        <v>63</v>
      </c>
      <c r="G65" t="str">
        <f t="shared" si="5"/>
        <v>Soil</v>
      </c>
    </row>
    <row r="66" spans="1:7" x14ac:dyDescent="0.3">
      <c r="A66" s="8" t="s">
        <v>2597</v>
      </c>
      <c r="B66" s="6" t="str">
        <f>IF(D66="","","ST50GEN"&amp;TEXT(Table2[[#This Row],[Trunc]],"000000"))</f>
        <v>ST50GEN01092L</v>
      </c>
      <c r="C66" s="6" t="str">
        <f>IFERROR(VLOOKUP(TEXT(Table2[[#This Row],[Trunc]],"000000"),York2018_Subsample_DB!$A:$G,3,FALSE),"")</f>
        <v>ST50PKT0WD7S</v>
      </c>
      <c r="D66" s="4">
        <f>IFERROR(VLOOKUP(TEXT(Table2[[#This Row],[Trunc]],"000000"),York2018_Subsample_DB!$A:$G,6,FALSE),"")</f>
        <v>1658</v>
      </c>
      <c r="E66" s="1">
        <v>43699</v>
      </c>
      <c r="F66">
        <f t="shared" si="4"/>
        <v>64</v>
      </c>
      <c r="G66" t="str">
        <f t="shared" si="5"/>
        <v>Soil</v>
      </c>
    </row>
    <row r="67" spans="1:7" x14ac:dyDescent="0.3">
      <c r="A67" s="8" t="s">
        <v>2531</v>
      </c>
      <c r="B67" s="6" t="str">
        <f>IF(D67="","","ST50GEN"&amp;TEXT(Table2[[#This Row],[Trunc]],"000000"))</f>
        <v>ST50GEN0109J6</v>
      </c>
      <c r="C67" s="6" t="str">
        <f>IFERROR(VLOOKUP(TEXT(Table2[[#This Row],[Trunc]],"000000"),York2018_Subsample_DB!$A:$G,3,FALSE),"")</f>
        <v>ST50PKT0WD9T</v>
      </c>
      <c r="D67" s="4" t="str">
        <f>IFERROR(VLOOKUP(TEXT(Table2[[#This Row],[Trunc]],"000000"),York2018_Subsample_DB!$A:$G,6,FALSE),"")</f>
        <v>WESTONIA</v>
      </c>
      <c r="E67" s="1">
        <v>43699</v>
      </c>
      <c r="F67">
        <f t="shared" si="4"/>
        <v>65</v>
      </c>
      <c r="G67" t="str">
        <f t="shared" si="5"/>
        <v>Soil</v>
      </c>
    </row>
    <row r="68" spans="1:7" x14ac:dyDescent="0.3">
      <c r="A68" s="8" t="s">
        <v>2458</v>
      </c>
      <c r="B68" s="6" t="str">
        <f>IF(D68="","","ST50GEN"&amp;TEXT(Table2[[#This Row],[Trunc]],"000000"))</f>
        <v>ST50GEN0109JZ</v>
      </c>
      <c r="C68" s="6" t="str">
        <f>IFERROR(VLOOKUP(TEXT(Table2[[#This Row],[Trunc]],"000000"),York2018_Subsample_DB!$A:$G,3,FALSE),"")</f>
        <v>ST50PKT0WDB8</v>
      </c>
      <c r="D68" s="4">
        <f>IFERROR(VLOOKUP(TEXT(Table2[[#This Row],[Trunc]],"000000"),York2018_Subsample_DB!$A:$G,6,FALSE),"")</f>
        <v>417</v>
      </c>
      <c r="E68" s="1">
        <v>43699</v>
      </c>
      <c r="F68">
        <f t="shared" si="4"/>
        <v>66</v>
      </c>
      <c r="G68" t="str">
        <f t="shared" si="5"/>
        <v>Soil</v>
      </c>
    </row>
    <row r="69" spans="1:7" x14ac:dyDescent="0.3">
      <c r="A69" s="8" t="s">
        <v>7</v>
      </c>
      <c r="B69" s="6" t="str">
        <f>IF(D69="","","ST50GEN"&amp;TEXT(Table2[[#This Row],[Trunc]],"000000"))</f>
        <v/>
      </c>
      <c r="C69" s="6" t="str">
        <f>IFERROR(VLOOKUP(TEXT(Table2[[#This Row],[Trunc]],"000000"),York2018_Subsample_DB!$A:$G,3,FALSE),"")</f>
        <v/>
      </c>
      <c r="D69" s="4" t="str">
        <f>IFERROR(VLOOKUP(TEXT(Table2[[#This Row],[Trunc]],"000000"),York2018_Subsample_DB!$A:$G,6,FALSE),"")</f>
        <v/>
      </c>
      <c r="E69" s="1">
        <v>43699</v>
      </c>
      <c r="F69">
        <f t="shared" si="4"/>
        <v>67</v>
      </c>
      <c r="G69" t="str">
        <f t="shared" si="5"/>
        <v>Soil</v>
      </c>
    </row>
    <row r="70" spans="1:7" x14ac:dyDescent="0.3">
      <c r="A70" s="8" t="s">
        <v>7</v>
      </c>
      <c r="B70" s="6" t="str">
        <f>IF(D70="","","ST50GEN"&amp;TEXT(Table2[[#This Row],[Trunc]],"000000"))</f>
        <v/>
      </c>
      <c r="C70" s="6" t="str">
        <f>IFERROR(VLOOKUP(TEXT(Table2[[#This Row],[Trunc]],"000000"),York2018_Subsample_DB!$A:$G,3,FALSE),"")</f>
        <v/>
      </c>
      <c r="D70" s="4" t="str">
        <f>IFERROR(VLOOKUP(TEXT(Table2[[#This Row],[Trunc]],"000000"),York2018_Subsample_DB!$A:$G,6,FALSE),"")</f>
        <v/>
      </c>
      <c r="E70" s="1">
        <v>43699</v>
      </c>
      <c r="F70">
        <f t="shared" ref="F70:F117" si="6">IF(A70="Start",0,F69+1)</f>
        <v>68</v>
      </c>
      <c r="G70" t="str">
        <f t="shared" ref="G70:G117" si="7">IF(A70&lt;&gt;"",G69,"")</f>
        <v>Soil</v>
      </c>
    </row>
    <row r="71" spans="1:7" x14ac:dyDescent="0.3">
      <c r="A71" s="8" t="s">
        <v>2506</v>
      </c>
      <c r="B71" s="6" t="str">
        <f>IF(D71="","","ST50GEN"&amp;TEXT(Table2[[#This Row],[Trunc]],"000000"))</f>
        <v>ST50GEN0109JG</v>
      </c>
      <c r="C71" s="6" t="str">
        <f>IFERROR(VLOOKUP(TEXT(Table2[[#This Row],[Trunc]],"000000"),York2018_Subsample_DB!$A:$G,3,FALSE),"")</f>
        <v>ST50PKT0WD9Y</v>
      </c>
      <c r="D71" s="4">
        <f>IFERROR(VLOOKUP(TEXT(Table2[[#This Row],[Trunc]],"000000"),York2018_Subsample_DB!$A:$G,6,FALSE),"")</f>
        <v>253</v>
      </c>
      <c r="E71" s="1">
        <v>43699</v>
      </c>
      <c r="F71">
        <f t="shared" si="6"/>
        <v>69</v>
      </c>
      <c r="G71" t="str">
        <f t="shared" si="7"/>
        <v>Soil</v>
      </c>
    </row>
    <row r="72" spans="1:7" x14ac:dyDescent="0.3">
      <c r="A72" s="8" t="s">
        <v>4461</v>
      </c>
      <c r="B72" s="6" t="str">
        <f>IF(D72="","","ST50GEN"&amp;TEXT(Table2[[#This Row],[Trunc]],"000000"))</f>
        <v>ST50GEN0108NW</v>
      </c>
      <c r="C72" s="6" t="str">
        <f>IFERROR(VLOOKUP(TEXT(Table2[[#This Row],[Trunc]],"000000"),York2018_Subsample_DB!$A:$G,3,FALSE),"")</f>
        <v>ST50PKT0WCRF</v>
      </c>
      <c r="D72" s="4">
        <f>IFERROR(VLOOKUP(TEXT(Table2[[#This Row],[Trunc]],"000000"),York2018_Subsample_DB!$A:$G,6,FALSE),"")</f>
        <v>1247</v>
      </c>
      <c r="E72" s="1">
        <v>43699</v>
      </c>
      <c r="F72">
        <f t="shared" si="6"/>
        <v>70</v>
      </c>
      <c r="G72" t="str">
        <f t="shared" si="7"/>
        <v>Soil</v>
      </c>
    </row>
    <row r="73" spans="1:7" x14ac:dyDescent="0.3">
      <c r="A73" s="8" t="s">
        <v>9557</v>
      </c>
      <c r="B73" s="6" t="str">
        <f>IF(D73="","","ST50GEN"&amp;TEXT(Table2[[#This Row],[Trunc]],"000000"))</f>
        <v>ST50GEN010986</v>
      </c>
      <c r="C73" s="6" t="str">
        <f>IFERROR(VLOOKUP(TEXT(Table2[[#This Row],[Trunc]],"000000"),York2018_Subsample_DB!$A:$G,3,FALSE),"")</f>
        <v>ST50PKT0WDBS</v>
      </c>
      <c r="D73" s="4">
        <f>IFERROR(VLOOKUP(TEXT(Table2[[#This Row],[Trunc]],"000000"),York2018_Subsample_DB!$A:$G,6,FALSE),"")</f>
        <v>1449</v>
      </c>
      <c r="E73" s="1">
        <v>43699</v>
      </c>
      <c r="F73">
        <f t="shared" si="6"/>
        <v>71</v>
      </c>
      <c r="G73" t="str">
        <f t="shared" si="7"/>
        <v>Soil</v>
      </c>
    </row>
    <row r="74" spans="1:7" x14ac:dyDescent="0.3">
      <c r="A74" s="8" t="s">
        <v>9559</v>
      </c>
      <c r="B74" s="6" t="str">
        <f>IF(D74="","","ST50GEN"&amp;TEXT(Table2[[#This Row],[Trunc]],"000000"))</f>
        <v>ST50GEN010984</v>
      </c>
      <c r="C74" s="6" t="str">
        <f>IFERROR(VLOOKUP(TEXT(Table2[[#This Row],[Trunc]],"000000"),York2018_Subsample_DB!$A:$G,3,FALSE),"")</f>
        <v>ST50PKT0WDBR</v>
      </c>
      <c r="D74" s="4">
        <f>IFERROR(VLOOKUP(TEXT(Table2[[#This Row],[Trunc]],"000000"),York2018_Subsample_DB!$A:$G,6,FALSE),"")</f>
        <v>886</v>
      </c>
      <c r="E74" s="1">
        <v>43699</v>
      </c>
      <c r="F74">
        <f t="shared" si="6"/>
        <v>72</v>
      </c>
      <c r="G74" t="str">
        <f t="shared" si="7"/>
        <v>Soil</v>
      </c>
    </row>
    <row r="75" spans="1:7" x14ac:dyDescent="0.3">
      <c r="A75" s="8" t="s">
        <v>3285</v>
      </c>
      <c r="B75" s="6" t="str">
        <f>IF(D75="","","ST50GEN"&amp;TEXT(Table2[[#This Row],[Trunc]],"000000"))</f>
        <v>ST50GEN0108Z7</v>
      </c>
      <c r="C75" s="6" t="str">
        <f>IFERROR(VLOOKUP(TEXT(Table2[[#This Row],[Trunc]],"000000"),York2018_Subsample_DB!$A:$G,3,FALSE),"")</f>
        <v>ST50PKT0WD2Z</v>
      </c>
      <c r="D75" s="4">
        <f>IFERROR(VLOOKUP(TEXT(Table2[[#This Row],[Trunc]],"000000"),York2018_Subsample_DB!$A:$G,6,FALSE),"")</f>
        <v>462</v>
      </c>
      <c r="E75" s="1">
        <v>43699</v>
      </c>
      <c r="F75">
        <f t="shared" si="6"/>
        <v>73</v>
      </c>
      <c r="G75" t="str">
        <f t="shared" si="7"/>
        <v>Soil</v>
      </c>
    </row>
    <row r="76" spans="1:7" x14ac:dyDescent="0.3">
      <c r="A76" s="8" t="s">
        <v>3430</v>
      </c>
      <c r="B76" s="6" t="str">
        <f>IF(D76="","","ST50GEN"&amp;TEXT(Table2[[#This Row],[Trunc]],"000000"))</f>
        <v>ST50GEN0108XP</v>
      </c>
      <c r="C76" s="6" t="str">
        <f>IFERROR(VLOOKUP(TEXT(Table2[[#This Row],[Trunc]],"000000"),York2018_Subsample_DB!$A:$G,3,FALSE),"")</f>
        <v>ST50PKT0WD0G</v>
      </c>
      <c r="D76" s="4">
        <f>IFERROR(VLOOKUP(TEXT(Table2[[#This Row],[Trunc]],"000000"),York2018_Subsample_DB!$A:$G,6,FALSE),"")</f>
        <v>958</v>
      </c>
      <c r="E76" s="1">
        <v>43699</v>
      </c>
      <c r="F76">
        <f t="shared" si="6"/>
        <v>74</v>
      </c>
      <c r="G76" t="str">
        <f t="shared" si="7"/>
        <v>Soil</v>
      </c>
    </row>
    <row r="77" spans="1:7" x14ac:dyDescent="0.3">
      <c r="A77" s="8" t="s">
        <v>3351</v>
      </c>
      <c r="B77" s="6" t="str">
        <f>IF(D77="","","ST50GEN"&amp;TEXT(Table2[[#This Row],[Trunc]],"000000"))</f>
        <v>ST50GEN0108YJ</v>
      </c>
      <c r="C77" s="6" t="str">
        <f>IFERROR(VLOOKUP(TEXT(Table2[[#This Row],[Trunc]],"000000"),York2018_Subsample_DB!$A:$G,3,FALSE),"")</f>
        <v>ST50PKT0WD0Y</v>
      </c>
      <c r="D77" s="4">
        <f>IFERROR(VLOOKUP(TEXT(Table2[[#This Row],[Trunc]],"000000"),York2018_Subsample_DB!$A:$G,6,FALSE),"")</f>
        <v>662</v>
      </c>
      <c r="E77" s="1">
        <v>43699</v>
      </c>
      <c r="F77">
        <f t="shared" si="6"/>
        <v>75</v>
      </c>
      <c r="G77" t="str">
        <f t="shared" si="7"/>
        <v>Soil</v>
      </c>
    </row>
    <row r="78" spans="1:7" x14ac:dyDescent="0.3">
      <c r="A78" s="8" t="s">
        <v>2512</v>
      </c>
      <c r="B78" s="6" t="str">
        <f>IF(D78="","","ST50GEN"&amp;TEXT(Table2[[#This Row],[Trunc]],"000000"))</f>
        <v>ST50GEN0109JD</v>
      </c>
      <c r="C78" s="6" t="str">
        <f>IFERROR(VLOOKUP(TEXT(Table2[[#This Row],[Trunc]],"000000"),York2018_Subsample_DB!$A:$G,3,FALSE),"")</f>
        <v>ST50PKT0WD9X</v>
      </c>
      <c r="D78" s="4">
        <f>IFERROR(VLOOKUP(TEXT(Table2[[#This Row],[Trunc]],"000000"),York2018_Subsample_DB!$A:$G,6,FALSE),"")</f>
        <v>756</v>
      </c>
      <c r="E78" s="1">
        <v>43699</v>
      </c>
      <c r="F78">
        <f t="shared" si="6"/>
        <v>76</v>
      </c>
      <c r="G78" t="str">
        <f t="shared" si="7"/>
        <v>Soil</v>
      </c>
    </row>
    <row r="79" spans="1:7" x14ac:dyDescent="0.3">
      <c r="A79" s="8" t="s">
        <v>4829</v>
      </c>
      <c r="B79" s="6" t="str">
        <f>IF(D79="","","ST50GEN"&amp;TEXT(Table2[[#This Row],[Trunc]],"000000"))</f>
        <v>ST50GEN0108FQ</v>
      </c>
      <c r="C79" s="6" t="str">
        <f>IFERROR(VLOOKUP(TEXT(Table2[[#This Row],[Trunc]],"000000"),York2018_Subsample_DB!$A:$G,3,FALSE),"")</f>
        <v>ST50PKT0WCSC</v>
      </c>
      <c r="D79" s="4">
        <f>IFERROR(VLOOKUP(TEXT(Table2[[#This Row],[Trunc]],"000000"),York2018_Subsample_DB!$A:$G,6,FALSE),"")</f>
        <v>1201</v>
      </c>
      <c r="E79" s="1">
        <v>43699</v>
      </c>
      <c r="F79">
        <f t="shared" si="6"/>
        <v>77</v>
      </c>
      <c r="G79" t="str">
        <f t="shared" si="7"/>
        <v>Soil</v>
      </c>
    </row>
    <row r="80" spans="1:7" x14ac:dyDescent="0.3">
      <c r="A80" s="8" t="s">
        <v>2410</v>
      </c>
      <c r="B80" s="6" t="str">
        <f>IF(D80="","","ST50GEN"&amp;TEXT(Table2[[#This Row],[Trunc]],"000000"))</f>
        <v>ST50GEN01097T</v>
      </c>
      <c r="C80" s="6" t="str">
        <f>IFERROR(VLOOKUP(TEXT(Table2[[#This Row],[Trunc]],"000000"),York2018_Subsample_DB!$A:$G,3,FALSE),"")</f>
        <v>ST50PKT0WDBJ</v>
      </c>
      <c r="D80" s="4">
        <f>IFERROR(VLOOKUP(TEXT(Table2[[#This Row],[Trunc]],"000000"),York2018_Subsample_DB!$A:$G,6,FALSE),"")</f>
        <v>236</v>
      </c>
      <c r="E80" s="1">
        <v>43699</v>
      </c>
      <c r="F80">
        <f t="shared" si="6"/>
        <v>78</v>
      </c>
      <c r="G80" t="str">
        <f t="shared" si="7"/>
        <v>Soil</v>
      </c>
    </row>
    <row r="81" spans="1:7" x14ac:dyDescent="0.3">
      <c r="A81" s="8" t="s">
        <v>2500</v>
      </c>
      <c r="B81" s="6" t="str">
        <f>IF(D81="","","ST50GEN"&amp;TEXT(Table2[[#This Row],[Trunc]],"000000"))</f>
        <v>ST50GEN0109JJ</v>
      </c>
      <c r="C81" s="6" t="str">
        <f>IFERROR(VLOOKUP(TEXT(Table2[[#This Row],[Trunc]],"000000"),York2018_Subsample_DB!$A:$G,3,FALSE),"")</f>
        <v>ST50PKT0WD9Z</v>
      </c>
      <c r="D81" s="4">
        <f>IFERROR(VLOOKUP(TEXT(Table2[[#This Row],[Trunc]],"000000"),York2018_Subsample_DB!$A:$G,6,FALSE),"")</f>
        <v>550</v>
      </c>
      <c r="E81" s="1">
        <v>43699</v>
      </c>
      <c r="F81">
        <f t="shared" si="6"/>
        <v>79</v>
      </c>
      <c r="G81" t="str">
        <f t="shared" si="7"/>
        <v>Soil</v>
      </c>
    </row>
    <row r="82" spans="1:7" x14ac:dyDescent="0.3">
      <c r="A82" s="8" t="s">
        <v>4739</v>
      </c>
      <c r="B82" s="6" t="str">
        <f>IF(D82="","","ST50GEN"&amp;TEXT(Table2[[#This Row],[Trunc]],"000000"))</f>
        <v>ST50GEN0108GP</v>
      </c>
      <c r="C82" s="6" t="str">
        <f>IFERROR(VLOOKUP(TEXT(Table2[[#This Row],[Trunc]],"000000"),York2018_Subsample_DB!$A:$G,3,FALSE),"")</f>
        <v>ST50PKT0WCSX</v>
      </c>
      <c r="D82" s="4">
        <f>IFERROR(VLOOKUP(TEXT(Table2[[#This Row],[Trunc]],"000000"),York2018_Subsample_DB!$A:$G,6,FALSE),"")</f>
        <v>1262</v>
      </c>
      <c r="E82" s="1">
        <v>43699</v>
      </c>
      <c r="F82">
        <f t="shared" si="6"/>
        <v>80</v>
      </c>
      <c r="G82" t="str">
        <f t="shared" si="7"/>
        <v>Soil</v>
      </c>
    </row>
    <row r="83" spans="1:7" x14ac:dyDescent="0.3">
      <c r="A83" s="8" t="s">
        <v>2476</v>
      </c>
      <c r="B83" s="6" t="str">
        <f>IF(D83="","","ST50GEN"&amp;TEXT(Table2[[#This Row],[Trunc]],"000000"))</f>
        <v>ST50GEN0109JS</v>
      </c>
      <c r="C83" s="6" t="str">
        <f>IFERROR(VLOOKUP(TEXT(Table2[[#This Row],[Trunc]],"000000"),York2018_Subsample_DB!$A:$G,3,FALSE),"")</f>
        <v>ST50PKT0WDB3</v>
      </c>
      <c r="D83" s="4">
        <f>IFERROR(VLOOKUP(TEXT(Table2[[#This Row],[Trunc]],"000000"),York2018_Subsample_DB!$A:$G,6,FALSE),"")</f>
        <v>219</v>
      </c>
      <c r="E83" s="1">
        <v>43699</v>
      </c>
      <c r="F83">
        <f t="shared" si="6"/>
        <v>81</v>
      </c>
      <c r="G83" t="str">
        <f t="shared" si="7"/>
        <v>Soil</v>
      </c>
    </row>
    <row r="84" spans="1:7" x14ac:dyDescent="0.3">
      <c r="A84" s="8" t="s">
        <v>2434</v>
      </c>
      <c r="B84" s="6" t="str">
        <f>IF(D84="","","ST50GEN"&amp;TEXT(Table2[[#This Row],[Trunc]],"000000"))</f>
        <v>ST50GEN0109K7</v>
      </c>
      <c r="C84" s="6" t="str">
        <f>IFERROR(VLOOKUP(TEXT(Table2[[#This Row],[Trunc]],"000000"),York2018_Subsample_DB!$A:$G,3,FALSE),"")</f>
        <v>ST50PKT0WDBD</v>
      </c>
      <c r="D84" s="4">
        <f>IFERROR(VLOOKUP(TEXT(Table2[[#This Row],[Trunc]],"000000"),York2018_Subsample_DB!$A:$G,6,FALSE),"")</f>
        <v>1633</v>
      </c>
      <c r="E84" s="1">
        <v>43699</v>
      </c>
      <c r="F84">
        <f t="shared" si="6"/>
        <v>82</v>
      </c>
      <c r="G84" t="str">
        <f t="shared" si="7"/>
        <v>Soil</v>
      </c>
    </row>
    <row r="85" spans="1:7" x14ac:dyDescent="0.3">
      <c r="A85" s="8" t="s">
        <v>3491</v>
      </c>
      <c r="B85" s="6" t="str">
        <f>IF(D85="","","ST50GEN"&amp;TEXT(Table2[[#This Row],[Trunc]],"000000"))</f>
        <v>ST50GEN0108X1</v>
      </c>
      <c r="C85" s="6" t="str">
        <f>IFERROR(VLOOKUP(TEXT(Table2[[#This Row],[Trunc]],"000000"),York2018_Subsample_DB!$A:$G,3,FALSE),"")</f>
        <v>ST50PKT0WD02</v>
      </c>
      <c r="D85" s="4">
        <f>IFERROR(VLOOKUP(TEXT(Table2[[#This Row],[Trunc]],"000000"),York2018_Subsample_DB!$A:$G,6,FALSE),"")</f>
        <v>484</v>
      </c>
      <c r="E85" s="1">
        <v>43699</v>
      </c>
      <c r="F85">
        <f t="shared" si="6"/>
        <v>83</v>
      </c>
      <c r="G85" t="str">
        <f t="shared" si="7"/>
        <v>Soil</v>
      </c>
    </row>
    <row r="86" spans="1:7" x14ac:dyDescent="0.3">
      <c r="A86" s="8" t="s">
        <v>2482</v>
      </c>
      <c r="B86" s="6" t="str">
        <f>IF(D86="","","ST50GEN"&amp;TEXT(Table2[[#This Row],[Trunc]],"000000"))</f>
        <v>ST50GEN0109JQ</v>
      </c>
      <c r="C86" s="6" t="str">
        <f>IFERROR(VLOOKUP(TEXT(Table2[[#This Row],[Trunc]],"000000"),York2018_Subsample_DB!$A:$G,3,FALSE),"")</f>
        <v>ST50PKT0WDB2</v>
      </c>
      <c r="D86" s="4">
        <f>IFERROR(VLOOKUP(TEXT(Table2[[#This Row],[Trunc]],"000000"),York2018_Subsample_DB!$A:$G,6,FALSE),"")</f>
        <v>1602</v>
      </c>
      <c r="E86" s="1">
        <v>43699</v>
      </c>
      <c r="F86">
        <f t="shared" si="6"/>
        <v>84</v>
      </c>
      <c r="G86" t="str">
        <f t="shared" si="7"/>
        <v>Soil</v>
      </c>
    </row>
    <row r="87" spans="1:7" x14ac:dyDescent="0.3">
      <c r="A87" s="8" t="s">
        <v>4721</v>
      </c>
      <c r="B87" s="6" t="str">
        <f>IF(D87="","","ST50GEN"&amp;TEXT(Table2[[#This Row],[Trunc]],"000000"))</f>
        <v>ST50GEN0108GW</v>
      </c>
      <c r="C87" s="6" t="str">
        <f>IFERROR(VLOOKUP(TEXT(Table2[[#This Row],[Trunc]],"000000"),York2018_Subsample_DB!$A:$G,3,FALSE),"")</f>
        <v>ST50PKT0WCT0</v>
      </c>
      <c r="D87" s="4">
        <f>IFERROR(VLOOKUP(TEXT(Table2[[#This Row],[Trunc]],"000000"),York2018_Subsample_DB!$A:$G,6,FALSE),"")</f>
        <v>166</v>
      </c>
      <c r="E87" s="1">
        <v>43699</v>
      </c>
      <c r="F87">
        <f t="shared" si="6"/>
        <v>85</v>
      </c>
      <c r="G87" t="str">
        <f t="shared" si="7"/>
        <v>Soil</v>
      </c>
    </row>
    <row r="88" spans="1:7" x14ac:dyDescent="0.3">
      <c r="A88" s="8" t="s">
        <v>4425</v>
      </c>
      <c r="B88" s="6" t="str">
        <f>IF(D88="","","ST50GEN"&amp;TEXT(Table2[[#This Row],[Trunc]],"000000"))</f>
        <v>ST50GEN0108JF</v>
      </c>
      <c r="C88" s="6" t="str">
        <f>IFERROR(VLOOKUP(TEXT(Table2[[#This Row],[Trunc]],"000000"),York2018_Subsample_DB!$A:$G,3,FALSE),"")</f>
        <v>ST50PKT0WCRM</v>
      </c>
      <c r="D88" s="4">
        <f>IFERROR(VLOOKUP(TEXT(Table2[[#This Row],[Trunc]],"000000"),York2018_Subsample_DB!$A:$G,6,FALSE),"")</f>
        <v>787</v>
      </c>
      <c r="E88" s="1">
        <v>43699</v>
      </c>
      <c r="F88">
        <f t="shared" si="6"/>
        <v>86</v>
      </c>
      <c r="G88" t="str">
        <f t="shared" si="7"/>
        <v>Soil</v>
      </c>
    </row>
    <row r="89" spans="1:7" x14ac:dyDescent="0.3">
      <c r="A89" s="8" t="s">
        <v>4515</v>
      </c>
      <c r="B89" s="6" t="str">
        <f>IF(D89="","","ST50GEN"&amp;TEXT(Table2[[#This Row],[Trunc]],"000000"))</f>
        <v>ST50GEN0108N9</v>
      </c>
      <c r="C89" s="6" t="str">
        <f>IFERROR(VLOOKUP(TEXT(Table2[[#This Row],[Trunc]],"000000"),York2018_Subsample_DB!$A:$G,3,FALSE),"")</f>
        <v>ST50PKT0WCR2</v>
      </c>
      <c r="D89" s="4">
        <f>IFERROR(VLOOKUP(TEXT(Table2[[#This Row],[Trunc]],"000000"),York2018_Subsample_DB!$A:$G,6,FALSE),"")</f>
        <v>1325</v>
      </c>
      <c r="E89" s="1">
        <v>43699</v>
      </c>
      <c r="F89">
        <f t="shared" si="6"/>
        <v>87</v>
      </c>
      <c r="G89" t="str">
        <f t="shared" si="7"/>
        <v>Soil</v>
      </c>
    </row>
    <row r="90" spans="1:7" x14ac:dyDescent="0.3">
      <c r="A90" s="8" t="s">
        <v>2524</v>
      </c>
      <c r="B90" s="6" t="str">
        <f>IF(D90="","","ST50GEN"&amp;TEXT(Table2[[#This Row],[Trunc]],"000000"))</f>
        <v>ST50GEN0109J8</v>
      </c>
      <c r="C90" s="6" t="str">
        <f>IFERROR(VLOOKUP(TEXT(Table2[[#This Row],[Trunc]],"000000"),York2018_Subsample_DB!$A:$G,3,FALSE),"")</f>
        <v>ST50PKT0WD9V</v>
      </c>
      <c r="D90" s="4">
        <f>IFERROR(VLOOKUP(TEXT(Table2[[#This Row],[Trunc]],"000000"),York2018_Subsample_DB!$A:$G,6,FALSE),"")</f>
        <v>1658</v>
      </c>
      <c r="E90" s="1">
        <v>43699</v>
      </c>
      <c r="F90">
        <f t="shared" si="6"/>
        <v>88</v>
      </c>
      <c r="G90" t="str">
        <f t="shared" si="7"/>
        <v>Soil</v>
      </c>
    </row>
    <row r="91" spans="1:7" x14ac:dyDescent="0.3">
      <c r="A91" s="8" t="s">
        <v>7</v>
      </c>
      <c r="B91" s="6" t="str">
        <f>IF(D91="","","ST50GEN"&amp;TEXT(Table2[[#This Row],[Trunc]],"000000"))</f>
        <v/>
      </c>
      <c r="C91" s="6" t="str">
        <f>IFERROR(VLOOKUP(TEXT(Table2[[#This Row],[Trunc]],"000000"),York2018_Subsample_DB!$A:$G,3,FALSE),"")</f>
        <v/>
      </c>
      <c r="D91" s="4" t="str">
        <f>IFERROR(VLOOKUP(TEXT(Table2[[#This Row],[Trunc]],"000000"),York2018_Subsample_DB!$A:$G,6,FALSE),"")</f>
        <v/>
      </c>
      <c r="E91" s="1">
        <v>43699</v>
      </c>
      <c r="F91">
        <f t="shared" si="6"/>
        <v>89</v>
      </c>
      <c r="G91" t="str">
        <f t="shared" si="7"/>
        <v>Soil</v>
      </c>
    </row>
    <row r="92" spans="1:7" x14ac:dyDescent="0.3">
      <c r="A92" s="8" t="s">
        <v>4787</v>
      </c>
      <c r="B92" s="6" t="str">
        <f>IF(D92="","","ST50GEN"&amp;TEXT(Table2[[#This Row],[Trunc]],"000000"))</f>
        <v>ST50GEN0108G5</v>
      </c>
      <c r="C92" s="6" t="str">
        <f>IFERROR(VLOOKUP(TEXT(Table2[[#This Row],[Trunc]],"000000"),York2018_Subsample_DB!$A:$G,3,FALSE),"")</f>
        <v>ST50PKT0WCSL</v>
      </c>
      <c r="D92" s="4">
        <f>IFERROR(VLOOKUP(TEXT(Table2[[#This Row],[Trunc]],"000000"),York2018_Subsample_DB!$A:$G,6,FALSE),"")</f>
        <v>1175</v>
      </c>
      <c r="E92" s="1">
        <v>43699</v>
      </c>
      <c r="F92">
        <f t="shared" si="6"/>
        <v>90</v>
      </c>
      <c r="G92" t="str">
        <f t="shared" si="7"/>
        <v>Soil</v>
      </c>
    </row>
    <row r="93" spans="1:7" x14ac:dyDescent="0.3">
      <c r="A93" s="8" t="s">
        <v>2488</v>
      </c>
      <c r="B93" s="6" t="str">
        <f>IF(D93="","","ST50GEN"&amp;TEXT(Table2[[#This Row],[Trunc]],"000000"))</f>
        <v>ST50GEN0109JN</v>
      </c>
      <c r="C93" s="6" t="str">
        <f>IFERROR(VLOOKUP(TEXT(Table2[[#This Row],[Trunc]],"000000"),York2018_Subsample_DB!$A:$G,3,FALSE),"")</f>
        <v>ST50PKT0WDB1</v>
      </c>
      <c r="D93" s="4">
        <f>IFERROR(VLOOKUP(TEXT(Table2[[#This Row],[Trunc]],"000000"),York2018_Subsample_DB!$A:$G,6,FALSE),"")</f>
        <v>1064</v>
      </c>
      <c r="E93" s="1">
        <v>43699</v>
      </c>
      <c r="F93">
        <f t="shared" si="6"/>
        <v>91</v>
      </c>
      <c r="G93" t="str">
        <f t="shared" si="7"/>
        <v>Soil</v>
      </c>
    </row>
    <row r="94" spans="1:7" x14ac:dyDescent="0.3">
      <c r="A94" s="8" t="s">
        <v>3984</v>
      </c>
      <c r="B94" s="6" t="str">
        <f>IF(D94="","","ST50GEN"&amp;TEXT(Table2[[#This Row],[Trunc]],"000000"))</f>
        <v>ST50GEN0108QR</v>
      </c>
      <c r="C94" s="6" t="str">
        <f>IFERROR(VLOOKUP(TEXT(Table2[[#This Row],[Trunc]],"000000"),York2018_Subsample_DB!$A:$G,3,FALSE),"")</f>
        <v>ST50PKT0WCYL</v>
      </c>
      <c r="D94" s="4">
        <f>IFERROR(VLOOKUP(TEXT(Table2[[#This Row],[Trunc]],"000000"),York2018_Subsample_DB!$A:$G,6,FALSE),"")</f>
        <v>813</v>
      </c>
      <c r="E94" s="1">
        <v>43699</v>
      </c>
      <c r="F94">
        <f t="shared" si="6"/>
        <v>92</v>
      </c>
      <c r="G94" t="str">
        <f t="shared" si="7"/>
        <v>Soil</v>
      </c>
    </row>
    <row r="95" spans="1:7" x14ac:dyDescent="0.3">
      <c r="A95" s="8" t="s">
        <v>2573</v>
      </c>
      <c r="B95" s="6" t="str">
        <f>IF(D95="","","ST50GEN"&amp;TEXT(Table2[[#This Row],[Trunc]],"000000"))</f>
        <v>ST50GEN01092V</v>
      </c>
      <c r="C95" s="6" t="str">
        <f>IFERROR(VLOOKUP(TEXT(Table2[[#This Row],[Trunc]],"000000"),York2018_Subsample_DB!$A:$G,3,FALSE),"")</f>
        <v>ST50PKT0WD9J</v>
      </c>
      <c r="D95" s="4">
        <f>IFERROR(VLOOKUP(TEXT(Table2[[#This Row],[Trunc]],"000000"),York2018_Subsample_DB!$A:$G,6,FALSE),"")</f>
        <v>550</v>
      </c>
      <c r="E95" s="1">
        <v>43699</v>
      </c>
      <c r="F95">
        <f t="shared" si="6"/>
        <v>93</v>
      </c>
      <c r="G95" t="str">
        <f t="shared" si="7"/>
        <v>Soil</v>
      </c>
    </row>
    <row r="96" spans="1:7" x14ac:dyDescent="0.3">
      <c r="A96" s="8" t="s">
        <v>2518</v>
      </c>
      <c r="B96" s="6" t="str">
        <f>IF(D96="","","ST50GEN"&amp;TEXT(Table2[[#This Row],[Trunc]],"000000"))</f>
        <v>ST50GEN0109JB</v>
      </c>
      <c r="C96" s="6" t="str">
        <f>IFERROR(VLOOKUP(TEXT(Table2[[#This Row],[Trunc]],"000000"),York2018_Subsample_DB!$A:$G,3,FALSE),"")</f>
        <v>ST50PKT0WD9W</v>
      </c>
      <c r="D96" s="4">
        <f>IFERROR(VLOOKUP(TEXT(Table2[[#This Row],[Trunc]],"000000"),York2018_Subsample_DB!$A:$G,6,FALSE),"")</f>
        <v>828</v>
      </c>
      <c r="E96" s="1">
        <v>43699</v>
      </c>
      <c r="F96">
        <f t="shared" si="6"/>
        <v>94</v>
      </c>
      <c r="G96" t="str">
        <f t="shared" si="7"/>
        <v>Soil</v>
      </c>
    </row>
    <row r="97" spans="1:7" x14ac:dyDescent="0.3">
      <c r="A97" s="8" t="s">
        <v>2446</v>
      </c>
      <c r="B97" s="6" t="str">
        <f>IF(D97="","","ST50GEN"&amp;TEXT(Table2[[#This Row],[Trunc]],"000000"))</f>
        <v>ST50GEN0109K3</v>
      </c>
      <c r="C97" s="6" t="str">
        <f>IFERROR(VLOOKUP(TEXT(Table2[[#This Row],[Trunc]],"000000"),York2018_Subsample_DB!$A:$G,3,FALSE),"")</f>
        <v>ST50PKT0WDBB</v>
      </c>
      <c r="D97" s="4">
        <f>IFERROR(VLOOKUP(TEXT(Table2[[#This Row],[Trunc]],"000000"),York2018_Subsample_DB!$A:$G,6,FALSE),"")</f>
        <v>1449</v>
      </c>
      <c r="E97" s="1">
        <v>43699</v>
      </c>
      <c r="F97">
        <f t="shared" si="6"/>
        <v>95</v>
      </c>
      <c r="G97" t="str">
        <f t="shared" si="7"/>
        <v>Soil</v>
      </c>
    </row>
    <row r="98" spans="1:7" x14ac:dyDescent="0.3">
      <c r="A98" s="8" t="s">
        <v>3327</v>
      </c>
      <c r="B98" s="6" t="str">
        <f>IF(D98="","","ST50GEN"&amp;TEXT(Table2[[#This Row],[Trunc]],"000000"))</f>
        <v>ST50GEN0108YS</v>
      </c>
      <c r="C98" s="6" t="str">
        <f>IFERROR(VLOOKUP(TEXT(Table2[[#This Row],[Trunc]],"000000"),York2018_Subsample_DB!$A:$G,3,FALSE),"")</f>
        <v>ST50PKT0WD14</v>
      </c>
      <c r="D98" s="4">
        <f>IFERROR(VLOOKUP(TEXT(Table2[[#This Row],[Trunc]],"000000"),York2018_Subsample_DB!$A:$G,6,FALSE),"")</f>
        <v>190</v>
      </c>
      <c r="E98" s="1">
        <v>43699</v>
      </c>
      <c r="F98">
        <f t="shared" si="6"/>
        <v>96</v>
      </c>
      <c r="G98" t="str">
        <f t="shared" si="7"/>
        <v>Soil</v>
      </c>
    </row>
    <row r="99" spans="1:7" x14ac:dyDescent="0.3">
      <c r="A99" s="8" t="s">
        <v>3339</v>
      </c>
      <c r="B99" s="6" t="str">
        <f>IF(D99="","","ST50GEN"&amp;TEXT(Table2[[#This Row],[Trunc]],"000000"))</f>
        <v>ST50GEN0108YN</v>
      </c>
      <c r="C99" s="6" t="str">
        <f>IFERROR(VLOOKUP(TEXT(Table2[[#This Row],[Trunc]],"000000"),York2018_Subsample_DB!$A:$G,3,FALSE),"")</f>
        <v>ST50PKT0WD10</v>
      </c>
      <c r="D99" s="4">
        <f>IFERROR(VLOOKUP(TEXT(Table2[[#This Row],[Trunc]],"000000"),York2018_Subsample_DB!$A:$G,6,FALSE),"")</f>
        <v>738</v>
      </c>
      <c r="E99" s="1">
        <v>43699</v>
      </c>
      <c r="F99">
        <f t="shared" si="6"/>
        <v>97</v>
      </c>
      <c r="G99" t="str">
        <f t="shared" si="7"/>
        <v>Soil</v>
      </c>
    </row>
    <row r="100" spans="1:7" x14ac:dyDescent="0.3">
      <c r="A100" s="8" t="s">
        <v>3369</v>
      </c>
      <c r="B100" s="6" t="str">
        <f>IF(D100="","","ST50GEN"&amp;TEXT(Table2[[#This Row],[Trunc]],"000000"))</f>
        <v>ST50GEN0108YB</v>
      </c>
      <c r="C100" s="6" t="str">
        <f>IFERROR(VLOOKUP(TEXT(Table2[[#This Row],[Trunc]],"000000"),York2018_Subsample_DB!$A:$G,3,FALSE),"")</f>
        <v>ST50PKT0WD0V</v>
      </c>
      <c r="D100" s="4">
        <f>IFERROR(VLOOKUP(TEXT(Table2[[#This Row],[Trunc]],"000000"),York2018_Subsample_DB!$A:$G,6,FALSE),"")</f>
        <v>274</v>
      </c>
      <c r="E100" s="1">
        <v>43699</v>
      </c>
      <c r="F100">
        <f t="shared" si="6"/>
        <v>98</v>
      </c>
      <c r="G100" t="str">
        <f t="shared" si="7"/>
        <v>Soil</v>
      </c>
    </row>
    <row r="101" spans="1:7" x14ac:dyDescent="0.3">
      <c r="A101" s="8" t="s">
        <v>4509</v>
      </c>
      <c r="B101" s="6" t="str">
        <f>IF(D101="","","ST50GEN"&amp;TEXT(Table2[[#This Row],[Trunc]],"000000"))</f>
        <v>ST50GEN0108NC</v>
      </c>
      <c r="C101" s="6" t="str">
        <f>IFERROR(VLOOKUP(TEXT(Table2[[#This Row],[Trunc]],"000000"),York2018_Subsample_DB!$A:$G,3,FALSE),"")</f>
        <v>ST50PKT0WCR3</v>
      </c>
      <c r="D101" s="4">
        <f>IFERROR(VLOOKUP(TEXT(Table2[[#This Row],[Trunc]],"000000"),York2018_Subsample_DB!$A:$G,6,FALSE),"")</f>
        <v>1350</v>
      </c>
      <c r="E101" s="1">
        <v>43699</v>
      </c>
      <c r="F101">
        <f t="shared" si="6"/>
        <v>99</v>
      </c>
      <c r="G101" t="str">
        <f t="shared" si="7"/>
        <v>Soil</v>
      </c>
    </row>
    <row r="102" spans="1:7" x14ac:dyDescent="0.3">
      <c r="A102" s="8" t="s">
        <v>918</v>
      </c>
      <c r="B102" s="6" t="str">
        <f>IF(D102="","","ST50GEN"&amp;TEXT(Table2[[#This Row],[Trunc]],"000000"))</f>
        <v>ST50GEN0109S0</v>
      </c>
      <c r="C102" s="6" t="str">
        <f>IFERROR(VLOOKUP(TEXT(Table2[[#This Row],[Trunc]],"000000"),York2018_Subsample_DB!$A:$G,3,FALSE),"")</f>
        <v>ST50PKT0WDLC</v>
      </c>
      <c r="D102" s="4">
        <f>IFERROR(VLOOKUP(TEXT(Table2[[#This Row],[Trunc]],"000000"),York2018_Subsample_DB!$A:$G,6,FALSE),"")</f>
        <v>669</v>
      </c>
      <c r="E102" s="1">
        <v>43699</v>
      </c>
      <c r="F102">
        <f t="shared" si="6"/>
        <v>100</v>
      </c>
      <c r="G102" t="str">
        <f t="shared" si="7"/>
        <v>Soil</v>
      </c>
    </row>
    <row r="103" spans="1:7" x14ac:dyDescent="0.3">
      <c r="A103" s="8" t="s">
        <v>2404</v>
      </c>
      <c r="B103" s="6" t="str">
        <f>IF(D103="","","ST50GEN"&amp;TEXT(Table2[[#This Row],[Trunc]],"000000"))</f>
        <v>ST50GEN01097W</v>
      </c>
      <c r="C103" s="6" t="str">
        <f>IFERROR(VLOOKUP(TEXT(Table2[[#This Row],[Trunc]],"000000"),York2018_Subsample_DB!$A:$G,3,FALSE),"")</f>
        <v>ST50PKT0WDBK</v>
      </c>
      <c r="D103" s="4">
        <f>IFERROR(VLOOKUP(TEXT(Table2[[#This Row],[Trunc]],"000000"),York2018_Subsample_DB!$A:$G,6,FALSE),"")</f>
        <v>676</v>
      </c>
      <c r="E103" s="1">
        <v>43699</v>
      </c>
      <c r="F103">
        <f t="shared" si="6"/>
        <v>101</v>
      </c>
      <c r="G103" t="str">
        <f t="shared" si="7"/>
        <v>Soil</v>
      </c>
    </row>
    <row r="104" spans="1:7" x14ac:dyDescent="0.3">
      <c r="A104" s="8" t="s">
        <v>840</v>
      </c>
      <c r="B104" s="6" t="str">
        <f>IF(D104="","","ST50GEN"&amp;TEXT(Table2[[#This Row],[Trunc]],"000000"))</f>
        <v>ST50GEN0109SV</v>
      </c>
      <c r="C104" s="6" t="str">
        <f>IFERROR(VLOOKUP(TEXT(Table2[[#This Row],[Trunc]],"000000"),York2018_Subsample_DB!$A:$G,3,FALSE),"")</f>
        <v>ST50PKT0WDLV</v>
      </c>
      <c r="D104" s="4">
        <f>IFERROR(VLOOKUP(TEXT(Table2[[#This Row],[Trunc]],"000000"),York2018_Subsample_DB!$A:$G,6,FALSE),"")</f>
        <v>1228</v>
      </c>
      <c r="E104" s="1">
        <v>43699</v>
      </c>
      <c r="F104">
        <f t="shared" si="6"/>
        <v>102</v>
      </c>
      <c r="G104" t="str">
        <f t="shared" si="7"/>
        <v>Soil</v>
      </c>
    </row>
    <row r="105" spans="1:7" x14ac:dyDescent="0.3">
      <c r="A105" s="8" t="s">
        <v>942</v>
      </c>
      <c r="B105" s="6" t="str">
        <f>IF(D105="","","ST50GEN"&amp;TEXT(Table2[[#This Row],[Trunc]],"000000"))</f>
        <v>ST50GEN0109VZ</v>
      </c>
      <c r="C105" s="6" t="str">
        <f>IFERROR(VLOOKUP(TEXT(Table2[[#This Row],[Trunc]],"000000"),York2018_Subsample_DB!$A:$G,3,FALSE),"")</f>
        <v>ST50PKT0WDL7</v>
      </c>
      <c r="D105" s="4">
        <f>IFERROR(VLOOKUP(TEXT(Table2[[#This Row],[Trunc]],"000000"),York2018_Subsample_DB!$A:$G,6,FALSE),"")</f>
        <v>1259</v>
      </c>
      <c r="E105" s="1">
        <v>43699</v>
      </c>
      <c r="F105">
        <f t="shared" si="6"/>
        <v>103</v>
      </c>
      <c r="G105" t="str">
        <f t="shared" si="7"/>
        <v>Soil</v>
      </c>
    </row>
    <row r="106" spans="1:7" x14ac:dyDescent="0.3">
      <c r="A106" s="8" t="s">
        <v>3509</v>
      </c>
      <c r="B106" s="6" t="str">
        <f>IF(D106="","","ST50GEN"&amp;TEXT(Table2[[#This Row],[Trunc]],"000000"))</f>
        <v>ST50GEN0108WV</v>
      </c>
      <c r="C106" s="6" t="str">
        <f>IFERROR(VLOOKUP(TEXT(Table2[[#This Row],[Trunc]],"000000"),York2018_Subsample_DB!$A:$G,3,FALSE),"")</f>
        <v>ST50PKT0WCZZ</v>
      </c>
      <c r="D106" s="4" t="str">
        <f>IFERROR(VLOOKUP(TEXT(Table2[[#This Row],[Trunc]],"000000"),York2018_Subsample_DB!$A:$G,6,FALSE),"")</f>
        <v>M75-28</v>
      </c>
      <c r="E106" s="1">
        <v>43699</v>
      </c>
      <c r="F106">
        <f t="shared" si="6"/>
        <v>104</v>
      </c>
      <c r="G106" t="str">
        <f t="shared" si="7"/>
        <v>Soil</v>
      </c>
    </row>
    <row r="107" spans="1:7" x14ac:dyDescent="0.3">
      <c r="A107" s="8" t="s">
        <v>4781</v>
      </c>
      <c r="B107" s="6" t="str">
        <f>IF(D107="","","ST50GEN"&amp;TEXT(Table2[[#This Row],[Trunc]],"000000"))</f>
        <v>ST50GEN0108G7</v>
      </c>
      <c r="C107" s="6" t="str">
        <f>IFERROR(VLOOKUP(TEXT(Table2[[#This Row],[Trunc]],"000000"),York2018_Subsample_DB!$A:$G,3,FALSE),"")</f>
        <v>ST50PKT0WCSM</v>
      </c>
      <c r="D107" s="4">
        <f>IFERROR(VLOOKUP(TEXT(Table2[[#This Row],[Trunc]],"000000"),York2018_Subsample_DB!$A:$G,6,FALSE),"")</f>
        <v>724</v>
      </c>
      <c r="E107" s="1">
        <v>43699</v>
      </c>
      <c r="F107">
        <f t="shared" si="6"/>
        <v>105</v>
      </c>
      <c r="G107" t="str">
        <f t="shared" si="7"/>
        <v>Soil</v>
      </c>
    </row>
    <row r="108" spans="1:7" x14ac:dyDescent="0.3">
      <c r="A108" s="8" t="s">
        <v>930</v>
      </c>
      <c r="B108" s="6" t="str">
        <f>IF(D108="","","ST50GEN"&amp;TEXT(Table2[[#This Row],[Trunc]],"000000"))</f>
        <v>ST50GEN0109RW</v>
      </c>
      <c r="C108" s="6" t="str">
        <f>IFERROR(VLOOKUP(TEXT(Table2[[#This Row],[Trunc]],"000000"),York2018_Subsample_DB!$A:$G,3,FALSE),"")</f>
        <v>ST50PKT0WDL9</v>
      </c>
      <c r="D108" s="4">
        <f>IFERROR(VLOOKUP(TEXT(Table2[[#This Row],[Trunc]],"000000"),York2018_Subsample_DB!$A:$G,6,FALSE),"")</f>
        <v>544</v>
      </c>
      <c r="E108" s="1">
        <v>43699</v>
      </c>
      <c r="F108">
        <f t="shared" si="6"/>
        <v>106</v>
      </c>
      <c r="G108" t="str">
        <f t="shared" si="7"/>
        <v>Soil</v>
      </c>
    </row>
    <row r="109" spans="1:7" x14ac:dyDescent="0.3">
      <c r="A109" s="8" t="s">
        <v>2360</v>
      </c>
      <c r="B109" s="6" t="str">
        <f>IF(D109="","","ST50GEN"&amp;TEXT(Table2[[#This Row],[Trunc]],"000000"))</f>
        <v>ST50GEN01098G</v>
      </c>
      <c r="C109" s="6" t="str">
        <f>IFERROR(VLOOKUP(TEXT(Table2[[#This Row],[Trunc]],"000000"),York2018_Subsample_DB!$A:$G,3,FALSE),"")</f>
        <v>ST50PKT0WDBX</v>
      </c>
      <c r="D109" s="4">
        <f>IFERROR(VLOOKUP(TEXT(Table2[[#This Row],[Trunc]],"000000"),York2018_Subsample_DB!$A:$G,6,FALSE),"")</f>
        <v>1500</v>
      </c>
      <c r="E109" s="1">
        <v>43699</v>
      </c>
      <c r="F109">
        <f t="shared" si="6"/>
        <v>107</v>
      </c>
      <c r="G109" t="str">
        <f t="shared" si="7"/>
        <v>Soil</v>
      </c>
    </row>
    <row r="110" spans="1:7" x14ac:dyDescent="0.3">
      <c r="A110" s="8" t="s">
        <v>876</v>
      </c>
      <c r="B110" s="6" t="str">
        <f>IF(D110="","","ST50GEN"&amp;TEXT(Table2[[#This Row],[Trunc]],"000000"))</f>
        <v>ST50GEN0109SG</v>
      </c>
      <c r="C110" s="6" t="str">
        <f>IFERROR(VLOOKUP(TEXT(Table2[[#This Row],[Trunc]],"000000"),York2018_Subsample_DB!$A:$G,3,FALSE),"")</f>
        <v>ST50PKT0WDLN</v>
      </c>
      <c r="D110" s="4">
        <f>IFERROR(VLOOKUP(TEXT(Table2[[#This Row],[Trunc]],"000000"),York2018_Subsample_DB!$A:$G,6,FALSE),"")</f>
        <v>1493</v>
      </c>
      <c r="E110" s="1">
        <v>43699</v>
      </c>
      <c r="F110">
        <f t="shared" si="6"/>
        <v>108</v>
      </c>
      <c r="G110" t="str">
        <f t="shared" si="7"/>
        <v>Soil</v>
      </c>
    </row>
    <row r="111" spans="1:7" x14ac:dyDescent="0.3">
      <c r="A111" s="8" t="s">
        <v>9560</v>
      </c>
      <c r="B111" s="6" t="str">
        <f>IF(D111="","","ST50GEN"&amp;TEXT(Table2[[#This Row],[Trunc]],"000000"))</f>
        <v>ST50GEN010980</v>
      </c>
      <c r="C111" s="6" t="str">
        <f>IFERROR(VLOOKUP(TEXT(Table2[[#This Row],[Trunc]],"000000"),York2018_Subsample_DB!$A:$G,3,FALSE),"")</f>
        <v>ST50PKT0WDBP</v>
      </c>
      <c r="D111" s="4">
        <f>IFERROR(VLOOKUP(TEXT(Table2[[#This Row],[Trunc]],"000000"),York2018_Subsample_DB!$A:$G,6,FALSE),"")</f>
        <v>683</v>
      </c>
      <c r="E111" s="1">
        <v>43699</v>
      </c>
      <c r="F111">
        <f t="shared" si="6"/>
        <v>109</v>
      </c>
      <c r="G111" t="str">
        <f t="shared" si="7"/>
        <v>Soil</v>
      </c>
    </row>
    <row r="112" spans="1:7" x14ac:dyDescent="0.3">
      <c r="A112" s="8" t="s">
        <v>4557</v>
      </c>
      <c r="B112" s="6" t="str">
        <f>IF(D112="","","ST50GEN"&amp;TEXT(Table2[[#This Row],[Trunc]],"000000"))</f>
        <v>ST50GEN0108MV</v>
      </c>
      <c r="C112" s="6" t="str">
        <f>IFERROR(VLOOKUP(TEXT(Table2[[#This Row],[Trunc]],"000000"),York2018_Subsample_DB!$A:$G,3,FALSE),"")</f>
        <v>ST50PKT0WCQV</v>
      </c>
      <c r="D112" s="4">
        <f>IFERROR(VLOOKUP(TEXT(Table2[[#This Row],[Trunc]],"000000"),York2018_Subsample_DB!$A:$G,6,FALSE),"")</f>
        <v>532</v>
      </c>
      <c r="E112" s="1">
        <v>43699</v>
      </c>
      <c r="F112">
        <f t="shared" si="6"/>
        <v>110</v>
      </c>
      <c r="G112" t="str">
        <f t="shared" si="7"/>
        <v>Soil</v>
      </c>
    </row>
    <row r="113" spans="1:7" x14ac:dyDescent="0.3">
      <c r="A113" s="8" t="s">
        <v>4727</v>
      </c>
      <c r="B113" s="6" t="str">
        <f>IF(D113="","","ST50GEN"&amp;TEXT(Table2[[#This Row],[Trunc]],"000000"))</f>
        <v>ST50GEN0108GT</v>
      </c>
      <c r="C113" s="6" t="str">
        <f>IFERROR(VLOOKUP(TEXT(Table2[[#This Row],[Trunc]],"000000"),York2018_Subsample_DB!$A:$G,3,FALSE),"")</f>
        <v>ST50PKT0WCSZ</v>
      </c>
      <c r="D113" s="4">
        <f>IFERROR(VLOOKUP(TEXT(Table2[[#This Row],[Trunc]],"000000"),York2018_Subsample_DB!$A:$G,6,FALSE),"")</f>
        <v>427</v>
      </c>
      <c r="E113" s="1">
        <v>43699</v>
      </c>
      <c r="F113">
        <f t="shared" si="6"/>
        <v>111</v>
      </c>
      <c r="G113" t="str">
        <f t="shared" si="7"/>
        <v>Soil</v>
      </c>
    </row>
    <row r="114" spans="1:7" x14ac:dyDescent="0.3">
      <c r="A114" s="8" t="s">
        <v>9561</v>
      </c>
      <c r="B114" s="6" t="str">
        <f>IF(D114="","","ST50GEN"&amp;TEXT(Table2[[#This Row],[Trunc]],"000000"))</f>
        <v>ST50GEN010988</v>
      </c>
      <c r="C114" s="6" t="str">
        <f>IFERROR(VLOOKUP(TEXT(Table2[[#This Row],[Trunc]],"000000"),York2018_Subsample_DB!$A:$G,3,FALSE),"")</f>
        <v>ST50PKT0WDBT</v>
      </c>
      <c r="D114" s="4">
        <f>IFERROR(VLOOKUP(TEXT(Table2[[#This Row],[Trunc]],"000000"),York2018_Subsample_DB!$A:$G,6,FALSE),"")</f>
        <v>1072</v>
      </c>
      <c r="E114" s="1">
        <v>43699</v>
      </c>
      <c r="F114">
        <f t="shared" si="6"/>
        <v>112</v>
      </c>
      <c r="G114" t="str">
        <f t="shared" si="7"/>
        <v>Soil</v>
      </c>
    </row>
    <row r="115" spans="1:7" x14ac:dyDescent="0.3">
      <c r="A115" s="8" t="s">
        <v>2348</v>
      </c>
      <c r="B115" s="6" t="str">
        <f>IF(D115="","","ST50GEN"&amp;TEXT(Table2[[#This Row],[Trunc]],"000000"))</f>
        <v>ST50GEN01098L</v>
      </c>
      <c r="C115" s="6" t="str">
        <f>IFERROR(VLOOKUP(TEXT(Table2[[#This Row],[Trunc]],"000000"),York2018_Subsample_DB!$A:$G,3,FALSE),"")</f>
        <v>ST50PKT0WDBZ</v>
      </c>
      <c r="D115" s="4">
        <f>IFERROR(VLOOKUP(TEXT(Table2[[#This Row],[Trunc]],"000000"),York2018_Subsample_DB!$A:$G,6,FALSE),"")</f>
        <v>236</v>
      </c>
      <c r="E115" s="1">
        <v>43699</v>
      </c>
      <c r="F115">
        <f t="shared" si="6"/>
        <v>113</v>
      </c>
      <c r="G115" t="str">
        <f t="shared" si="7"/>
        <v>Soil</v>
      </c>
    </row>
    <row r="116" spans="1:7" x14ac:dyDescent="0.3">
      <c r="A116" s="8" t="s">
        <v>2342</v>
      </c>
      <c r="B116" s="6" t="str">
        <f>IF(D116="","","ST50GEN"&amp;TEXT(Table2[[#This Row],[Trunc]],"000000"))</f>
        <v>ST50GEN01098N</v>
      </c>
      <c r="C116" s="6" t="str">
        <f>IFERROR(VLOOKUP(TEXT(Table2[[#This Row],[Trunc]],"000000"),York2018_Subsample_DB!$A:$G,3,FALSE),"")</f>
        <v>ST50PKT0WDC0</v>
      </c>
      <c r="D116" s="4">
        <f>IFERROR(VLOOKUP(TEXT(Table2[[#This Row],[Trunc]],"000000"),York2018_Subsample_DB!$A:$G,6,FALSE),"")</f>
        <v>676</v>
      </c>
      <c r="E116" s="1">
        <v>43699</v>
      </c>
      <c r="F116">
        <f t="shared" si="6"/>
        <v>114</v>
      </c>
      <c r="G116" t="str">
        <f t="shared" si="7"/>
        <v>Soil</v>
      </c>
    </row>
    <row r="117" spans="1:7" x14ac:dyDescent="0.3">
      <c r="A117" s="8" t="s">
        <v>7</v>
      </c>
      <c r="B117" s="6" t="str">
        <f>IF(D117="","","ST50GEN"&amp;TEXT(Table2[[#This Row],[Trunc]],"000000"))</f>
        <v/>
      </c>
      <c r="C117" s="6" t="str">
        <f>IFERROR(VLOOKUP(TEXT(Table2[[#This Row],[Trunc]],"000000"),York2018_Subsample_DB!$A:$G,3,FALSE),"")</f>
        <v/>
      </c>
      <c r="D117" s="4" t="str">
        <f>IFERROR(VLOOKUP(TEXT(Table2[[#This Row],[Trunc]],"000000"),York2018_Subsample_DB!$A:$G,6,FALSE),"")</f>
        <v/>
      </c>
      <c r="E117" s="1">
        <v>43699</v>
      </c>
      <c r="F117">
        <f t="shared" si="6"/>
        <v>115</v>
      </c>
      <c r="G117" t="str">
        <f t="shared" si="7"/>
        <v>Soil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7E7A-A063-4095-A560-31156DAF2BD1}">
  <dimension ref="A1:C10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1" sqref="H91"/>
    </sheetView>
  </sheetViews>
  <sheetFormatPr defaultRowHeight="14.4" x14ac:dyDescent="0.3"/>
  <cols>
    <col min="2" max="2" width="10.21875" customWidth="1"/>
    <col min="3" max="3" width="9.6640625" customWidth="1"/>
  </cols>
  <sheetData>
    <row r="1" spans="1:3" x14ac:dyDescent="0.3">
      <c r="A1" t="s">
        <v>9545</v>
      </c>
      <c r="B1" t="s">
        <v>9546</v>
      </c>
      <c r="C1" t="s">
        <v>9547</v>
      </c>
    </row>
    <row r="2" spans="1:3" x14ac:dyDescent="0.3">
      <c r="A2" t="s">
        <v>9550</v>
      </c>
      <c r="B2" t="str">
        <f>IFERROR(VLOOKUP(Table1[[#This Row],[Trunc]],'22augID'!$A:$H,2,FALSE),"")</f>
        <v>ST50GEN0109J4</v>
      </c>
      <c r="C2">
        <f>IFERROR(VLOOKUP(Table1[[#This Row],[Trunc]],'22augID'!$A:$H,4,FALSE),"")</f>
        <v>1442</v>
      </c>
    </row>
    <row r="3" spans="1:3" x14ac:dyDescent="0.3">
      <c r="A3" t="s">
        <v>4008</v>
      </c>
      <c r="B3" t="str">
        <f>IFERROR(VLOOKUP(Table1[[#This Row],[Trunc]],'22augID'!$A:$H,2,FALSE),"")</f>
        <v>ST50GEN0108QH</v>
      </c>
      <c r="C3">
        <f>IFERROR(VLOOKUP(Table1[[#This Row],[Trunc]],'22augID'!$A:$H,4,FALSE),"")</f>
        <v>777</v>
      </c>
    </row>
    <row r="4" spans="1:3" x14ac:dyDescent="0.3">
      <c r="A4" t="s">
        <v>3291</v>
      </c>
      <c r="B4" t="str">
        <f>IFERROR(VLOOKUP(Table1[[#This Row],[Trunc]],'22augID'!$A:$H,2,FALSE),"")</f>
        <v>ST50GEN0108Z5</v>
      </c>
      <c r="C4">
        <f>IFERROR(VLOOKUP(Table1[[#This Row],[Trunc]],'22augID'!$A:$H,4,FALSE),"")</f>
        <v>1233</v>
      </c>
    </row>
    <row r="5" spans="1:3" x14ac:dyDescent="0.3">
      <c r="A5" t="s">
        <v>6691</v>
      </c>
      <c r="B5" t="str">
        <f>IFERROR(VLOOKUP(Table1[[#This Row],[Trunc]],'22augID'!$A:$H,2,FALSE),"")</f>
        <v>ST50GEN0107RM</v>
      </c>
      <c r="C5">
        <f>IFERROR(VLOOKUP(Table1[[#This Row],[Trunc]],'22augID'!$A:$H,4,FALSE),"")</f>
        <v>976</v>
      </c>
    </row>
    <row r="6" spans="1:3" x14ac:dyDescent="0.3">
      <c r="A6" t="s">
        <v>8049</v>
      </c>
      <c r="B6" t="str">
        <f>IFERROR(VLOOKUP(Table1[[#This Row],[Trunc]],'22augID'!$A:$H,2,FALSE),"")</f>
        <v>ST50GEN01078X</v>
      </c>
      <c r="C6">
        <f>IFERROR(VLOOKUP(Table1[[#This Row],[Trunc]],'22augID'!$A:$H,4,FALSE),"")</f>
        <v>1051</v>
      </c>
    </row>
    <row r="7" spans="1:3" x14ac:dyDescent="0.3">
      <c r="A7" t="s">
        <v>996</v>
      </c>
      <c r="B7" t="str">
        <f>IFERROR(VLOOKUP(Table1[[#This Row],[Trunc]],'22augID'!$A:$H,2,FALSE),"")</f>
        <v>ST50GEN0109VD</v>
      </c>
      <c r="C7">
        <f>IFERROR(VLOOKUP(Table1[[#This Row],[Trunc]],'22augID'!$A:$H,4,FALSE),"")</f>
        <v>1302</v>
      </c>
    </row>
    <row r="8" spans="1:3" x14ac:dyDescent="0.3">
      <c r="A8" t="s">
        <v>3533</v>
      </c>
      <c r="B8" t="str">
        <f>IFERROR(VLOOKUP(Table1[[#This Row],[Trunc]],'22augID'!$A:$H,2,FALSE),"")</f>
        <v>ST50GEN0108WL</v>
      </c>
      <c r="C8">
        <f>IFERROR(VLOOKUP(Table1[[#This Row],[Trunc]],'22augID'!$A:$H,4,FALSE),"")</f>
        <v>1232</v>
      </c>
    </row>
    <row r="9" spans="1:3" x14ac:dyDescent="0.3">
      <c r="A9" t="s">
        <v>4521</v>
      </c>
      <c r="B9" t="str">
        <f>IFERROR(VLOOKUP(Table1[[#This Row],[Trunc]],'22augID'!$A:$H,2,FALSE),"")</f>
        <v>ST50GEN0108N7</v>
      </c>
      <c r="C9">
        <f>IFERROR(VLOOKUP(Table1[[#This Row],[Trunc]],'22augID'!$A:$H,4,FALSE),"")</f>
        <v>1443</v>
      </c>
    </row>
    <row r="10" spans="1:3" x14ac:dyDescent="0.3">
      <c r="A10" t="s">
        <v>3473</v>
      </c>
      <c r="B10" t="str">
        <f>IFERROR(VLOOKUP(Table1[[#This Row],[Trunc]],'22augID'!$A:$H,2,FALSE),"")</f>
        <v>ST50GEN0108X7</v>
      </c>
      <c r="C10">
        <f>IFERROR(VLOOKUP(Table1[[#This Row],[Trunc]],'22augID'!$A:$H,4,FALSE),"")</f>
        <v>1148</v>
      </c>
    </row>
    <row r="11" spans="1:3" x14ac:dyDescent="0.3">
      <c r="A11" t="s">
        <v>7987</v>
      </c>
      <c r="B11" t="str">
        <f>IFERROR(VLOOKUP(Table1[[#This Row],[Trunc]],'22augID'!$A:$H,2,FALSE),"")</f>
        <v>ST50GEN01079P</v>
      </c>
      <c r="C11">
        <f>IFERROR(VLOOKUP(Table1[[#This Row],[Trunc]],'22augID'!$A:$H,4,FALSE),"")</f>
        <v>1051</v>
      </c>
    </row>
    <row r="12" spans="1:3" x14ac:dyDescent="0.3">
      <c r="A12" t="s">
        <v>5436</v>
      </c>
      <c r="B12" t="str">
        <f>IFERROR(VLOOKUP(Table1[[#This Row],[Trunc]],'22augID'!$A:$H,2,FALSE),"")</f>
        <v>ST50GEN01088K</v>
      </c>
      <c r="C12">
        <f>IFERROR(VLOOKUP(Table1[[#This Row],[Trunc]],'22augID'!$A:$H,4,FALSE),"")</f>
        <v>430</v>
      </c>
    </row>
    <row r="13" spans="1:3" x14ac:dyDescent="0.3">
      <c r="A13" t="s">
        <v>7945</v>
      </c>
      <c r="B13" t="str">
        <f>IFERROR(VLOOKUP(Table1[[#This Row],[Trunc]],'22augID'!$A:$H,2,FALSE),"")</f>
        <v>ST50GEN0107GZ</v>
      </c>
      <c r="C13">
        <f>IFERROR(VLOOKUP(Table1[[#This Row],[Trunc]],'22augID'!$A:$H,4,FALSE),"")</f>
        <v>258</v>
      </c>
    </row>
    <row r="14" spans="1:3" x14ac:dyDescent="0.3">
      <c r="A14" t="s">
        <v>4002</v>
      </c>
      <c r="B14" t="str">
        <f>IFERROR(VLOOKUP(Table1[[#This Row],[Trunc]],'22augID'!$A:$H,2,FALSE),"")</f>
        <v>ST50GEN0108QK</v>
      </c>
      <c r="C14">
        <f>IFERROR(VLOOKUP(Table1[[#This Row],[Trunc]],'22augID'!$A:$H,4,FALSE),"")</f>
        <v>1165</v>
      </c>
    </row>
    <row r="15" spans="1:3" x14ac:dyDescent="0.3">
      <c r="A15" t="s">
        <v>8135</v>
      </c>
      <c r="B15" t="str">
        <f>IFERROR(VLOOKUP(Table1[[#This Row],[Trunc]],'22augID'!$A:$H,2,FALSE),"")</f>
        <v>ST50GEN01077W</v>
      </c>
      <c r="C15">
        <f>IFERROR(VLOOKUP(Table1[[#This Row],[Trunc]],'22augID'!$A:$H,4,FALSE),"")</f>
        <v>806</v>
      </c>
    </row>
    <row r="16" spans="1:3" x14ac:dyDescent="0.3">
      <c r="A16" t="s">
        <v>8017</v>
      </c>
      <c r="B16" t="str">
        <f>IFERROR(VLOOKUP(Table1[[#This Row],[Trunc]],'22augID'!$A:$H,2,FALSE),"")</f>
        <v>ST50GEN01079C</v>
      </c>
      <c r="C16">
        <f>IFERROR(VLOOKUP(Table1[[#This Row],[Trunc]],'22augID'!$A:$H,4,FALSE),"")</f>
        <v>258</v>
      </c>
    </row>
    <row r="17" spans="1:3" x14ac:dyDescent="0.3">
      <c r="A17" t="s">
        <v>4733</v>
      </c>
      <c r="B17" t="str">
        <f>IFERROR(VLOOKUP(Table1[[#This Row],[Trunc]],'22augID'!$A:$H,2,FALSE),"")</f>
        <v>ST50GEN0108GR</v>
      </c>
      <c r="C17">
        <f>IFERROR(VLOOKUP(Table1[[#This Row],[Trunc]],'22augID'!$A:$H,4,FALSE),"")</f>
        <v>496</v>
      </c>
    </row>
    <row r="18" spans="1:3" x14ac:dyDescent="0.3">
      <c r="A18" t="s">
        <v>3437</v>
      </c>
      <c r="B18" t="str">
        <f>IFERROR(VLOOKUP(Table1[[#This Row],[Trunc]],'22augID'!$A:$H,2,FALSE),"")</f>
        <v>ST50GEN0108XM</v>
      </c>
      <c r="C18" t="str">
        <f>IFERROR(VLOOKUP(Table1[[#This Row],[Trunc]],'22augID'!$A:$H,4,FALSE),"")</f>
        <v>M75-28</v>
      </c>
    </row>
    <row r="19" spans="1:3" x14ac:dyDescent="0.3">
      <c r="A19" t="s">
        <v>894</v>
      </c>
      <c r="B19" t="str">
        <f>IFERROR(VLOOKUP(Table1[[#This Row],[Trunc]],'22augID'!$A:$H,2,FALSE),"")</f>
        <v>ST50GEN0109S8</v>
      </c>
      <c r="C19">
        <f>IFERROR(VLOOKUP(Table1[[#This Row],[Trunc]],'22augID'!$A:$H,4,FALSE),"")</f>
        <v>962</v>
      </c>
    </row>
    <row r="20" spans="1:3" x14ac:dyDescent="0.3">
      <c r="A20" t="s">
        <v>4431</v>
      </c>
      <c r="B20" t="str">
        <f>IFERROR(VLOOKUP(Table1[[#This Row],[Trunc]],'22augID'!$A:$H,2,FALSE),"")</f>
        <v>ST50GEN0108JC</v>
      </c>
      <c r="C20">
        <f>IFERROR(VLOOKUP(Table1[[#This Row],[Trunc]],'22augID'!$A:$H,4,FALSE),"")</f>
        <v>1547</v>
      </c>
    </row>
    <row r="21" spans="1:3" x14ac:dyDescent="0.3">
      <c r="A21" t="s">
        <v>8153</v>
      </c>
      <c r="B21" t="str">
        <f>IFERROR(VLOOKUP(Table1[[#This Row],[Trunc]],'22augID'!$A:$H,2,FALSE),"")</f>
        <v>ST50GEN01077P</v>
      </c>
      <c r="C21">
        <f>IFERROR(VLOOKUP(Table1[[#This Row],[Trunc]],'22augID'!$A:$H,4,FALSE),"")</f>
        <v>789</v>
      </c>
    </row>
    <row r="22" spans="1:3" x14ac:dyDescent="0.3">
      <c r="A22" t="s">
        <v>8129</v>
      </c>
      <c r="B22" t="str">
        <f>IFERROR(VLOOKUP(Table1[[#This Row],[Trunc]],'22augID'!$A:$H,2,FALSE),"")</f>
        <v>ST50GEN01077Y</v>
      </c>
      <c r="C22" t="str">
        <f>IFERROR(VLOOKUP(Table1[[#This Row],[Trunc]],'22augID'!$A:$H,4,FALSE),"")</f>
        <v>M76-79</v>
      </c>
    </row>
    <row r="23" spans="1:3" x14ac:dyDescent="0.3">
      <c r="A23">
        <v>10784</v>
      </c>
      <c r="B23" t="str">
        <f>IFERROR(VLOOKUP(Table1[[#This Row],[Trunc]],'22augID'!$A:$H,2,FALSE),"")</f>
        <v/>
      </c>
      <c r="C23" t="str">
        <f>IFERROR(VLOOKUP(Table1[[#This Row],[Trunc]],'22augID'!$A:$H,4,FALSE),"")</f>
        <v/>
      </c>
    </row>
    <row r="24" spans="1:3" x14ac:dyDescent="0.3">
      <c r="A24" t="s">
        <v>8097</v>
      </c>
      <c r="B24" t="str">
        <f>IFERROR(VLOOKUP(Table1[[#This Row],[Trunc]],'22augID'!$A:$H,2,FALSE),"")</f>
        <v>ST50GEN01078D</v>
      </c>
      <c r="C24">
        <f>IFERROR(VLOOKUP(Table1[[#This Row],[Trunc]],'22augID'!$A:$H,4,FALSE),"")</f>
        <v>1192</v>
      </c>
    </row>
    <row r="25" spans="1:3" x14ac:dyDescent="0.3">
      <c r="A25" t="s">
        <v>4805</v>
      </c>
      <c r="B25" t="str">
        <f>IFERROR(VLOOKUP(Table1[[#This Row],[Trunc]],'22augID'!$A:$H,2,FALSE),"")</f>
        <v>ST50GEN0108FZ</v>
      </c>
      <c r="C25">
        <f>IFERROR(VLOOKUP(Table1[[#This Row],[Trunc]],'22augID'!$A:$H,4,FALSE),"")</f>
        <v>496</v>
      </c>
    </row>
    <row r="26" spans="1:3" x14ac:dyDescent="0.3">
      <c r="A26" t="s">
        <v>4473</v>
      </c>
      <c r="B26" t="str">
        <f>IFERROR(VLOOKUP(Table1[[#This Row],[Trunc]],'22augID'!$A:$H,2,FALSE),"")</f>
        <v>ST50GEN0108NR</v>
      </c>
      <c r="C26">
        <f>IFERROR(VLOOKUP(Table1[[#This Row],[Trunc]],'22augID'!$A:$H,4,FALSE),"")</f>
        <v>1255</v>
      </c>
    </row>
    <row r="27" spans="1:3" x14ac:dyDescent="0.3">
      <c r="A27" t="s">
        <v>2372</v>
      </c>
      <c r="B27" t="str">
        <f>IFERROR(VLOOKUP(Table1[[#This Row],[Trunc]],'22augID'!$A:$H,2,FALSE),"")</f>
        <v>ST50GEN01098B</v>
      </c>
      <c r="C27">
        <f>IFERROR(VLOOKUP(Table1[[#This Row],[Trunc]],'22augID'!$A:$H,4,FALSE),"")</f>
        <v>1633</v>
      </c>
    </row>
    <row r="28" spans="1:3" x14ac:dyDescent="0.3">
      <c r="A28" t="s">
        <v>4847</v>
      </c>
      <c r="B28" t="str">
        <f>IFERROR(VLOOKUP(Table1[[#This Row],[Trunc]],'22augID'!$A:$H,2,FALSE),"")</f>
        <v>ST50GEN0108FJ</v>
      </c>
      <c r="C28">
        <f>IFERROR(VLOOKUP(Table1[[#This Row],[Trunc]],'22augID'!$A:$H,4,FALSE),"")</f>
        <v>464</v>
      </c>
    </row>
    <row r="29" spans="1:3" x14ac:dyDescent="0.3">
      <c r="A29" t="s">
        <v>2603</v>
      </c>
      <c r="B29" t="str">
        <f>IFERROR(VLOOKUP(Table1[[#This Row],[Trunc]],'22augID'!$A:$H,2,FALSE),"")</f>
        <v>ST50GEN01092J</v>
      </c>
      <c r="C29" t="str">
        <f>IFERROR(VLOOKUP(Table1[[#This Row],[Trunc]],'22augID'!$A:$H,4,FALSE),"")</f>
        <v>WESTONIA</v>
      </c>
    </row>
    <row r="30" spans="1:3" x14ac:dyDescent="0.3">
      <c r="A30" t="s">
        <v>2591</v>
      </c>
      <c r="B30" t="str">
        <f>IFERROR(VLOOKUP(Table1[[#This Row],[Trunc]],'22augID'!$A:$H,2,FALSE),"")</f>
        <v>ST50GEN01092N</v>
      </c>
      <c r="C30">
        <f>IFERROR(VLOOKUP(Table1[[#This Row],[Trunc]],'22augID'!$A:$H,4,FALSE),"")</f>
        <v>828</v>
      </c>
    </row>
    <row r="31" spans="1:3" x14ac:dyDescent="0.3">
      <c r="A31" t="s">
        <v>9555</v>
      </c>
      <c r="B31" t="str">
        <f>IFERROR(VLOOKUP(Table1[[#This Row],[Trunc]],'22augID'!$A:$H,2,FALSE),"")</f>
        <v>ST50GEN0109JV</v>
      </c>
      <c r="C31">
        <f>IFERROR(VLOOKUP(Table1[[#This Row],[Trunc]],'22augID'!$A:$H,4,FALSE),"")</f>
        <v>1018</v>
      </c>
    </row>
    <row r="32" spans="1:3" x14ac:dyDescent="0.3">
      <c r="A32" t="s">
        <v>2549</v>
      </c>
      <c r="B32" t="str">
        <f>IFERROR(VLOOKUP(Table1[[#This Row],[Trunc]],'22augID'!$A:$H,2,FALSE),"")</f>
        <v>ST50GEN0109J0</v>
      </c>
      <c r="C32">
        <f>IFERROR(VLOOKUP(Table1[[#This Row],[Trunc]],'22augID'!$A:$H,4,FALSE),"")</f>
        <v>219</v>
      </c>
    </row>
    <row r="33" spans="1:3" x14ac:dyDescent="0.3">
      <c r="A33" t="s">
        <v>4449</v>
      </c>
      <c r="B33" t="str">
        <f>IFERROR(VLOOKUP(Table1[[#This Row],[Trunc]],'22augID'!$A:$H,2,FALSE),"")</f>
        <v>ST50GEN0108J5</v>
      </c>
      <c r="C33">
        <f>IFERROR(VLOOKUP(Table1[[#This Row],[Trunc]],'22augID'!$A:$H,4,FALSE),"")</f>
        <v>1443</v>
      </c>
    </row>
    <row r="34" spans="1:3" x14ac:dyDescent="0.3">
      <c r="A34" t="s">
        <v>4497</v>
      </c>
      <c r="B34" t="str">
        <f>IFERROR(VLOOKUP(Table1[[#This Row],[Trunc]],'22augID'!$A:$H,2,FALSE),"")</f>
        <v>ST50GEN0108NH</v>
      </c>
      <c r="C34">
        <f>IFERROR(VLOOKUP(Table1[[#This Row],[Trunc]],'22augID'!$A:$H,4,FALSE),"")</f>
        <v>787</v>
      </c>
    </row>
    <row r="35" spans="1:3" x14ac:dyDescent="0.3">
      <c r="A35" t="s">
        <v>4775</v>
      </c>
      <c r="B35" t="str">
        <f>IFERROR(VLOOKUP(Table1[[#This Row],[Trunc]],'22augID'!$A:$H,2,FALSE),"")</f>
        <v>ST50GEN0108G9</v>
      </c>
      <c r="C35">
        <f>IFERROR(VLOOKUP(Table1[[#This Row],[Trunc]],'22augID'!$A:$H,4,FALSE),"")</f>
        <v>464</v>
      </c>
    </row>
    <row r="36" spans="1:3" x14ac:dyDescent="0.3">
      <c r="A36" t="s">
        <v>9549</v>
      </c>
      <c r="B36" t="str">
        <f>IFERROR(VLOOKUP(Table1[[#This Row],[Trunc]],'22augID'!$A:$H,2,FALSE),"")</f>
        <v>ST50GEN0108N1</v>
      </c>
      <c r="C36">
        <f>IFERROR(VLOOKUP(Table1[[#This Row],[Trunc]],'22augID'!$A:$H,4,FALSE),"")</f>
        <v>839</v>
      </c>
    </row>
    <row r="37" spans="1:3" x14ac:dyDescent="0.3">
      <c r="A37" t="s">
        <v>3333</v>
      </c>
      <c r="B37" t="str">
        <f>IFERROR(VLOOKUP(Table1[[#This Row],[Trunc]],'22augID'!$A:$H,2,FALSE),"")</f>
        <v>ST50GEN0108YQ</v>
      </c>
      <c r="C37">
        <f>IFERROR(VLOOKUP(Table1[[#This Row],[Trunc]],'22augID'!$A:$H,4,FALSE),"")</f>
        <v>982</v>
      </c>
    </row>
    <row r="38" spans="1:3" x14ac:dyDescent="0.3">
      <c r="A38" t="s">
        <v>9551</v>
      </c>
      <c r="B38" t="str">
        <f>IFERROR(VLOOKUP(Table1[[#This Row],[Trunc]],'22augID'!$A:$H,2,FALSE),"")</f>
        <v>ST50GEN0108G1</v>
      </c>
      <c r="C38">
        <f>IFERROR(VLOOKUP(Table1[[#This Row],[Trunc]],'22augID'!$A:$H,4,FALSE),"")</f>
        <v>427</v>
      </c>
    </row>
    <row r="39" spans="1:3" x14ac:dyDescent="0.3">
      <c r="A39" t="s">
        <v>4811</v>
      </c>
      <c r="B39" t="str">
        <f>IFERROR(VLOOKUP(Table1[[#This Row],[Trunc]],'22augID'!$A:$H,2,FALSE),"")</f>
        <v>ST50GEN0108FX</v>
      </c>
      <c r="C39">
        <f>IFERROR(VLOOKUP(Table1[[#This Row],[Trunc]],'22augID'!$A:$H,4,FALSE),"")</f>
        <v>1262</v>
      </c>
    </row>
    <row r="40" spans="1:3" x14ac:dyDescent="0.3">
      <c r="A40" t="s">
        <v>2440</v>
      </c>
      <c r="B40" t="str">
        <f>IFERROR(VLOOKUP(Table1[[#This Row],[Trunc]],'22augID'!$A:$H,2,FALSE),"")</f>
        <v>ST50GEN0109K5</v>
      </c>
      <c r="C40">
        <f>IFERROR(VLOOKUP(Table1[[#This Row],[Trunc]],'22augID'!$A:$H,4,FALSE),"")</f>
        <v>1072</v>
      </c>
    </row>
    <row r="41" spans="1:3" x14ac:dyDescent="0.3">
      <c r="A41" t="s">
        <v>4745</v>
      </c>
      <c r="B41" t="str">
        <f>IFERROR(VLOOKUP(Table1[[#This Row],[Trunc]],'22augID'!$A:$H,2,FALSE),"")</f>
        <v>ST50GEN0108GM</v>
      </c>
      <c r="C41">
        <f>IFERROR(VLOOKUP(Table1[[#This Row],[Trunc]],'22augID'!$A:$H,4,FALSE),"")</f>
        <v>1646</v>
      </c>
    </row>
    <row r="42" spans="1:3" x14ac:dyDescent="0.3">
      <c r="A42" t="s">
        <v>2494</v>
      </c>
      <c r="B42" t="str">
        <f>IFERROR(VLOOKUP(Table1[[#This Row],[Trunc]],'22augID'!$A:$H,2,FALSE),"")</f>
        <v>ST50GEN0109JL</v>
      </c>
      <c r="C42">
        <f>IFERROR(VLOOKUP(Table1[[#This Row],[Trunc]],'22augID'!$A:$H,4,FALSE),"")</f>
        <v>177</v>
      </c>
    </row>
    <row r="43" spans="1:3" x14ac:dyDescent="0.3">
      <c r="A43" t="s">
        <v>2579</v>
      </c>
      <c r="B43" t="str">
        <f>IFERROR(VLOOKUP(Table1[[#This Row],[Trunc]],'22augID'!$A:$H,2,FALSE),"")</f>
        <v>ST50GEN01092S</v>
      </c>
      <c r="C43">
        <f>IFERROR(VLOOKUP(Table1[[#This Row],[Trunc]],'22augID'!$A:$H,4,FALSE),"")</f>
        <v>253</v>
      </c>
    </row>
    <row r="44" spans="1:3" x14ac:dyDescent="0.3">
      <c r="A44" t="s">
        <v>9553</v>
      </c>
      <c r="B44" t="str">
        <f>IFERROR(VLOOKUP(Table1[[#This Row],[Trunc]],'22augID'!$A:$H,2,FALSE),"")</f>
        <v>ST50GEN0108GH</v>
      </c>
      <c r="C44">
        <f>IFERROR(VLOOKUP(Table1[[#This Row],[Trunc]],'22augID'!$A:$H,4,FALSE),"")</f>
        <v>1201</v>
      </c>
    </row>
    <row r="45" spans="1:3" x14ac:dyDescent="0.3">
      <c r="A45" t="s">
        <v>9552</v>
      </c>
      <c r="B45" t="str">
        <f>IFERROR(VLOOKUP(Table1[[#This Row],[Trunc]],'22augID'!$A:$H,2,FALSE),"")</f>
        <v>ST50GEN0109K1</v>
      </c>
      <c r="C45">
        <f>IFERROR(VLOOKUP(Table1[[#This Row],[Trunc]],'22augID'!$A:$H,4,FALSE),"")</f>
        <v>886</v>
      </c>
    </row>
    <row r="46" spans="1:3" x14ac:dyDescent="0.3">
      <c r="A46" t="s">
        <v>9556</v>
      </c>
      <c r="B46" t="str">
        <f>IFERROR(VLOOKUP(Table1[[#This Row],[Trunc]],'22augID'!$A:$H,2,FALSE),"")</f>
        <v>ST50GEN0108GK</v>
      </c>
      <c r="C46">
        <f>IFERROR(VLOOKUP(Table1[[#This Row],[Trunc]],'22augID'!$A:$H,4,FALSE),"")</f>
        <v>434</v>
      </c>
    </row>
    <row r="47" spans="1:3" x14ac:dyDescent="0.3">
      <c r="A47" t="s">
        <v>3387</v>
      </c>
      <c r="B47" t="str">
        <f>IFERROR(VLOOKUP(Table1[[#This Row],[Trunc]],'22augID'!$A:$H,2,FALSE),"")</f>
        <v>ST50GEN0108Y4</v>
      </c>
      <c r="C47">
        <f>IFERROR(VLOOKUP(Table1[[#This Row],[Trunc]],'22augID'!$A:$H,4,FALSE),"")</f>
        <v>588</v>
      </c>
    </row>
    <row r="48" spans="1:3" x14ac:dyDescent="0.3">
      <c r="A48" t="s">
        <v>2561</v>
      </c>
      <c r="B48" t="str">
        <f>IFERROR(VLOOKUP(Table1[[#This Row],[Trunc]],'22augID'!$A:$H,2,FALSE),"")</f>
        <v>ST50GEN0109HW</v>
      </c>
      <c r="C48">
        <f>IFERROR(VLOOKUP(Table1[[#This Row],[Trunc]],'22augID'!$A:$H,4,FALSE),"")</f>
        <v>1064</v>
      </c>
    </row>
    <row r="49" spans="1:3" x14ac:dyDescent="0.3">
      <c r="A49" t="s">
        <v>4841</v>
      </c>
      <c r="B49" t="str">
        <f>IFERROR(VLOOKUP(Table1[[#This Row],[Trunc]],'22augID'!$A:$H,2,FALSE),"")</f>
        <v>ST50GEN0108FL</v>
      </c>
      <c r="C49">
        <f>IFERROR(VLOOKUP(Table1[[#This Row],[Trunc]],'22augID'!$A:$H,4,FALSE),"")</f>
        <v>1260</v>
      </c>
    </row>
    <row r="50" spans="1:3" x14ac:dyDescent="0.3">
      <c r="A50" t="s">
        <v>4485</v>
      </c>
      <c r="B50" t="str">
        <f>IFERROR(VLOOKUP(Table1[[#This Row],[Trunc]],'22augID'!$A:$H,2,FALSE),"")</f>
        <v>ST50GEN0108NM</v>
      </c>
      <c r="C50">
        <f>IFERROR(VLOOKUP(Table1[[#This Row],[Trunc]],'22augID'!$A:$H,4,FALSE),"")</f>
        <v>532</v>
      </c>
    </row>
    <row r="51" spans="1:3" x14ac:dyDescent="0.3">
      <c r="A51" t="s">
        <v>2609</v>
      </c>
      <c r="B51" t="str">
        <f>IFERROR(VLOOKUP(Table1[[#This Row],[Trunc]],'22augID'!$A:$H,2,FALSE),"")</f>
        <v>ST50GEN01092G</v>
      </c>
      <c r="C51">
        <f>IFERROR(VLOOKUP(Table1[[#This Row],[Trunc]],'22augID'!$A:$H,4,FALSE),"")</f>
        <v>1442</v>
      </c>
    </row>
    <row r="52" spans="1:3" x14ac:dyDescent="0.3">
      <c r="A52" t="s">
        <v>4763</v>
      </c>
      <c r="B52" t="str">
        <f>IFERROR(VLOOKUP(Table1[[#This Row],[Trunc]],'22augID'!$A:$H,2,FALSE),"")</f>
        <v>ST50GEN0108GF</v>
      </c>
      <c r="C52">
        <f>IFERROR(VLOOKUP(Table1[[#This Row],[Trunc]],'22augID'!$A:$H,4,FALSE),"")</f>
        <v>1217</v>
      </c>
    </row>
    <row r="53" spans="1:3" x14ac:dyDescent="0.3">
      <c r="A53" t="s">
        <v>2422</v>
      </c>
      <c r="B53" t="str">
        <f>IFERROR(VLOOKUP(Table1[[#This Row],[Trunc]],'22augID'!$A:$H,2,FALSE),"")</f>
        <v>ST50GEN0109KC</v>
      </c>
      <c r="C53">
        <f>IFERROR(VLOOKUP(Table1[[#This Row],[Trunc]],'22augID'!$A:$H,4,FALSE),"")</f>
        <v>1500</v>
      </c>
    </row>
    <row r="54" spans="1:3" x14ac:dyDescent="0.3">
      <c r="A54" t="s">
        <v>2336</v>
      </c>
      <c r="B54" t="str">
        <f>IFERROR(VLOOKUP(Table1[[#This Row],[Trunc]],'22augID'!$A:$H,2,FALSE),"")</f>
        <v>ST50GEN01098Q</v>
      </c>
      <c r="C54">
        <f>IFERROR(VLOOKUP(Table1[[#This Row],[Trunc]],'22augID'!$A:$H,4,FALSE),"")</f>
        <v>349</v>
      </c>
    </row>
    <row r="55" spans="1:3" x14ac:dyDescent="0.3">
      <c r="A55" t="s">
        <v>4551</v>
      </c>
      <c r="B55" t="str">
        <f>IFERROR(VLOOKUP(Table1[[#This Row],[Trunc]],'22augID'!$A:$H,2,FALSE),"")</f>
        <v>ST50GEN0108MX</v>
      </c>
      <c r="C55">
        <f>IFERROR(VLOOKUP(Table1[[#This Row],[Trunc]],'22augID'!$A:$H,4,FALSE),"")</f>
        <v>1528</v>
      </c>
    </row>
    <row r="56" spans="1:3" x14ac:dyDescent="0.3">
      <c r="A56" t="s">
        <v>4715</v>
      </c>
      <c r="B56" t="str">
        <f>IFERROR(VLOOKUP(Table1[[#This Row],[Trunc]],'22augID'!$A:$H,2,FALSE),"")</f>
        <v>ST50GEN0108GY</v>
      </c>
      <c r="C56">
        <f>IFERROR(VLOOKUP(Table1[[#This Row],[Trunc]],'22augID'!$A:$H,4,FALSE),"")</f>
        <v>1175</v>
      </c>
    </row>
    <row r="57" spans="1:3" x14ac:dyDescent="0.3">
      <c r="A57" t="s">
        <v>4793</v>
      </c>
      <c r="B57" t="str">
        <f>IFERROR(VLOOKUP(Table1[[#This Row],[Trunc]],'22augID'!$A:$H,2,FALSE),"")</f>
        <v>ST50GEN0108G3</v>
      </c>
      <c r="C57">
        <f>IFERROR(VLOOKUP(Table1[[#This Row],[Trunc]],'22augID'!$A:$H,4,FALSE),"")</f>
        <v>166</v>
      </c>
    </row>
    <row r="58" spans="1:3" x14ac:dyDescent="0.3">
      <c r="A58" t="s">
        <v>2543</v>
      </c>
      <c r="B58" t="str">
        <f>IFERROR(VLOOKUP(Table1[[#This Row],[Trunc]],'22augID'!$A:$H,2,FALSE),"")</f>
        <v>ST50GEN0109J2</v>
      </c>
      <c r="C58">
        <f>IFERROR(VLOOKUP(Table1[[#This Row],[Trunc]],'22augID'!$A:$H,4,FALSE),"")</f>
        <v>1018</v>
      </c>
    </row>
    <row r="59" spans="1:3" x14ac:dyDescent="0.3">
      <c r="A59" t="s">
        <v>2354</v>
      </c>
      <c r="B59" t="str">
        <f>IFERROR(VLOOKUP(Table1[[#This Row],[Trunc]],'22augID'!$A:$H,2,FALSE),"")</f>
        <v>ST50GEN01098J</v>
      </c>
      <c r="C59">
        <f>IFERROR(VLOOKUP(Table1[[#This Row],[Trunc]],'22augID'!$A:$H,4,FALSE),"")</f>
        <v>399</v>
      </c>
    </row>
    <row r="60" spans="1:3" x14ac:dyDescent="0.3">
      <c r="A60" t="s">
        <v>2567</v>
      </c>
      <c r="B60" t="str">
        <f>IFERROR(VLOOKUP(Table1[[#This Row],[Trunc]],'22augID'!$A:$H,2,FALSE),"")</f>
        <v>ST50GEN0109HT</v>
      </c>
      <c r="C60">
        <f>IFERROR(VLOOKUP(Table1[[#This Row],[Trunc]],'22augID'!$A:$H,4,FALSE),"")</f>
        <v>177</v>
      </c>
    </row>
    <row r="61" spans="1:3" x14ac:dyDescent="0.3">
      <c r="A61" t="s">
        <v>2597</v>
      </c>
      <c r="B61" t="str">
        <f>IFERROR(VLOOKUP(Table1[[#This Row],[Trunc]],'22augID'!$A:$H,2,FALSE),"")</f>
        <v>ST50GEN01092L</v>
      </c>
      <c r="C61">
        <f>IFERROR(VLOOKUP(Table1[[#This Row],[Trunc]],'22augID'!$A:$H,4,FALSE),"")</f>
        <v>1658</v>
      </c>
    </row>
    <row r="62" spans="1:3" x14ac:dyDescent="0.3">
      <c r="A62" t="s">
        <v>2531</v>
      </c>
      <c r="B62" t="str">
        <f>IFERROR(VLOOKUP(Table1[[#This Row],[Trunc]],'22augID'!$A:$H,2,FALSE),"")</f>
        <v>ST50GEN0109J6</v>
      </c>
      <c r="C62" t="str">
        <f>IFERROR(VLOOKUP(Table1[[#This Row],[Trunc]],'22augID'!$A:$H,4,FALSE),"")</f>
        <v>WESTONIA</v>
      </c>
    </row>
    <row r="63" spans="1:3" x14ac:dyDescent="0.3">
      <c r="A63" t="s">
        <v>9554</v>
      </c>
      <c r="B63" t="str">
        <f>IFERROR(VLOOKUP(Table1[[#This Row],[Trunc]],'22augID'!$A:$H,2,FALSE),"")</f>
        <v>ST50GEN0109JZ</v>
      </c>
      <c r="C63">
        <f>IFERROR(VLOOKUP(Table1[[#This Row],[Trunc]],'22augID'!$A:$H,4,FALSE),"")</f>
        <v>417</v>
      </c>
    </row>
    <row r="64" spans="1:3" x14ac:dyDescent="0.3">
      <c r="A64" t="s">
        <v>2506</v>
      </c>
      <c r="B64" t="str">
        <f>IFERROR(VLOOKUP(Table1[[#This Row],[Trunc]],'22augID'!$A:$H,2,FALSE),"")</f>
        <v>ST50GEN0109JG</v>
      </c>
      <c r="C64">
        <f>IFERROR(VLOOKUP(Table1[[#This Row],[Trunc]],'22augID'!$A:$H,4,FALSE),"")</f>
        <v>253</v>
      </c>
    </row>
    <row r="65" spans="1:3" x14ac:dyDescent="0.3">
      <c r="A65" t="s">
        <v>4461</v>
      </c>
      <c r="B65" t="str">
        <f>IFERROR(VLOOKUP(Table1[[#This Row],[Trunc]],'22augID'!$A:$H,2,FALSE),"")</f>
        <v>ST50GEN0108NW</v>
      </c>
      <c r="C65">
        <f>IFERROR(VLOOKUP(Table1[[#This Row],[Trunc]],'22augID'!$A:$H,4,FALSE),"")</f>
        <v>1247</v>
      </c>
    </row>
    <row r="66" spans="1:3" x14ac:dyDescent="0.3">
      <c r="A66">
        <v>10986</v>
      </c>
      <c r="B66" t="str">
        <f>IFERROR(VLOOKUP(Table1[[#This Row],[Trunc]],'22augID'!$A:$H,2,FALSE),"")</f>
        <v/>
      </c>
      <c r="C66" t="str">
        <f>IFERROR(VLOOKUP(Table1[[#This Row],[Trunc]],'22augID'!$A:$H,4,FALSE),"")</f>
        <v/>
      </c>
    </row>
    <row r="67" spans="1:3" x14ac:dyDescent="0.3">
      <c r="A67">
        <v>10984</v>
      </c>
      <c r="B67" t="str">
        <f>IFERROR(VLOOKUP(Table1[[#This Row],[Trunc]],'22augID'!$A:$H,2,FALSE),"")</f>
        <v/>
      </c>
      <c r="C67" t="str">
        <f>IFERROR(VLOOKUP(Table1[[#This Row],[Trunc]],'22augID'!$A:$H,4,FALSE),"")</f>
        <v/>
      </c>
    </row>
    <row r="68" spans="1:3" x14ac:dyDescent="0.3">
      <c r="A68" t="s">
        <v>3285</v>
      </c>
      <c r="B68" t="str">
        <f>IFERROR(VLOOKUP(Table1[[#This Row],[Trunc]],'22augID'!$A:$H,2,FALSE),"")</f>
        <v>ST50GEN0108Z7</v>
      </c>
      <c r="C68">
        <f>IFERROR(VLOOKUP(Table1[[#This Row],[Trunc]],'22augID'!$A:$H,4,FALSE),"")</f>
        <v>462</v>
      </c>
    </row>
    <row r="69" spans="1:3" x14ac:dyDescent="0.3">
      <c r="A69" t="s">
        <v>3430</v>
      </c>
      <c r="B69" t="str">
        <f>IFERROR(VLOOKUP(Table1[[#This Row],[Trunc]],'22augID'!$A:$H,2,FALSE),"")</f>
        <v>ST50GEN0108XP</v>
      </c>
      <c r="C69">
        <f>IFERROR(VLOOKUP(Table1[[#This Row],[Trunc]],'22augID'!$A:$H,4,FALSE),"")</f>
        <v>958</v>
      </c>
    </row>
    <row r="70" spans="1:3" x14ac:dyDescent="0.3">
      <c r="A70" t="s">
        <v>3351</v>
      </c>
      <c r="B70" t="str">
        <f>IFERROR(VLOOKUP(Table1[[#This Row],[Trunc]],'22augID'!$A:$H,2,FALSE),"")</f>
        <v>ST50GEN0108YJ</v>
      </c>
      <c r="C70">
        <f>IFERROR(VLOOKUP(Table1[[#This Row],[Trunc]],'22augID'!$A:$H,4,FALSE),"")</f>
        <v>662</v>
      </c>
    </row>
    <row r="71" spans="1:3" x14ac:dyDescent="0.3">
      <c r="A71" t="s">
        <v>2512</v>
      </c>
      <c r="B71" t="str">
        <f>IFERROR(VLOOKUP(Table1[[#This Row],[Trunc]],'22augID'!$A:$H,2,FALSE),"")</f>
        <v>ST50GEN0109JD</v>
      </c>
      <c r="C71">
        <f>IFERROR(VLOOKUP(Table1[[#This Row],[Trunc]],'22augID'!$A:$H,4,FALSE),"")</f>
        <v>756</v>
      </c>
    </row>
    <row r="72" spans="1:3" x14ac:dyDescent="0.3">
      <c r="A72" t="s">
        <v>4829</v>
      </c>
      <c r="B72" t="str">
        <f>IFERROR(VLOOKUP(Table1[[#This Row],[Trunc]],'22augID'!$A:$H,2,FALSE),"")</f>
        <v>ST50GEN0108FQ</v>
      </c>
      <c r="C72">
        <f>IFERROR(VLOOKUP(Table1[[#This Row],[Trunc]],'22augID'!$A:$H,4,FALSE),"")</f>
        <v>1201</v>
      </c>
    </row>
    <row r="73" spans="1:3" x14ac:dyDescent="0.3">
      <c r="A73" t="s">
        <v>2410</v>
      </c>
      <c r="B73" t="str">
        <f>IFERROR(VLOOKUP(Table1[[#This Row],[Trunc]],'22augID'!$A:$H,2,FALSE),"")</f>
        <v>ST50GEN01097T</v>
      </c>
      <c r="C73">
        <f>IFERROR(VLOOKUP(Table1[[#This Row],[Trunc]],'22augID'!$A:$H,4,FALSE),"")</f>
        <v>236</v>
      </c>
    </row>
    <row r="74" spans="1:3" x14ac:dyDescent="0.3">
      <c r="A74" t="s">
        <v>2500</v>
      </c>
      <c r="B74" t="str">
        <f>IFERROR(VLOOKUP(Table1[[#This Row],[Trunc]],'22augID'!$A:$H,2,FALSE),"")</f>
        <v>ST50GEN0109JJ</v>
      </c>
      <c r="C74">
        <f>IFERROR(VLOOKUP(Table1[[#This Row],[Trunc]],'22augID'!$A:$H,4,FALSE),"")</f>
        <v>550</v>
      </c>
    </row>
    <row r="75" spans="1:3" x14ac:dyDescent="0.3">
      <c r="A75" t="s">
        <v>4739</v>
      </c>
      <c r="B75" t="str">
        <f>IFERROR(VLOOKUP(Table1[[#This Row],[Trunc]],'22augID'!$A:$H,2,FALSE),"")</f>
        <v>ST50GEN0108GP</v>
      </c>
      <c r="C75">
        <f>IFERROR(VLOOKUP(Table1[[#This Row],[Trunc]],'22augID'!$A:$H,4,FALSE),"")</f>
        <v>1262</v>
      </c>
    </row>
    <row r="76" spans="1:3" x14ac:dyDescent="0.3">
      <c r="A76" t="s">
        <v>2476</v>
      </c>
      <c r="B76" t="str">
        <f>IFERROR(VLOOKUP(Table1[[#This Row],[Trunc]],'22augID'!$A:$H,2,FALSE),"")</f>
        <v>ST50GEN0109JS</v>
      </c>
      <c r="C76">
        <f>IFERROR(VLOOKUP(Table1[[#This Row],[Trunc]],'22augID'!$A:$H,4,FALSE),"")</f>
        <v>219</v>
      </c>
    </row>
    <row r="77" spans="1:3" x14ac:dyDescent="0.3">
      <c r="A77" t="s">
        <v>2434</v>
      </c>
      <c r="B77" t="str">
        <f>IFERROR(VLOOKUP(Table1[[#This Row],[Trunc]],'22augID'!$A:$H,2,FALSE),"")</f>
        <v>ST50GEN0109K7</v>
      </c>
      <c r="C77">
        <f>IFERROR(VLOOKUP(Table1[[#This Row],[Trunc]],'22augID'!$A:$H,4,FALSE),"")</f>
        <v>1633</v>
      </c>
    </row>
    <row r="78" spans="1:3" x14ac:dyDescent="0.3">
      <c r="A78" t="s">
        <v>3491</v>
      </c>
      <c r="B78" t="str">
        <f>IFERROR(VLOOKUP(Table1[[#This Row],[Trunc]],'22augID'!$A:$H,2,FALSE),"")</f>
        <v>ST50GEN0108X1</v>
      </c>
      <c r="C78">
        <f>IFERROR(VLOOKUP(Table1[[#This Row],[Trunc]],'22augID'!$A:$H,4,FALSE),"")</f>
        <v>484</v>
      </c>
    </row>
    <row r="79" spans="1:3" x14ac:dyDescent="0.3">
      <c r="A79" t="s">
        <v>2482</v>
      </c>
      <c r="B79" t="str">
        <f>IFERROR(VLOOKUP(Table1[[#This Row],[Trunc]],'22augID'!$A:$H,2,FALSE),"")</f>
        <v>ST50GEN0109JQ</v>
      </c>
      <c r="C79">
        <f>IFERROR(VLOOKUP(Table1[[#This Row],[Trunc]],'22augID'!$A:$H,4,FALSE),"")</f>
        <v>1602</v>
      </c>
    </row>
    <row r="80" spans="1:3" x14ac:dyDescent="0.3">
      <c r="A80" t="s">
        <v>4721</v>
      </c>
      <c r="B80" t="str">
        <f>IFERROR(VLOOKUP(Table1[[#This Row],[Trunc]],'22augID'!$A:$H,2,FALSE),"")</f>
        <v>ST50GEN0108GW</v>
      </c>
      <c r="C80">
        <f>IFERROR(VLOOKUP(Table1[[#This Row],[Trunc]],'22augID'!$A:$H,4,FALSE),"")</f>
        <v>166</v>
      </c>
    </row>
    <row r="81" spans="1:3" x14ac:dyDescent="0.3">
      <c r="A81" t="s">
        <v>4425</v>
      </c>
      <c r="B81" t="str">
        <f>IFERROR(VLOOKUP(Table1[[#This Row],[Trunc]],'22augID'!$A:$H,2,FALSE),"")</f>
        <v>ST50GEN0108JF</v>
      </c>
      <c r="C81">
        <f>IFERROR(VLOOKUP(Table1[[#This Row],[Trunc]],'22augID'!$A:$H,4,FALSE),"")</f>
        <v>787</v>
      </c>
    </row>
    <row r="82" spans="1:3" x14ac:dyDescent="0.3">
      <c r="A82" t="s">
        <v>4515</v>
      </c>
      <c r="B82" t="str">
        <f>IFERROR(VLOOKUP(Table1[[#This Row],[Trunc]],'22augID'!$A:$H,2,FALSE),"")</f>
        <v>ST50GEN0108N9</v>
      </c>
      <c r="C82">
        <f>IFERROR(VLOOKUP(Table1[[#This Row],[Trunc]],'22augID'!$A:$H,4,FALSE),"")</f>
        <v>1325</v>
      </c>
    </row>
    <row r="83" spans="1:3" x14ac:dyDescent="0.3">
      <c r="A83" t="s">
        <v>2524</v>
      </c>
      <c r="B83" t="str">
        <f>IFERROR(VLOOKUP(Table1[[#This Row],[Trunc]],'22augID'!$A:$H,2,FALSE),"")</f>
        <v>ST50GEN0109J8</v>
      </c>
      <c r="C83">
        <f>IFERROR(VLOOKUP(Table1[[#This Row],[Trunc]],'22augID'!$A:$H,4,FALSE),"")</f>
        <v>1658</v>
      </c>
    </row>
    <row r="84" spans="1:3" x14ac:dyDescent="0.3">
      <c r="A84" t="s">
        <v>4787</v>
      </c>
      <c r="B84" t="str">
        <f>IFERROR(VLOOKUP(Table1[[#This Row],[Trunc]],'22augID'!$A:$H,2,FALSE),"")</f>
        <v>ST50GEN0108G5</v>
      </c>
      <c r="C84">
        <f>IFERROR(VLOOKUP(Table1[[#This Row],[Trunc]],'22augID'!$A:$H,4,FALSE),"")</f>
        <v>1175</v>
      </c>
    </row>
    <row r="85" spans="1:3" x14ac:dyDescent="0.3">
      <c r="A85" t="s">
        <v>2488</v>
      </c>
      <c r="B85" t="str">
        <f>IFERROR(VLOOKUP(Table1[[#This Row],[Trunc]],'22augID'!$A:$H,2,FALSE),"")</f>
        <v>ST50GEN0109JN</v>
      </c>
      <c r="C85">
        <f>IFERROR(VLOOKUP(Table1[[#This Row],[Trunc]],'22augID'!$A:$H,4,FALSE),"")</f>
        <v>1064</v>
      </c>
    </row>
    <row r="86" spans="1:3" x14ac:dyDescent="0.3">
      <c r="A86" t="s">
        <v>3984</v>
      </c>
      <c r="B86" t="str">
        <f>IFERROR(VLOOKUP(Table1[[#This Row],[Trunc]],'22augID'!$A:$H,2,FALSE),"")</f>
        <v>ST50GEN0108QR</v>
      </c>
      <c r="C86">
        <f>IFERROR(VLOOKUP(Table1[[#This Row],[Trunc]],'22augID'!$A:$H,4,FALSE),"")</f>
        <v>813</v>
      </c>
    </row>
    <row r="87" spans="1:3" x14ac:dyDescent="0.3">
      <c r="A87" t="s">
        <v>2573</v>
      </c>
      <c r="B87" t="str">
        <f>IFERROR(VLOOKUP(Table1[[#This Row],[Trunc]],'22augID'!$A:$H,2,FALSE),"")</f>
        <v>ST50GEN01092V</v>
      </c>
      <c r="C87">
        <f>IFERROR(VLOOKUP(Table1[[#This Row],[Trunc]],'22augID'!$A:$H,4,FALSE),"")</f>
        <v>550</v>
      </c>
    </row>
    <row r="88" spans="1:3" x14ac:dyDescent="0.3">
      <c r="A88" t="s">
        <v>2518</v>
      </c>
      <c r="B88" t="str">
        <f>IFERROR(VLOOKUP(Table1[[#This Row],[Trunc]],'22augID'!$A:$H,2,FALSE),"")</f>
        <v>ST50GEN0109JB</v>
      </c>
      <c r="C88">
        <f>IFERROR(VLOOKUP(Table1[[#This Row],[Trunc]],'22augID'!$A:$H,4,FALSE),"")</f>
        <v>828</v>
      </c>
    </row>
    <row r="89" spans="1:3" x14ac:dyDescent="0.3">
      <c r="A89" t="s">
        <v>2446</v>
      </c>
      <c r="B89" t="str">
        <f>IFERROR(VLOOKUP(Table1[[#This Row],[Trunc]],'22augID'!$A:$H,2,FALSE),"")</f>
        <v>ST50GEN0109K3</v>
      </c>
      <c r="C89">
        <f>IFERROR(VLOOKUP(Table1[[#This Row],[Trunc]],'22augID'!$A:$H,4,FALSE),"")</f>
        <v>1449</v>
      </c>
    </row>
    <row r="90" spans="1:3" x14ac:dyDescent="0.3">
      <c r="A90" t="s">
        <v>3327</v>
      </c>
      <c r="B90" t="str">
        <f>IFERROR(VLOOKUP(Table1[[#This Row],[Trunc]],'22augID'!$A:$H,2,FALSE),"")</f>
        <v>ST50GEN0108YS</v>
      </c>
      <c r="C90">
        <f>IFERROR(VLOOKUP(Table1[[#This Row],[Trunc]],'22augID'!$A:$H,4,FALSE),"")</f>
        <v>190</v>
      </c>
    </row>
    <row r="91" spans="1:3" x14ac:dyDescent="0.3">
      <c r="A91" t="s">
        <v>3339</v>
      </c>
      <c r="B91" t="str">
        <f>IFERROR(VLOOKUP(Table1[[#This Row],[Trunc]],'22augID'!$A:$H,2,FALSE),"")</f>
        <v>ST50GEN0108YN</v>
      </c>
      <c r="C91">
        <f>IFERROR(VLOOKUP(Table1[[#This Row],[Trunc]],'22augID'!$A:$H,4,FALSE),"")</f>
        <v>738</v>
      </c>
    </row>
    <row r="92" spans="1:3" x14ac:dyDescent="0.3">
      <c r="A92" t="s">
        <v>3369</v>
      </c>
      <c r="B92" t="str">
        <f>IFERROR(VLOOKUP(Table1[[#This Row],[Trunc]],'22augID'!$A:$H,2,FALSE),"")</f>
        <v>ST50GEN0108YB</v>
      </c>
      <c r="C92">
        <f>IFERROR(VLOOKUP(Table1[[#This Row],[Trunc]],'22augID'!$A:$H,4,FALSE),"")</f>
        <v>274</v>
      </c>
    </row>
    <row r="93" spans="1:3" x14ac:dyDescent="0.3">
      <c r="A93" t="s">
        <v>4509</v>
      </c>
      <c r="B93" t="str">
        <f>IFERROR(VLOOKUP(Table1[[#This Row],[Trunc]],'22augID'!$A:$H,2,FALSE),"")</f>
        <v>ST50GEN0108NC</v>
      </c>
      <c r="C93">
        <f>IFERROR(VLOOKUP(Table1[[#This Row],[Trunc]],'22augID'!$A:$H,4,FALSE),"")</f>
        <v>1350</v>
      </c>
    </row>
    <row r="94" spans="1:3" x14ac:dyDescent="0.3">
      <c r="A94" t="s">
        <v>918</v>
      </c>
      <c r="B94" t="str">
        <f>IFERROR(VLOOKUP(Table1[[#This Row],[Trunc]],'22augID'!$A:$H,2,FALSE),"")</f>
        <v>ST50GEN0109S0</v>
      </c>
      <c r="C94">
        <f>IFERROR(VLOOKUP(Table1[[#This Row],[Trunc]],'22augID'!$A:$H,4,FALSE),"")</f>
        <v>669</v>
      </c>
    </row>
    <row r="95" spans="1:3" x14ac:dyDescent="0.3">
      <c r="A95" t="s">
        <v>2404</v>
      </c>
      <c r="B95" t="str">
        <f>IFERROR(VLOOKUP(Table1[[#This Row],[Trunc]],'22augID'!$A:$H,2,FALSE),"")</f>
        <v>ST50GEN01097W</v>
      </c>
      <c r="C95">
        <f>IFERROR(VLOOKUP(Table1[[#This Row],[Trunc]],'22augID'!$A:$H,4,FALSE),"")</f>
        <v>676</v>
      </c>
    </row>
    <row r="96" spans="1:3" x14ac:dyDescent="0.3">
      <c r="A96" t="s">
        <v>840</v>
      </c>
      <c r="B96" t="str">
        <f>IFERROR(VLOOKUP(Table1[[#This Row],[Trunc]],'22augID'!$A:$H,2,FALSE),"")</f>
        <v>ST50GEN0109SV</v>
      </c>
      <c r="C96">
        <f>IFERROR(VLOOKUP(Table1[[#This Row],[Trunc]],'22augID'!$A:$H,4,FALSE),"")</f>
        <v>1228</v>
      </c>
    </row>
    <row r="97" spans="1:3" x14ac:dyDescent="0.3">
      <c r="A97" t="s">
        <v>942</v>
      </c>
      <c r="B97" t="str">
        <f>IFERROR(VLOOKUP(Table1[[#This Row],[Trunc]],'22augID'!$A:$H,2,FALSE),"")</f>
        <v>ST50GEN0109VZ</v>
      </c>
      <c r="C97">
        <f>IFERROR(VLOOKUP(Table1[[#This Row],[Trunc]],'22augID'!$A:$H,4,FALSE),"")</f>
        <v>1259</v>
      </c>
    </row>
    <row r="98" spans="1:3" x14ac:dyDescent="0.3">
      <c r="A98" t="s">
        <v>3509</v>
      </c>
      <c r="B98" t="str">
        <f>IFERROR(VLOOKUP(Table1[[#This Row],[Trunc]],'22augID'!$A:$H,2,FALSE),"")</f>
        <v>ST50GEN0108WV</v>
      </c>
      <c r="C98" t="str">
        <f>IFERROR(VLOOKUP(Table1[[#This Row],[Trunc]],'22augID'!$A:$H,4,FALSE),"")</f>
        <v>M75-28</v>
      </c>
    </row>
    <row r="99" spans="1:3" x14ac:dyDescent="0.3">
      <c r="A99" t="s">
        <v>9548</v>
      </c>
      <c r="B99" t="str">
        <f>IFERROR(VLOOKUP(Table1[[#This Row],[Trunc]],'22augID'!$A:$H,2,FALSE),"")</f>
        <v>ST50GEN0108G7</v>
      </c>
      <c r="C99">
        <f>IFERROR(VLOOKUP(Table1[[#This Row],[Trunc]],'22augID'!$A:$H,4,FALSE),"")</f>
        <v>724</v>
      </c>
    </row>
    <row r="100" spans="1:3" x14ac:dyDescent="0.3">
      <c r="A100" t="s">
        <v>930</v>
      </c>
      <c r="B100" t="str">
        <f>IFERROR(VLOOKUP(Table1[[#This Row],[Trunc]],'22augID'!$A:$H,2,FALSE),"")</f>
        <v>ST50GEN0109RW</v>
      </c>
      <c r="C100">
        <f>IFERROR(VLOOKUP(Table1[[#This Row],[Trunc]],'22augID'!$A:$H,4,FALSE),"")</f>
        <v>544</v>
      </c>
    </row>
    <row r="101" spans="1:3" x14ac:dyDescent="0.3">
      <c r="A101" t="s">
        <v>2360</v>
      </c>
      <c r="B101" t="str">
        <f>IFERROR(VLOOKUP(Table1[[#This Row],[Trunc]],'22augID'!$A:$H,2,FALSE),"")</f>
        <v>ST50GEN01098G</v>
      </c>
      <c r="C101">
        <f>IFERROR(VLOOKUP(Table1[[#This Row],[Trunc]],'22augID'!$A:$H,4,FALSE),"")</f>
        <v>1500</v>
      </c>
    </row>
    <row r="102" spans="1:3" x14ac:dyDescent="0.3">
      <c r="A102" t="s">
        <v>876</v>
      </c>
      <c r="B102" t="str">
        <f>IFERROR(VLOOKUP(Table1[[#This Row],[Trunc]],'22augID'!$A:$H,2,FALSE),"")</f>
        <v>ST50GEN0109SG</v>
      </c>
      <c r="C102">
        <f>IFERROR(VLOOKUP(Table1[[#This Row],[Trunc]],'22augID'!$A:$H,4,FALSE),"")</f>
        <v>1493</v>
      </c>
    </row>
    <row r="103" spans="1:3" x14ac:dyDescent="0.3">
      <c r="A103">
        <v>10980</v>
      </c>
      <c r="B103" t="str">
        <f>IFERROR(VLOOKUP(Table1[[#This Row],[Trunc]],'22augID'!$A:$H,2,FALSE),"")</f>
        <v/>
      </c>
      <c r="C103" t="str">
        <f>IFERROR(VLOOKUP(Table1[[#This Row],[Trunc]],'22augID'!$A:$H,4,FALSE),"")</f>
        <v/>
      </c>
    </row>
    <row r="104" spans="1:3" x14ac:dyDescent="0.3">
      <c r="A104" t="s">
        <v>4557</v>
      </c>
      <c r="B104" t="str">
        <f>IFERROR(VLOOKUP(Table1[[#This Row],[Trunc]],'22augID'!$A:$H,2,FALSE),"")</f>
        <v>ST50GEN0108MV</v>
      </c>
      <c r="C104">
        <f>IFERROR(VLOOKUP(Table1[[#This Row],[Trunc]],'22augID'!$A:$H,4,FALSE),"")</f>
        <v>532</v>
      </c>
    </row>
    <row r="105" spans="1:3" x14ac:dyDescent="0.3">
      <c r="A105" t="s">
        <v>4727</v>
      </c>
      <c r="B105" t="str">
        <f>IFERROR(VLOOKUP(Table1[[#This Row],[Trunc]],'22augID'!$A:$H,2,FALSE),"")</f>
        <v>ST50GEN0108GT</v>
      </c>
      <c r="C105">
        <f>IFERROR(VLOOKUP(Table1[[#This Row],[Trunc]],'22augID'!$A:$H,4,FALSE),"")</f>
        <v>427</v>
      </c>
    </row>
    <row r="106" spans="1:3" x14ac:dyDescent="0.3">
      <c r="A106">
        <v>10988</v>
      </c>
      <c r="B106" t="str">
        <f>IFERROR(VLOOKUP(Table1[[#This Row],[Trunc]],'22augID'!$A:$H,2,FALSE),"")</f>
        <v/>
      </c>
      <c r="C106" t="str">
        <f>IFERROR(VLOOKUP(Table1[[#This Row],[Trunc]],'22augID'!$A:$H,4,FALSE),"")</f>
        <v/>
      </c>
    </row>
    <row r="107" spans="1:3" x14ac:dyDescent="0.3">
      <c r="A107" t="s">
        <v>2348</v>
      </c>
      <c r="B107" t="str">
        <f>IFERROR(VLOOKUP(Table1[[#This Row],[Trunc]],'22augID'!$A:$H,2,FALSE),"")</f>
        <v>ST50GEN01098L</v>
      </c>
      <c r="C107">
        <f>IFERROR(VLOOKUP(Table1[[#This Row],[Trunc]],'22augID'!$A:$H,4,FALSE),"")</f>
        <v>236</v>
      </c>
    </row>
    <row r="108" spans="1:3" x14ac:dyDescent="0.3">
      <c r="A108" t="s">
        <v>2342</v>
      </c>
      <c r="B108" t="str">
        <f>IFERROR(VLOOKUP(Table1[[#This Row],[Trunc]],'22augID'!$A:$H,2,FALSE),"")</f>
        <v>ST50GEN01098N</v>
      </c>
      <c r="C108">
        <f>IFERROR(VLOOKUP(Table1[[#This Row],[Trunc]],'22augID'!$A:$H,4,FALSE),"")</f>
        <v>676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22augID</vt:lpstr>
      <vt:lpstr>Check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2019-10-28T05:37:33Z</dcterms:modified>
</cp:coreProperties>
</file>