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utor Python SC\regresi linear\"/>
    </mc:Choice>
  </mc:AlternateContent>
  <xr:revisionPtr revIDLastSave="0" documentId="8_{9BBE3D65-47FA-4111-A649-D3DC86573248}" xr6:coauthVersionLast="47" xr6:coauthVersionMax="47" xr10:uidLastSave="{00000000-0000-0000-0000-000000000000}"/>
  <bookViews>
    <workbookView xWindow="-120" yWindow="-120" windowWidth="20730" windowHeight="11040" xr2:uid="{A392D8A7-CF65-4767-8DA5-9222511F59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E37" i="1"/>
  <c r="D37" i="1"/>
  <c r="L21" i="1"/>
  <c r="L22" i="1"/>
  <c r="L23" i="1"/>
  <c r="L24" i="1"/>
  <c r="L25" i="1"/>
  <c r="L26" i="1"/>
  <c r="L27" i="1"/>
  <c r="L28" i="1"/>
  <c r="L29" i="1"/>
  <c r="L20" i="1"/>
  <c r="K21" i="1"/>
  <c r="K22" i="1"/>
  <c r="K23" i="1"/>
  <c r="K24" i="1"/>
  <c r="K25" i="1"/>
  <c r="K26" i="1"/>
  <c r="K27" i="1"/>
  <c r="K28" i="1"/>
  <c r="K29" i="1"/>
  <c r="K20" i="1"/>
  <c r="D35" i="1"/>
  <c r="J30" i="1"/>
  <c r="J21" i="1"/>
  <c r="J22" i="1"/>
  <c r="J23" i="1"/>
  <c r="J24" i="1"/>
  <c r="J25" i="1"/>
  <c r="J26" i="1"/>
  <c r="J27" i="1"/>
  <c r="J28" i="1"/>
  <c r="J29" i="1"/>
  <c r="J20" i="1"/>
  <c r="I21" i="1"/>
  <c r="I22" i="1"/>
  <c r="I23" i="1"/>
  <c r="I24" i="1"/>
  <c r="I25" i="1"/>
  <c r="I26" i="1"/>
  <c r="I27" i="1"/>
  <c r="I28" i="1"/>
  <c r="I29" i="1"/>
  <c r="I20" i="1"/>
  <c r="H21" i="1"/>
  <c r="H22" i="1"/>
  <c r="H23" i="1"/>
  <c r="H24" i="1"/>
  <c r="H25" i="1"/>
  <c r="H26" i="1"/>
  <c r="H27" i="1"/>
  <c r="H28" i="1"/>
  <c r="H29" i="1"/>
  <c r="H20" i="1"/>
  <c r="D32" i="1"/>
  <c r="D33" i="1"/>
  <c r="E31" i="1"/>
  <c r="D31" i="1"/>
  <c r="G30" i="1"/>
  <c r="F30" i="1"/>
  <c r="G21" i="1"/>
  <c r="G22" i="1"/>
  <c r="G23" i="1"/>
  <c r="G24" i="1"/>
  <c r="G25" i="1"/>
  <c r="G26" i="1"/>
  <c r="G27" i="1"/>
  <c r="G28" i="1"/>
  <c r="G29" i="1"/>
  <c r="G20" i="1"/>
  <c r="F21" i="1"/>
  <c r="F22" i="1"/>
  <c r="F23" i="1"/>
  <c r="F24" i="1"/>
  <c r="F25" i="1"/>
  <c r="F26" i="1"/>
  <c r="F27" i="1"/>
  <c r="F28" i="1"/>
  <c r="F29" i="1"/>
  <c r="F20" i="1"/>
  <c r="E30" i="1"/>
  <c r="D30" i="1"/>
  <c r="C22" i="1"/>
  <c r="C23" i="1" s="1"/>
  <c r="C24" i="1" s="1"/>
  <c r="C25" i="1" s="1"/>
  <c r="C26" i="1" s="1"/>
  <c r="C27" i="1" s="1"/>
  <c r="C28" i="1" s="1"/>
  <c r="C29" i="1" s="1"/>
  <c r="C21" i="1"/>
  <c r="D16" i="1"/>
  <c r="J14" i="1"/>
  <c r="I14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H14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15" i="1"/>
  <c r="D15" i="1"/>
  <c r="E14" i="1"/>
  <c r="D14" i="1"/>
  <c r="C6" i="1"/>
  <c r="C7" i="1"/>
  <c r="C8" i="1"/>
  <c r="C9" i="1"/>
  <c r="C10" i="1"/>
  <c r="C11" i="1"/>
  <c r="C12" i="1"/>
  <c r="C13" i="1"/>
  <c r="C5" i="1"/>
</calcChain>
</file>

<file path=xl/sharedStrings.xml><?xml version="1.0" encoding="utf-8"?>
<sst xmlns="http://schemas.openxmlformats.org/spreadsheetml/2006/main" count="30" uniqueCount="25">
  <si>
    <t>No</t>
  </si>
  <si>
    <t>Luas Bangunan(X)</t>
  </si>
  <si>
    <t>Harga Rumah(Y)</t>
  </si>
  <si>
    <t>jumlah</t>
  </si>
  <si>
    <t>Rata-rata</t>
  </si>
  <si>
    <t>x</t>
  </si>
  <si>
    <t>y</t>
  </si>
  <si>
    <t>x.y</t>
  </si>
  <si>
    <t>x^2</t>
  </si>
  <si>
    <t>y^2</t>
  </si>
  <si>
    <t>Nilai R</t>
  </si>
  <si>
    <t>Korelasi Sangat Kuat</t>
  </si>
  <si>
    <t>X^2</t>
  </si>
  <si>
    <t>XY</t>
  </si>
  <si>
    <t>Y'</t>
  </si>
  <si>
    <t>a</t>
  </si>
  <si>
    <t>b</t>
  </si>
  <si>
    <t>Y=a + bX</t>
  </si>
  <si>
    <t>Y-Y'</t>
  </si>
  <si>
    <t>(Y-Y')^2</t>
  </si>
  <si>
    <t>Y=217,818 + 5,654X</t>
  </si>
  <si>
    <t>S Taksir Std</t>
  </si>
  <si>
    <t>BP TINGGI</t>
  </si>
  <si>
    <t>BP RENDAH</t>
  </si>
  <si>
    <t>X =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</si>
</sst>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63BE-A796-4FCB-B855-A9B1E30D4D0C}">
  <dimension ref="C3:M37"/>
  <sheetViews>
    <sheetView tabSelected="1" topLeftCell="A19" workbookViewId="0">
      <selection activeCell="D37" sqref="D37"/>
    </sheetView>
  </sheetViews>
  <sheetFormatPr defaultRowHeight="15" x14ac:dyDescent="0.25"/>
  <cols>
    <col min="3" max="3" width="10.85546875" bestFit="1" customWidth="1"/>
    <col min="4" max="4" width="16.7109375" bestFit="1" customWidth="1"/>
    <col min="5" max="5" width="15.140625" bestFit="1" customWidth="1"/>
    <col min="8" max="8" width="12" bestFit="1" customWidth="1"/>
    <col min="11" max="11" width="9.85546875" bestFit="1" customWidth="1"/>
    <col min="12" max="12" width="11.140625" bestFit="1" customWidth="1"/>
  </cols>
  <sheetData>
    <row r="3" spans="3:10" x14ac:dyDescent="0.25">
      <c r="C3" s="1" t="s">
        <v>0</v>
      </c>
      <c r="D3" s="1" t="s">
        <v>1</v>
      </c>
      <c r="E3" s="1" t="s">
        <v>2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3:10" x14ac:dyDescent="0.25">
      <c r="C4">
        <v>1</v>
      </c>
      <c r="D4">
        <v>50</v>
      </c>
      <c r="E4">
        <v>500</v>
      </c>
      <c r="F4">
        <f>D4-$D$15</f>
        <v>-45</v>
      </c>
      <c r="G4">
        <f>E4-$E$15</f>
        <v>-255</v>
      </c>
      <c r="H4">
        <f>F4*G4</f>
        <v>11475</v>
      </c>
      <c r="I4">
        <f>F4^2</f>
        <v>2025</v>
      </c>
      <c r="J4">
        <f>G4^2</f>
        <v>65025</v>
      </c>
    </row>
    <row r="5" spans="3:10" x14ac:dyDescent="0.25">
      <c r="C5">
        <f>C4+1</f>
        <v>2</v>
      </c>
      <c r="D5">
        <v>60</v>
      </c>
      <c r="E5">
        <v>550</v>
      </c>
      <c r="F5">
        <f t="shared" ref="F5:G13" si="0">D5-$D$15</f>
        <v>-35</v>
      </c>
      <c r="G5">
        <f t="shared" ref="G5:G13" si="1">E5-$E$15</f>
        <v>-205</v>
      </c>
      <c r="H5">
        <f t="shared" ref="H5:H13" si="2">F5*G5</f>
        <v>7175</v>
      </c>
      <c r="I5">
        <f t="shared" ref="I5:I13" si="3">F5^2</f>
        <v>1225</v>
      </c>
      <c r="J5">
        <f t="shared" ref="J5:J13" si="4">G5^2</f>
        <v>42025</v>
      </c>
    </row>
    <row r="6" spans="3:10" x14ac:dyDescent="0.25">
      <c r="C6">
        <f t="shared" ref="C6:C13" si="5">C5+1</f>
        <v>3</v>
      </c>
      <c r="D6">
        <v>70</v>
      </c>
      <c r="E6">
        <v>610</v>
      </c>
      <c r="F6">
        <f t="shared" si="0"/>
        <v>-25</v>
      </c>
      <c r="G6">
        <f t="shared" si="1"/>
        <v>-145</v>
      </c>
      <c r="H6">
        <f t="shared" si="2"/>
        <v>3625</v>
      </c>
      <c r="I6">
        <f t="shared" si="3"/>
        <v>625</v>
      </c>
      <c r="J6">
        <f t="shared" si="4"/>
        <v>21025</v>
      </c>
    </row>
    <row r="7" spans="3:10" x14ac:dyDescent="0.25">
      <c r="C7">
        <f t="shared" si="5"/>
        <v>4</v>
      </c>
      <c r="D7">
        <v>80</v>
      </c>
      <c r="E7">
        <v>680</v>
      </c>
      <c r="F7">
        <f t="shared" si="0"/>
        <v>-15</v>
      </c>
      <c r="G7">
        <f t="shared" si="1"/>
        <v>-75</v>
      </c>
      <c r="H7">
        <f t="shared" si="2"/>
        <v>1125</v>
      </c>
      <c r="I7">
        <f t="shared" si="3"/>
        <v>225</v>
      </c>
      <c r="J7">
        <f t="shared" si="4"/>
        <v>5625</v>
      </c>
    </row>
    <row r="8" spans="3:10" x14ac:dyDescent="0.25">
      <c r="C8">
        <f t="shared" si="5"/>
        <v>5</v>
      </c>
      <c r="D8">
        <v>90</v>
      </c>
      <c r="E8">
        <v>720</v>
      </c>
      <c r="F8">
        <f t="shared" si="0"/>
        <v>-5</v>
      </c>
      <c r="G8">
        <f t="shared" si="1"/>
        <v>-35</v>
      </c>
      <c r="H8">
        <f t="shared" si="2"/>
        <v>175</v>
      </c>
      <c r="I8">
        <f t="shared" si="3"/>
        <v>25</v>
      </c>
      <c r="J8">
        <f t="shared" si="4"/>
        <v>1225</v>
      </c>
    </row>
    <row r="9" spans="3:10" x14ac:dyDescent="0.25">
      <c r="C9">
        <f t="shared" si="5"/>
        <v>6</v>
      </c>
      <c r="D9">
        <v>100</v>
      </c>
      <c r="E9">
        <v>790</v>
      </c>
      <c r="F9">
        <f t="shared" si="0"/>
        <v>5</v>
      </c>
      <c r="G9">
        <f t="shared" si="1"/>
        <v>35</v>
      </c>
      <c r="H9">
        <f t="shared" si="2"/>
        <v>175</v>
      </c>
      <c r="I9">
        <f t="shared" si="3"/>
        <v>25</v>
      </c>
      <c r="J9">
        <f t="shared" si="4"/>
        <v>1225</v>
      </c>
    </row>
    <row r="10" spans="3:10" x14ac:dyDescent="0.25">
      <c r="C10">
        <f t="shared" si="5"/>
        <v>7</v>
      </c>
      <c r="D10">
        <v>110</v>
      </c>
      <c r="E10">
        <v>850</v>
      </c>
      <c r="F10">
        <f t="shared" si="0"/>
        <v>15</v>
      </c>
      <c r="G10">
        <f t="shared" si="1"/>
        <v>95</v>
      </c>
      <c r="H10">
        <f t="shared" si="2"/>
        <v>1425</v>
      </c>
      <c r="I10">
        <f t="shared" si="3"/>
        <v>225</v>
      </c>
      <c r="J10">
        <f t="shared" si="4"/>
        <v>9025</v>
      </c>
    </row>
    <row r="11" spans="3:10" x14ac:dyDescent="0.25">
      <c r="C11">
        <f t="shared" si="5"/>
        <v>8</v>
      </c>
      <c r="D11">
        <v>120</v>
      </c>
      <c r="E11">
        <v>900</v>
      </c>
      <c r="F11">
        <f t="shared" si="0"/>
        <v>25</v>
      </c>
      <c r="G11">
        <f t="shared" si="1"/>
        <v>145</v>
      </c>
      <c r="H11">
        <f t="shared" si="2"/>
        <v>3625</v>
      </c>
      <c r="I11">
        <f t="shared" si="3"/>
        <v>625</v>
      </c>
      <c r="J11">
        <f t="shared" si="4"/>
        <v>21025</v>
      </c>
    </row>
    <row r="12" spans="3:10" x14ac:dyDescent="0.25">
      <c r="C12">
        <f t="shared" si="5"/>
        <v>9</v>
      </c>
      <c r="D12">
        <v>130</v>
      </c>
      <c r="E12">
        <v>950</v>
      </c>
      <c r="F12">
        <f t="shared" si="0"/>
        <v>35</v>
      </c>
      <c r="G12">
        <f t="shared" si="1"/>
        <v>195</v>
      </c>
      <c r="H12">
        <f t="shared" si="2"/>
        <v>6825</v>
      </c>
      <c r="I12">
        <f t="shared" si="3"/>
        <v>1225</v>
      </c>
      <c r="J12">
        <f t="shared" si="4"/>
        <v>38025</v>
      </c>
    </row>
    <row r="13" spans="3:10" x14ac:dyDescent="0.25">
      <c r="C13">
        <f t="shared" si="5"/>
        <v>10</v>
      </c>
      <c r="D13">
        <v>140</v>
      </c>
      <c r="E13">
        <v>1000</v>
      </c>
      <c r="F13">
        <f t="shared" si="0"/>
        <v>45</v>
      </c>
      <c r="G13">
        <f t="shared" si="1"/>
        <v>245</v>
      </c>
      <c r="H13">
        <f t="shared" si="2"/>
        <v>11025</v>
      </c>
      <c r="I13">
        <f t="shared" si="3"/>
        <v>2025</v>
      </c>
      <c r="J13">
        <f t="shared" si="4"/>
        <v>60025</v>
      </c>
    </row>
    <row r="14" spans="3:10" x14ac:dyDescent="0.25">
      <c r="C14" s="1" t="s">
        <v>3</v>
      </c>
      <c r="D14" s="1">
        <f>SUM(D4:D13)</f>
        <v>950</v>
      </c>
      <c r="E14" s="1">
        <f>SUM(E4:E13)</f>
        <v>7550</v>
      </c>
      <c r="F14" s="3"/>
      <c r="G14" s="3"/>
      <c r="H14" s="3">
        <f>SUM(H4:H13)</f>
        <v>46650</v>
      </c>
      <c r="I14" s="3">
        <f>SUM(I4:I13)</f>
        <v>8250</v>
      </c>
      <c r="J14" s="3">
        <f>SUM(J4:J13)</f>
        <v>264250</v>
      </c>
    </row>
    <row r="15" spans="3:10" x14ac:dyDescent="0.25">
      <c r="C15" s="2" t="s">
        <v>4</v>
      </c>
      <c r="D15" s="2">
        <f>AVERAGE(D4:D13)</f>
        <v>95</v>
      </c>
      <c r="E15" s="2">
        <f>AVERAGE(E4:E13)</f>
        <v>755</v>
      </c>
    </row>
    <row r="16" spans="3:10" x14ac:dyDescent="0.25">
      <c r="C16" t="s">
        <v>10</v>
      </c>
      <c r="D16">
        <f>H14/SQRT(I14*J14)</f>
        <v>0.99911890313888252</v>
      </c>
      <c r="E16" t="s">
        <v>11</v>
      </c>
    </row>
    <row r="19" spans="3:13" x14ac:dyDescent="0.25">
      <c r="C19" s="1" t="s">
        <v>0</v>
      </c>
      <c r="D19" s="1" t="s">
        <v>1</v>
      </c>
      <c r="E19" s="1" t="s">
        <v>2</v>
      </c>
      <c r="F19" s="1" t="s">
        <v>12</v>
      </c>
      <c r="G19" s="1" t="s">
        <v>13</v>
      </c>
      <c r="H19" s="1" t="s">
        <v>14</v>
      </c>
      <c r="I19" s="1" t="s">
        <v>18</v>
      </c>
      <c r="J19" s="1" t="s">
        <v>19</v>
      </c>
      <c r="K19" s="1" t="s">
        <v>22</v>
      </c>
      <c r="L19" s="1" t="s">
        <v>23</v>
      </c>
      <c r="M19" s="4"/>
    </row>
    <row r="20" spans="3:13" x14ac:dyDescent="0.25">
      <c r="C20">
        <v>1</v>
      </c>
      <c r="D20">
        <v>50</v>
      </c>
      <c r="E20">
        <v>500</v>
      </c>
      <c r="F20">
        <f>D20^2</f>
        <v>2500</v>
      </c>
      <c r="G20">
        <f>D20*E20</f>
        <v>25000</v>
      </c>
      <c r="H20">
        <f>$D$32+($D$33*D20)</f>
        <v>500.54545454545456</v>
      </c>
      <c r="I20">
        <f>E20-H20</f>
        <v>-0.54545454545456096</v>
      </c>
      <c r="J20">
        <f>I20^2</f>
        <v>0.29752066115704173</v>
      </c>
      <c r="K20">
        <f>H20+$D$35</f>
        <v>508.17315525941927</v>
      </c>
      <c r="L20">
        <f>H20-$D$35</f>
        <v>492.91775383148985</v>
      </c>
    </row>
    <row r="21" spans="3:13" x14ac:dyDescent="0.25">
      <c r="C21">
        <f>C20+1</f>
        <v>2</v>
      </c>
      <c r="D21">
        <v>60</v>
      </c>
      <c r="E21">
        <v>550</v>
      </c>
      <c r="F21">
        <f t="shared" ref="F21:F29" si="6">D21^2</f>
        <v>3600</v>
      </c>
      <c r="G21">
        <f t="shared" ref="G21:G29" si="7">D21*E21</f>
        <v>33000</v>
      </c>
      <c r="H21">
        <f t="shared" ref="H21:H29" si="8">$D$32+($D$33*D21)</f>
        <v>557.09090909090912</v>
      </c>
      <c r="I21">
        <f t="shared" ref="I21:I29" si="9">E21-H21</f>
        <v>-7.0909090909091219</v>
      </c>
      <c r="J21">
        <f t="shared" ref="J21:J29" si="10">I21^2</f>
        <v>50.280991735537633</v>
      </c>
      <c r="K21">
        <f t="shared" ref="K21:K29" si="11">H21+$D$35</f>
        <v>564.71860980487384</v>
      </c>
      <c r="L21">
        <f t="shared" ref="L21:L29" si="12">H21-$D$35</f>
        <v>549.46320837694441</v>
      </c>
    </row>
    <row r="22" spans="3:13" x14ac:dyDescent="0.25">
      <c r="C22">
        <f t="shared" ref="C22:C29" si="13">C21+1</f>
        <v>3</v>
      </c>
      <c r="D22">
        <v>70</v>
      </c>
      <c r="E22">
        <v>610</v>
      </c>
      <c r="F22">
        <f t="shared" si="6"/>
        <v>4900</v>
      </c>
      <c r="G22">
        <f t="shared" si="7"/>
        <v>42700</v>
      </c>
      <c r="H22">
        <f t="shared" si="8"/>
        <v>613.63636363636374</v>
      </c>
      <c r="I22">
        <f t="shared" si="9"/>
        <v>-3.6363636363637397</v>
      </c>
      <c r="J22">
        <f t="shared" si="10"/>
        <v>13.22314049586852</v>
      </c>
      <c r="K22">
        <f t="shared" si="11"/>
        <v>621.26406435032845</v>
      </c>
      <c r="L22">
        <f t="shared" si="12"/>
        <v>606.00866292239903</v>
      </c>
    </row>
    <row r="23" spans="3:13" x14ac:dyDescent="0.25">
      <c r="C23">
        <f t="shared" si="13"/>
        <v>4</v>
      </c>
      <c r="D23">
        <v>80</v>
      </c>
      <c r="E23">
        <v>680</v>
      </c>
      <c r="F23">
        <f t="shared" si="6"/>
        <v>6400</v>
      </c>
      <c r="G23">
        <f t="shared" si="7"/>
        <v>54400</v>
      </c>
      <c r="H23">
        <f t="shared" si="8"/>
        <v>670.18181818181824</v>
      </c>
      <c r="I23">
        <f t="shared" si="9"/>
        <v>9.8181818181817562</v>
      </c>
      <c r="J23">
        <f t="shared" si="10"/>
        <v>96.396694214874813</v>
      </c>
      <c r="K23">
        <f t="shared" si="11"/>
        <v>677.80951889578296</v>
      </c>
      <c r="L23">
        <f t="shared" si="12"/>
        <v>662.55411746785353</v>
      </c>
    </row>
    <row r="24" spans="3:13" x14ac:dyDescent="0.25">
      <c r="C24">
        <f t="shared" si="13"/>
        <v>5</v>
      </c>
      <c r="D24">
        <v>90</v>
      </c>
      <c r="E24">
        <v>720</v>
      </c>
      <c r="F24">
        <f t="shared" si="6"/>
        <v>8100</v>
      </c>
      <c r="G24">
        <f t="shared" si="7"/>
        <v>64800</v>
      </c>
      <c r="H24">
        <f t="shared" si="8"/>
        <v>726.72727272727275</v>
      </c>
      <c r="I24">
        <f t="shared" si="9"/>
        <v>-6.7272727272727479</v>
      </c>
      <c r="J24">
        <f t="shared" si="10"/>
        <v>45.256198347107713</v>
      </c>
      <c r="K24">
        <f t="shared" si="11"/>
        <v>734.35497344123746</v>
      </c>
      <c r="L24">
        <f t="shared" si="12"/>
        <v>719.09957201330803</v>
      </c>
    </row>
    <row r="25" spans="3:13" x14ac:dyDescent="0.25">
      <c r="C25">
        <f t="shared" si="13"/>
        <v>6</v>
      </c>
      <c r="D25">
        <v>100</v>
      </c>
      <c r="E25">
        <v>790</v>
      </c>
      <c r="F25">
        <f t="shared" si="6"/>
        <v>10000</v>
      </c>
      <c r="G25">
        <f t="shared" si="7"/>
        <v>79000</v>
      </c>
      <c r="H25">
        <f t="shared" si="8"/>
        <v>783.27272727272725</v>
      </c>
      <c r="I25">
        <f t="shared" si="9"/>
        <v>6.7272727272727479</v>
      </c>
      <c r="J25">
        <f t="shared" si="10"/>
        <v>45.256198347107713</v>
      </c>
      <c r="K25">
        <f t="shared" si="11"/>
        <v>790.90042798669197</v>
      </c>
      <c r="L25">
        <f t="shared" si="12"/>
        <v>775.64502655876254</v>
      </c>
    </row>
    <row r="26" spans="3:13" x14ac:dyDescent="0.25">
      <c r="C26">
        <f t="shared" si="13"/>
        <v>7</v>
      </c>
      <c r="D26">
        <v>110</v>
      </c>
      <c r="E26">
        <v>850</v>
      </c>
      <c r="F26">
        <f t="shared" si="6"/>
        <v>12100</v>
      </c>
      <c r="G26">
        <f t="shared" si="7"/>
        <v>93500</v>
      </c>
      <c r="H26">
        <f t="shared" si="8"/>
        <v>839.81818181818187</v>
      </c>
      <c r="I26">
        <f t="shared" si="9"/>
        <v>10.18181818181813</v>
      </c>
      <c r="J26">
        <f t="shared" si="10"/>
        <v>103.66942148760225</v>
      </c>
      <c r="K26">
        <f t="shared" si="11"/>
        <v>847.44588253214658</v>
      </c>
      <c r="L26">
        <f t="shared" si="12"/>
        <v>832.19048110421716</v>
      </c>
    </row>
    <row r="27" spans="3:13" x14ac:dyDescent="0.25">
      <c r="C27">
        <f t="shared" si="13"/>
        <v>8</v>
      </c>
      <c r="D27">
        <v>120</v>
      </c>
      <c r="E27">
        <v>900</v>
      </c>
      <c r="F27">
        <f t="shared" si="6"/>
        <v>14400</v>
      </c>
      <c r="G27">
        <f t="shared" si="7"/>
        <v>108000</v>
      </c>
      <c r="H27">
        <f t="shared" si="8"/>
        <v>896.36363636363637</v>
      </c>
      <c r="I27">
        <f t="shared" si="9"/>
        <v>3.636363636363626</v>
      </c>
      <c r="J27">
        <f t="shared" si="10"/>
        <v>13.223140495867693</v>
      </c>
      <c r="K27">
        <f t="shared" si="11"/>
        <v>903.99133707760109</v>
      </c>
      <c r="L27">
        <f t="shared" si="12"/>
        <v>888.73593564967166</v>
      </c>
    </row>
    <row r="28" spans="3:13" x14ac:dyDescent="0.25">
      <c r="C28">
        <f t="shared" si="13"/>
        <v>9</v>
      </c>
      <c r="D28">
        <v>130</v>
      </c>
      <c r="E28">
        <v>950</v>
      </c>
      <c r="F28">
        <f t="shared" si="6"/>
        <v>16900</v>
      </c>
      <c r="G28">
        <f t="shared" si="7"/>
        <v>123500</v>
      </c>
      <c r="H28">
        <f t="shared" si="8"/>
        <v>952.90909090909088</v>
      </c>
      <c r="I28">
        <f t="shared" si="9"/>
        <v>-2.9090909090908781</v>
      </c>
      <c r="J28">
        <f t="shared" si="10"/>
        <v>8.4628099173551909</v>
      </c>
      <c r="K28">
        <f t="shared" si="11"/>
        <v>960.53679162305559</v>
      </c>
      <c r="L28">
        <f t="shared" si="12"/>
        <v>945.28139019512616</v>
      </c>
    </row>
    <row r="29" spans="3:13" x14ac:dyDescent="0.25">
      <c r="C29">
        <f t="shared" si="13"/>
        <v>10</v>
      </c>
      <c r="D29">
        <v>140</v>
      </c>
      <c r="E29">
        <v>1000</v>
      </c>
      <c r="F29">
        <f t="shared" si="6"/>
        <v>19600</v>
      </c>
      <c r="G29">
        <f t="shared" si="7"/>
        <v>140000</v>
      </c>
      <c r="H29">
        <f t="shared" si="8"/>
        <v>1009.4545454545455</v>
      </c>
      <c r="I29">
        <f t="shared" si="9"/>
        <v>-9.4545454545454959</v>
      </c>
      <c r="J29">
        <f t="shared" si="10"/>
        <v>89.388429752066898</v>
      </c>
      <c r="K29">
        <f t="shared" si="11"/>
        <v>1017.0822461685102</v>
      </c>
      <c r="L29">
        <f t="shared" si="12"/>
        <v>1001.8268447405808</v>
      </c>
    </row>
    <row r="30" spans="3:13" x14ac:dyDescent="0.25">
      <c r="C30" s="1" t="s">
        <v>3</v>
      </c>
      <c r="D30" s="1">
        <f>SUM(D20:D29)</f>
        <v>950</v>
      </c>
      <c r="E30" s="1">
        <f>SUM(E20:E29)</f>
        <v>7550</v>
      </c>
      <c r="F30" s="1">
        <f>SUM(F20:F29)</f>
        <v>98500</v>
      </c>
      <c r="G30" s="1">
        <f>SUM(G20:G29)</f>
        <v>763900</v>
      </c>
      <c r="H30" s="1"/>
      <c r="I30" s="1"/>
      <c r="J30" s="1">
        <f>SUM(J20:J29)</f>
        <v>465.4545454545455</v>
      </c>
      <c r="K30" s="1"/>
      <c r="L30" s="1"/>
    </row>
    <row r="31" spans="3:13" x14ac:dyDescent="0.25">
      <c r="C31" t="s">
        <v>4</v>
      </c>
      <c r="D31">
        <f>AVERAGE(D20:D29)</f>
        <v>95</v>
      </c>
      <c r="E31">
        <f>AVERAGE(E20:E29)</f>
        <v>755</v>
      </c>
    </row>
    <row r="32" spans="3:13" x14ac:dyDescent="0.25">
      <c r="C32" t="s">
        <v>15</v>
      </c>
      <c r="D32">
        <f>E31-(D33*D31)</f>
        <v>217.81818181818187</v>
      </c>
    </row>
    <row r="33" spans="3:6" x14ac:dyDescent="0.25">
      <c r="C33" t="s">
        <v>16</v>
      </c>
      <c r="D33">
        <f>(((10*G30)-(D30*E30))/((10*F30)-(D30^2)))</f>
        <v>5.6545454545454543</v>
      </c>
    </row>
    <row r="34" spans="3:6" x14ac:dyDescent="0.25">
      <c r="C34" t="s">
        <v>17</v>
      </c>
      <c r="D34" t="s">
        <v>20</v>
      </c>
    </row>
    <row r="35" spans="3:6" x14ac:dyDescent="0.25">
      <c r="C35" t="s">
        <v>21</v>
      </c>
      <c r="D35">
        <f>SQRT(J30/8)</f>
        <v>7.6277007139647388</v>
      </c>
    </row>
    <row r="37" spans="3:6" x14ac:dyDescent="0.25">
      <c r="C37" t="s">
        <v>24</v>
      </c>
      <c r="D37">
        <f>D32+(D33*160)</f>
        <v>1122.5454545454545</v>
      </c>
      <c r="E37">
        <f>D37+D35</f>
        <v>1130.1731552594192</v>
      </c>
      <c r="F37">
        <f>D37-D35</f>
        <v>1114.9177538314898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ASPIRE</dc:creator>
  <cp:lastModifiedBy>ACER ASPIRE</cp:lastModifiedBy>
  <dcterms:created xsi:type="dcterms:W3CDTF">2025-07-24T10:13:30Z</dcterms:created>
  <dcterms:modified xsi:type="dcterms:W3CDTF">2025-07-24T10:42:24Z</dcterms:modified>
</cp:coreProperties>
</file>