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I-320\Projet\Local repo\Doc\"/>
    </mc:Choice>
  </mc:AlternateContent>
  <xr:revisionPtr revIDLastSave="0" documentId="13_ncr:1_{EF5F46A1-71F2-43BA-9B8E-C2D17D8F91D0}" xr6:coauthVersionLast="47" xr6:coauthVersionMax="47" xr10:uidLastSave="{00000000-0000-0000-0000-000000000000}"/>
  <bookViews>
    <workbookView xWindow="11400" yWindow="2745" windowWidth="27240" windowHeight="1275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<sst xmlns="http://schemas.openxmlformats.org/spreadsheetml/2006/main" count="127" uniqueCount="80">
  <si>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</si>
  <si>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</si>
  <si>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</si>
  <si>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</si>
  <si>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</si>
  <si>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</si>
  <si>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</si>
  <si>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</si>
  <si>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</si>
  <si>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</si>
  <si>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</si>
  <si>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</si>
  <si>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</si>
  <si>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</si>
  <si>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</si>
  <si>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</si>
  <si>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</si>
  <si>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</si>
  <si>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</si>
  <si>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</si>
  <si>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</si>
  <si>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</si>
  <si>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</si>
  <si>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</si>
  <si>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</si>
  <si>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</si>
  <si>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</si>
  <si>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</si>
  <si>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</si>
  <si>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</si>
  <si>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</si>
  <si>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</si>
  <si>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</si>
  <si>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</si>
  <si>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</si>
  <si>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</si>
  <si>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</si>
  <si>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</si>
  <si>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</si>
  <si>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</si>
  <si>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</si>
  <si>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</si>
  <si>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</si>
  <si>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</si>
  <si>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</si>
  <si>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</si>
  <si>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</si>
  <si>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</si>
  <si>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</si>
  <si>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</si>
  <si>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</si>
  <si>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</si>
  <si>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</si>
  <si>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</si>
  <si>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</si>
  <si>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</si>
  <si>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</si>
  <si>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</si>
  <si>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</si>
  <si>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</si>
  <si>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</si>
  <si>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</si>
  <si>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</si>
  <si>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</si>
  <si>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</si>
  <si>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</si>
  <si>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</si>
  <si>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</si>
  <si>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</si>
  <si>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</si>
  <si>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</si>
  <si>
    <t>Bug de out of memory regler</t>
  </si>
  <si>
    <t>Forcer l'utilisation du GC</t>
  </si>
  <si>
    <t>Séparation de la classe enemy et BasicEnemy</t>
  </si>
  <si>
    <t>Ajout de la classe healBar pour pouvoir l'afficher sur toutes les entités</t>
  </si>
  <si>
    <t>Ajout du système de collision et de dégats entre le joueur et les ennemis</t>
  </si>
  <si>
    <t>Ajout du système de collision et de dégats entre le joueur et les tirs ennemies</t>
  </si>
  <si>
    <t>Ajout du système de collision et de dégats entre les ennemies et les tirs du joueur</t>
  </si>
  <si>
    <t>Lorsqu'un ennemie meurt, il a 1 chance sur 20 de lacher un item de soin</t>
  </si>
  <si>
    <t>Déplacement des ennemies de type basique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</si>
</sst>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2145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0.21592920353982301</c:v>
                </c:pt>
                <c:pt idx="1">
                  <c:v>0.75929203539823009</c:v>
                </c:pt>
                <c:pt idx="2">
                  <c:v>0</c:v>
                </c:pt>
                <c:pt idx="3">
                  <c:v>2.4778761061946902E-2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7" activePane="bottomLeft" state="frozen"/>
      <selection pane="bottomLeft" activeCell="C48" sqref="C48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47 heures 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1740</v>
      </c>
      <c r="D4" s="17">
        <f>SUBTOTAL(9,$D$7:$D$531)</f>
        <v>1085</v>
      </c>
      <c r="E4" s="24">
        <f>SUM(C4:D4)</f>
        <v>2825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>
        <f>IF(ISBLANK(B40),"",_xlfn.ISOWEEKNUM('Journal de travail'!$B40))</f>
        <v>43</v>
      </c>
      <c r="B40" s="30">
        <v>45952</v>
      </c>
      <c r="C40" s="31"/>
      <c r="D40" s="32">
        <v>30</v>
      </c>
      <c r="E40" s="33" t="s">
        <v>19</v>
      </c>
      <c r="F40" s="22" t="s">
        <v>71</v>
      </c>
      <c r="G40" s="39" t="s">
        <v>72</v>
      </c>
    </row>
    <row r="41" spans="1:7" x14ac:dyDescent="0.25">
      <c r="A41" s="63">
        <f>IF(ISBLANK(B41),"",_xlfn.ISOWEEKNUM('Journal de travail'!$B41))</f>
        <v>43</v>
      </c>
      <c r="B41" s="34">
        <v>45952</v>
      </c>
      <c r="C41" s="35"/>
      <c r="D41" s="36">
        <v>45</v>
      </c>
      <c r="E41" s="37" t="s">
        <v>19</v>
      </c>
      <c r="F41" s="22" t="s">
        <v>73</v>
      </c>
      <c r="G41" s="40"/>
    </row>
    <row r="42" spans="1:7" x14ac:dyDescent="0.25">
      <c r="A42" s="62">
        <f>IF(ISBLANK(B42),"",_xlfn.ISOWEEKNUM('Journal de travail'!$B42))</f>
        <v>43</v>
      </c>
      <c r="B42" s="30">
        <v>45952</v>
      </c>
      <c r="C42" s="31"/>
      <c r="D42" s="32">
        <v>15</v>
      </c>
      <c r="E42" s="33" t="s">
        <v>19</v>
      </c>
      <c r="F42" s="22" t="s">
        <v>74</v>
      </c>
      <c r="G42" s="39"/>
    </row>
    <row r="43" spans="1:7" x14ac:dyDescent="0.25">
      <c r="A43" s="63">
        <f>IF(ISBLANK(B43),"",_xlfn.ISOWEEKNUM('Journal de travail'!$B43))</f>
        <v>43</v>
      </c>
      <c r="B43" s="34">
        <v>45952</v>
      </c>
      <c r="C43" s="35"/>
      <c r="D43" s="36">
        <v>35</v>
      </c>
      <c r="E43" s="37" t="s">
        <v>19</v>
      </c>
      <c r="F43" s="22" t="s">
        <v>75</v>
      </c>
      <c r="G43" s="40"/>
    </row>
    <row r="44" spans="1:7" x14ac:dyDescent="0.25">
      <c r="A44" s="62">
        <f>IF(ISBLANK(B44),"",_xlfn.ISOWEEKNUM('Journal de travail'!$B44))</f>
        <v>43</v>
      </c>
      <c r="B44" s="30">
        <v>45952</v>
      </c>
      <c r="C44" s="31"/>
      <c r="D44" s="32">
        <v>15</v>
      </c>
      <c r="E44" s="33" t="s">
        <v>19</v>
      </c>
      <c r="F44" s="22" t="s">
        <v>76</v>
      </c>
      <c r="G44" s="39"/>
    </row>
    <row r="45" spans="1:7" x14ac:dyDescent="0.25">
      <c r="A45" s="63">
        <f>IF(ISBLANK(B45),"",_xlfn.ISOWEEKNUM('Journal de travail'!$B45))</f>
        <v>43</v>
      </c>
      <c r="B45" s="34">
        <v>45952</v>
      </c>
      <c r="C45" s="35"/>
      <c r="D45" s="36">
        <v>30</v>
      </c>
      <c r="E45" s="37" t="s">
        <v>19</v>
      </c>
      <c r="F45" s="22" t="s">
        <v>77</v>
      </c>
      <c r="G45" s="40"/>
    </row>
    <row r="46" spans="1:7" x14ac:dyDescent="0.25">
      <c r="A46" s="62">
        <f>IF(ISBLANK(B46),"",_xlfn.ISOWEEKNUM('Journal de travail'!$B46))</f>
        <v>43</v>
      </c>
      <c r="B46" s="30">
        <v>45952</v>
      </c>
      <c r="C46" s="31"/>
      <c r="D46" s="32">
        <v>25</v>
      </c>
      <c r="E46" s="33" t="s">
        <v>19</v>
      </c>
      <c r="F46" s="22" t="s">
        <v>78</v>
      </c>
      <c r="G46" s="39"/>
    </row>
    <row r="47" spans="1:7" x14ac:dyDescent="0.25">
      <c r="A47" s="63">
        <f>IF(ISBLANK(B47),"",_xlfn.ISOWEEKNUM('Journal de travail'!$B47))</f>
        <v>43</v>
      </c>
      <c r="B47" s="34">
        <v>45952</v>
      </c>
      <c r="C47" s="35">
        <v>1</v>
      </c>
      <c r="D47" s="36">
        <v>30</v>
      </c>
      <c r="E47" s="37" t="s">
        <v>19</v>
      </c>
      <c r="F47" s="22" t="s">
        <v>79</v>
      </c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0.21592920353982301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1320</v>
      </c>
      <c r="B7">
        <f>SUMIF('Journal de travail'!$E$7:$E$532,Plannification!E7,'Journal de travail'!$D$7:$D$532)</f>
        <v>825</v>
      </c>
      <c r="C7">
        <f t="shared" si="0"/>
        <v>2145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35 h 45 min</v>
      </c>
      <c r="G7" s="75">
        <f t="shared" ref="G7:G9" si="2">SUM(A7:B7)/$C$11</f>
        <v>0.75929203539823009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2.4778761061946902E-2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1740</v>
      </c>
      <c r="B11">
        <f>SUM(B6:B10)</f>
        <v>1085</v>
      </c>
      <c r="C11">
        <f>SUM(A11:B11)</f>
        <v>2825</v>
      </c>
      <c r="E11" s="81" t="s">
        <v>18</v>
      </c>
      <c r="F11" s="71" t="str">
        <f t="shared" si="1"/>
        <v>47 h 05 min</v>
      </c>
      <c r="G11" s="82">
        <f>C11/C12</f>
        <v>0.53503787878787878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legigabgdu99@outlook.fr</cp:lastModifiedBy>
  <cp:revision/>
  <dcterms:created xsi:type="dcterms:W3CDTF">2023-11-21T20:00:34Z</dcterms:created>
  <dcterms:modified xsi:type="dcterms:W3CDTF">2025-10-23T11:31:29Z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