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E:\I-320\Projet\Local repo\Doc\"/>
    </mc:Choice>
  </mc:AlternateContent>
  <xr:revisionPtr revIDLastSave="0" documentId="13_ncr:1_{ADD9D612-07D7-46C3-B4F7-13B148CC6049}" xr6:coauthVersionLast="47" xr6:coauthVersionMax="47" xr10:uidLastSave="{00000000-0000-0000-0000-000000000000}"/>
  <bookViews>
    <workbookView xWindow="7335" yWindow="2655" windowWidth="21570" windowHeight="1275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<sst xmlns="http://schemas.openxmlformats.org/spreadsheetml/2006/main" count="113" uniqueCount="73">
  <si>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</si>
  <si>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</si>
  <si>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</si>
  <si>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</si>
  <si>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</si>
  <si>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</si>
  <si>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</si>
  <si>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</si>
  <si>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</si>
  <si>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</si>
  <si>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</si>
  <si>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</si>
  <si>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</si>
  <si>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</si>
  <si>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</si>
  <si>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</si>
  <si>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</si>
  <si>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</si>
  <si>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</si>
  <si>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</si>
  <si>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</si>
  <si>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</si>
  <si>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</si>
  <si>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</si>
  <si>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</si>
  <si>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</si>
  <si>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</si>
  <si>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</si>
  <si>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</si>
  <si>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</si>
  <si>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</si>
  <si>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</si>
  <si>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</si>
  <si>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</si>
  <si>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</si>
  <si>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</si>
  <si>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</si>
  <si>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</si>
  <si>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</si>
  <si>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</si>
  <si>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</si>
  <si>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</si>
  <si>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</si>
  <si>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</si>
  <si>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</si>
  <si>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</si>
  <si>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</si>
  <si>
    <t>Lecture de la théorie</t>
  </si>
  <si>
    <t>Déplacement du joueur</t>
  </si>
  <si>
    <t>Implémentation du check de colision avec le sol</t>
  </si>
  <si>
    <t>Changement du système pour bouger le joueur</t>
  </si>
  <si>
    <t>beaucoup de bug de l'editeur</t>
  </si>
  <si>
    <t>Retablissement du mouvement du vaisseau</t>
  </si>
  <si>
    <t>Gestion des collisions avec les coté de la fenetre</t>
  </si>
  <si>
    <t>Gestion des collisions avec le sol</t>
  </si>
  <si>
    <t>Gestion des collisions avec le sol - terminé</t>
  </si>
  <si>
    <t>Lorsque le joueur ou un ennemie prends un dégât, ses points de vie diminuent</t>
  </si>
  <si>
    <t>Lorsque le joueur prends un dégât, il aura une durée d'invulnérabilité de 2 seconde</t>
  </si>
  <si>
    <t>Lorsque le joueur touche le sol, la collision est détecter</t>
  </si>
  <si>
    <t>Lorsque le joueur touche le sol, un dégat lui est infliger</t>
  </si>
  <si>
    <t>Le joueur dispose d'une barre de vie visible qui se déplace en meme temps que lui</t>
  </si>
  <si>
    <t>La barre de vie est fonctionnel et indique ses points de vie</t>
  </si>
  <si>
    <t>Nétoyage du code pour une meilleur lisibilité</t>
  </si>
  <si>
    <t>Implémentation d'un système de tire</t>
  </si>
  <si>
    <t>Le joueur à la capacité de tirer en appuyant sur la touche espace</t>
  </si>
  <si>
    <t>Implémentation d'un objet de heal</t>
  </si>
  <si>
    <t>Système de collision avec les entités changer pour plus de facilité</t>
  </si>
  <si>
    <t>Lorsque le joueur passe sur un objet de heal un point de vie est régénérer</t>
  </si>
  <si>
    <t>La classe enemie est implémenté</t>
  </si>
  <si>
    <t>Les enemies ont la capacité de tirer</t>
  </si>
  <si>
    <t>Tentative de regler un bug d'out of memory à cause des tirs qui surcharge la mémoire</t>
  </si>
  <si>
    <t>Bug de out of memory regler</t>
  </si>
  <si>
    <t>Forcer l'utilisation du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</si>
</sst>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610</c:v>
                </c:pt>
                <c:pt idx="1">
                  <c:v>1890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0.23735408560311283</c:v>
                </c:pt>
                <c:pt idx="1">
                  <c:v>0.7354085603112841</c:v>
                </c:pt>
                <c:pt idx="2">
                  <c:v>0</c:v>
                </c:pt>
                <c:pt idx="3">
                  <c:v>2.7237354085603113E-2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8" activePane="bottomLeft" state="frozen"/>
      <selection pane="bottomLeft" activeCell="G30" activeCellId="1" sqref="G41 G3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42 heures 50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1680</v>
      </c>
      <c r="D4" s="17">
        <f>SUBTOTAL(9,$D$7:$D$531)</f>
        <v>890</v>
      </c>
      <c r="E4" s="24">
        <f>SUM(C4:D4)</f>
        <v>2570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>
        <f>IF(ISBLANK(B17),"",_xlfn.ISOWEEKNUM('Journal de travail'!$B17))</f>
        <v>39</v>
      </c>
      <c r="B17" s="34">
        <v>45924</v>
      </c>
      <c r="C17" s="35">
        <v>2</v>
      </c>
      <c r="D17" s="36">
        <v>0</v>
      </c>
      <c r="E17" s="37" t="s">
        <v>2</v>
      </c>
      <c r="F17" s="23" t="s">
        <v>47</v>
      </c>
      <c r="G17" s="40"/>
      <c r="O17">
        <v>45</v>
      </c>
    </row>
    <row r="18" spans="1:15" x14ac:dyDescent="0.25">
      <c r="A18" s="62">
        <f>IF(ISBLANK(B18),"",_xlfn.ISOWEEKNUM('Journal de travail'!$B18))</f>
        <v>39</v>
      </c>
      <c r="B18" s="30">
        <v>45924</v>
      </c>
      <c r="C18" s="31"/>
      <c r="D18" s="32">
        <v>30</v>
      </c>
      <c r="E18" s="33" t="s">
        <v>19</v>
      </c>
      <c r="F18" s="23" t="s">
        <v>48</v>
      </c>
      <c r="G18" s="39"/>
      <c r="O18">
        <v>50</v>
      </c>
    </row>
    <row r="19" spans="1:15" x14ac:dyDescent="0.25">
      <c r="A19" s="63">
        <f>IF(ISBLANK(B19),"",_xlfn.ISOWEEKNUM('Journal de travail'!$B19))</f>
        <v>39</v>
      </c>
      <c r="B19" s="34">
        <v>45924</v>
      </c>
      <c r="C19" s="35"/>
      <c r="D19" s="36">
        <v>45</v>
      </c>
      <c r="E19" s="37" t="s">
        <v>19</v>
      </c>
      <c r="F19" s="23" t="s">
        <v>49</v>
      </c>
      <c r="G19" s="40"/>
      <c r="O19">
        <v>55</v>
      </c>
    </row>
    <row r="20" spans="1:15" x14ac:dyDescent="0.25">
      <c r="A20" s="62">
        <f>IF(ISBLANK(B20),"",_xlfn.ISOWEEKNUM('Journal de travail'!$B20))</f>
        <v>40</v>
      </c>
      <c r="B20" s="30">
        <v>45931</v>
      </c>
      <c r="C20" s="31">
        <v>3</v>
      </c>
      <c r="D20" s="32">
        <v>0</v>
      </c>
      <c r="E20" s="33" t="s">
        <v>19</v>
      </c>
      <c r="F20" s="23" t="s">
        <v>50</v>
      </c>
      <c r="G20" s="39" t="s">
        <v>51</v>
      </c>
    </row>
    <row r="21" spans="1:15" x14ac:dyDescent="0.25">
      <c r="A21" s="63">
        <f>IF(ISBLANK(B21),"",_xlfn.ISOWEEKNUM('Journal de travail'!$B21))</f>
        <v>41</v>
      </c>
      <c r="B21" s="34">
        <v>45938</v>
      </c>
      <c r="C21" s="35"/>
      <c r="D21" s="36">
        <v>30</v>
      </c>
      <c r="E21" s="37" t="s">
        <v>19</v>
      </c>
      <c r="F21" s="23" t="s">
        <v>52</v>
      </c>
      <c r="G21" s="40"/>
    </row>
    <row r="22" spans="1:15" x14ac:dyDescent="0.25">
      <c r="A22" s="62">
        <f>IF(ISBLANK(B22),"",_xlfn.ISOWEEKNUM('Journal de travail'!$B22))</f>
        <v>41</v>
      </c>
      <c r="B22" s="30">
        <v>45938</v>
      </c>
      <c r="C22" s="31"/>
      <c r="D22" s="32">
        <v>15</v>
      </c>
      <c r="E22" s="33" t="s">
        <v>19</v>
      </c>
      <c r="F22" s="23" t="s">
        <v>53</v>
      </c>
      <c r="G22" s="39"/>
    </row>
    <row r="23" spans="1:15" x14ac:dyDescent="0.25">
      <c r="A23" s="63">
        <f>IF(ISBLANK(B23),"",_xlfn.ISOWEEKNUM('Journal de travail'!$B23))</f>
        <v>41</v>
      </c>
      <c r="B23" s="34">
        <v>45938</v>
      </c>
      <c r="C23" s="35">
        <v>2</v>
      </c>
      <c r="D23" s="36">
        <v>15</v>
      </c>
      <c r="E23" s="37" t="s">
        <v>19</v>
      </c>
      <c r="F23" s="23" t="s">
        <v>54</v>
      </c>
      <c r="G23" s="40"/>
    </row>
    <row r="24" spans="1:15" x14ac:dyDescent="0.25">
      <c r="A24" s="62">
        <f>IF(ISBLANK(B24),"",_xlfn.ISOWEEKNUM('Journal de travail'!$B24))</f>
        <v>42</v>
      </c>
      <c r="B24" s="30">
        <v>45943</v>
      </c>
      <c r="C24" s="31"/>
      <c r="D24" s="32">
        <v>30</v>
      </c>
      <c r="E24" s="33" t="s">
        <v>19</v>
      </c>
      <c r="F24" s="23" t="s">
        <v>55</v>
      </c>
      <c r="G24" s="39"/>
    </row>
    <row r="25" spans="1:15" x14ac:dyDescent="0.25">
      <c r="A25" s="63">
        <f>IF(ISBLANK(B25),"",_xlfn.ISOWEEKNUM('Journal de travail'!$B25))</f>
        <v>42</v>
      </c>
      <c r="B25" s="34">
        <v>45943</v>
      </c>
      <c r="C25" s="35">
        <v>1</v>
      </c>
      <c r="D25" s="36">
        <v>30</v>
      </c>
      <c r="E25" s="37" t="s">
        <v>19</v>
      </c>
      <c r="F25" s="23" t="s">
        <v>58</v>
      </c>
      <c r="G25" s="40"/>
    </row>
    <row r="26" spans="1:15" x14ac:dyDescent="0.25">
      <c r="A26" s="62">
        <f>IF(ISBLANK(B26),"",_xlfn.ISOWEEKNUM('Journal de travail'!$B26))</f>
        <v>42</v>
      </c>
      <c r="B26" s="30">
        <v>45943</v>
      </c>
      <c r="C26" s="31">
        <v>2</v>
      </c>
      <c r="D26" s="32">
        <v>45</v>
      </c>
      <c r="E26" s="33" t="s">
        <v>19</v>
      </c>
      <c r="F26" s="23" t="s">
        <v>56</v>
      </c>
      <c r="G26" s="39"/>
    </row>
    <row r="27" spans="1:15" x14ac:dyDescent="0.25">
      <c r="A27" s="63">
        <f>IF(ISBLANK(B27),"",_xlfn.ISOWEEKNUM('Journal de travail'!$B27))</f>
        <v>42</v>
      </c>
      <c r="B27" s="34">
        <v>45943</v>
      </c>
      <c r="C27" s="35">
        <v>2</v>
      </c>
      <c r="D27" s="36">
        <v>30</v>
      </c>
      <c r="E27" s="37" t="s">
        <v>19</v>
      </c>
      <c r="F27" s="23" t="s">
        <v>57</v>
      </c>
      <c r="G27" s="40"/>
    </row>
    <row r="28" spans="1:15" x14ac:dyDescent="0.25">
      <c r="A28" s="62">
        <f>IF(ISBLANK(B28),"",_xlfn.ISOWEEKNUM('Journal de travail'!$B28))</f>
        <v>42</v>
      </c>
      <c r="B28" s="30">
        <v>45944</v>
      </c>
      <c r="C28" s="31"/>
      <c r="D28" s="32">
        <v>15</v>
      </c>
      <c r="E28" s="33" t="s">
        <v>19</v>
      </c>
      <c r="F28" s="22" t="s">
        <v>59</v>
      </c>
      <c r="G28" s="39"/>
    </row>
    <row r="29" spans="1:15" x14ac:dyDescent="0.25">
      <c r="A29" s="63">
        <f>IF(ISBLANK(B29),"",_xlfn.ISOWEEKNUM('Journal de travail'!$B29))</f>
        <v>42</v>
      </c>
      <c r="B29" s="34">
        <v>45944</v>
      </c>
      <c r="C29" s="35">
        <v>1</v>
      </c>
      <c r="D29" s="36">
        <v>0</v>
      </c>
      <c r="E29" s="37" t="s">
        <v>19</v>
      </c>
      <c r="F29" s="22" t="s">
        <v>60</v>
      </c>
      <c r="G29" s="40"/>
    </row>
    <row r="30" spans="1:15" x14ac:dyDescent="0.25">
      <c r="A30" s="62">
        <f>IF(ISBLANK(B30),"",_xlfn.ISOWEEKNUM('Journal de travail'!$B30))</f>
        <v>42</v>
      </c>
      <c r="B30" s="30">
        <v>45944</v>
      </c>
      <c r="C30" s="31"/>
      <c r="D30" s="32">
        <v>20</v>
      </c>
      <c r="E30" s="33" t="s">
        <v>19</v>
      </c>
      <c r="F30" s="23" t="s">
        <v>61</v>
      </c>
      <c r="G30" s="39"/>
    </row>
    <row r="31" spans="1:15" x14ac:dyDescent="0.25">
      <c r="A31" s="63">
        <f>IF(ISBLANK(B31),"",_xlfn.ISOWEEKNUM('Journal de travail'!$B31))</f>
        <v>42</v>
      </c>
      <c r="B31" s="34">
        <v>45945</v>
      </c>
      <c r="C31" s="35">
        <v>1</v>
      </c>
      <c r="D31" s="36">
        <v>15</v>
      </c>
      <c r="E31" s="37" t="s">
        <v>19</v>
      </c>
      <c r="F31" s="22" t="s">
        <v>62</v>
      </c>
      <c r="G31" s="40"/>
    </row>
    <row r="32" spans="1:15" x14ac:dyDescent="0.25">
      <c r="A32" s="62">
        <f>IF(ISBLANK(B32),"",_xlfn.ISOWEEKNUM('Journal de travail'!$B32))</f>
        <v>42</v>
      </c>
      <c r="B32" s="30">
        <v>45945</v>
      </c>
      <c r="C32" s="31">
        <v>1</v>
      </c>
      <c r="D32" s="32">
        <v>45</v>
      </c>
      <c r="E32" s="33" t="s">
        <v>19</v>
      </c>
      <c r="F32" s="23" t="s">
        <v>63</v>
      </c>
      <c r="G32" s="39"/>
    </row>
    <row r="33" spans="1:7" x14ac:dyDescent="0.25">
      <c r="A33" s="63">
        <f>IF(ISBLANK(B33),"",_xlfn.ISOWEEKNUM('Journal de travail'!$B33))</f>
        <v>42</v>
      </c>
      <c r="B33" s="34">
        <v>45945</v>
      </c>
      <c r="C33" s="35"/>
      <c r="D33" s="36">
        <v>40</v>
      </c>
      <c r="E33" s="37" t="s">
        <v>19</v>
      </c>
      <c r="F33" s="22" t="s">
        <v>64</v>
      </c>
      <c r="G33" s="40"/>
    </row>
    <row r="34" spans="1:7" x14ac:dyDescent="0.25">
      <c r="A34" s="62">
        <f>IF(ISBLANK(B34),"",_xlfn.ISOWEEKNUM('Journal de travail'!$B34))</f>
        <v>42</v>
      </c>
      <c r="B34" s="30">
        <v>45946</v>
      </c>
      <c r="C34" s="31">
        <v>1</v>
      </c>
      <c r="D34" s="32">
        <v>30</v>
      </c>
      <c r="E34" s="33" t="s">
        <v>19</v>
      </c>
      <c r="F34" s="22" t="s">
        <v>65</v>
      </c>
      <c r="G34" s="39"/>
    </row>
    <row r="35" spans="1:7" x14ac:dyDescent="0.25">
      <c r="A35" s="63">
        <f>IF(ISBLANK(B35),"",_xlfn.ISOWEEKNUM('Journal de travail'!$B35))</f>
        <v>42</v>
      </c>
      <c r="B35" s="34">
        <v>45946</v>
      </c>
      <c r="C35" s="35"/>
      <c r="D35" s="36">
        <v>30</v>
      </c>
      <c r="E35" s="37" t="s">
        <v>19</v>
      </c>
      <c r="F35" s="23" t="s">
        <v>66</v>
      </c>
      <c r="G35" s="40"/>
    </row>
    <row r="36" spans="1:7" x14ac:dyDescent="0.25">
      <c r="A36" s="62">
        <f>IF(ISBLANK(B36),"",_xlfn.ISOWEEKNUM('Journal de travail'!$B36))</f>
        <v>42</v>
      </c>
      <c r="B36" s="30">
        <v>45946</v>
      </c>
      <c r="C36" s="31"/>
      <c r="D36" s="32">
        <v>20</v>
      </c>
      <c r="E36" s="33" t="s">
        <v>19</v>
      </c>
      <c r="F36" s="22" t="s">
        <v>67</v>
      </c>
      <c r="G36" s="39"/>
    </row>
    <row r="37" spans="1:7" x14ac:dyDescent="0.25">
      <c r="A37" s="63">
        <f>IF(ISBLANK(B37),"",_xlfn.ISOWEEKNUM('Journal de travail'!$B37))</f>
        <v>42</v>
      </c>
      <c r="B37" s="34">
        <v>45947</v>
      </c>
      <c r="C37" s="35">
        <v>1</v>
      </c>
      <c r="D37" s="36">
        <v>45</v>
      </c>
      <c r="E37" s="37" t="s">
        <v>19</v>
      </c>
      <c r="F37" s="22" t="s">
        <v>68</v>
      </c>
      <c r="G37" s="40"/>
    </row>
    <row r="38" spans="1:7" x14ac:dyDescent="0.25">
      <c r="A38" s="62">
        <f>IF(ISBLANK(B38),"",_xlfn.ISOWEEKNUM('Journal de travail'!$B38))</f>
        <v>42</v>
      </c>
      <c r="B38" s="30">
        <v>45947</v>
      </c>
      <c r="C38" s="31">
        <v>2</v>
      </c>
      <c r="D38" s="32">
        <v>25</v>
      </c>
      <c r="E38" s="33" t="s">
        <v>19</v>
      </c>
      <c r="F38" s="22" t="s">
        <v>69</v>
      </c>
      <c r="G38" s="39"/>
    </row>
    <row r="39" spans="1:7" x14ac:dyDescent="0.25">
      <c r="A39" s="63">
        <f>IF(ISBLANK(B39),"",_xlfn.ISOWEEKNUM('Journal de travail'!$B39))</f>
        <v>42</v>
      </c>
      <c r="B39" s="34">
        <v>45947</v>
      </c>
      <c r="C39" s="35">
        <v>2</v>
      </c>
      <c r="D39" s="36">
        <v>45</v>
      </c>
      <c r="E39" s="37" t="s">
        <v>19</v>
      </c>
      <c r="F39" s="22" t="s">
        <v>70</v>
      </c>
      <c r="G39" s="40"/>
    </row>
    <row r="40" spans="1:7" x14ac:dyDescent="0.25">
      <c r="A40" s="62">
        <f>IF(ISBLANK(B40),"",_xlfn.ISOWEEKNUM('Journal de travail'!$B40))</f>
        <v>43</v>
      </c>
      <c r="B40" s="30">
        <v>45952</v>
      </c>
      <c r="C40" s="31"/>
      <c r="D40" s="32">
        <v>30</v>
      </c>
      <c r="E40" s="33" t="s">
        <v>19</v>
      </c>
      <c r="F40" s="22" t="s">
        <v>71</v>
      </c>
      <c r="G40" s="39" t="s">
        <v>72</v>
      </c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420</v>
      </c>
      <c r="B6">
        <f>SUMIF('Journal de travail'!$E$7:$E$532,Plannification!E6,'Journal de travail'!$D$7:$D$532)</f>
        <v>190</v>
      </c>
      <c r="C6">
        <f t="shared" ref="C6:C10" si="0">SUM(A6:B6)</f>
        <v>610</v>
      </c>
      <c r="E6" s="70" t="str">
        <f>'Journal de travail'!M8</f>
        <v>Analyse</v>
      </c>
      <c r="F6" s="71" t="str">
        <f>QUOTIENT(SUM(A6:B6),60)&amp;" h "&amp;TEXT(MOD(SUM(A6:B6),60), "00")&amp;" min"</f>
        <v>10 h 10 min</v>
      </c>
      <c r="G6" s="72">
        <f>SUM(A6:B6)/$C$11</f>
        <v>0.23735408560311283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1260</v>
      </c>
      <c r="B7">
        <f>SUMIF('Journal de travail'!$E$7:$E$532,Plannification!E7,'Journal de travail'!$D$7:$D$532)</f>
        <v>630</v>
      </c>
      <c r="C7">
        <f t="shared" si="0"/>
        <v>1890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31 h 30 min</v>
      </c>
      <c r="G7" s="75">
        <f t="shared" ref="G7:G9" si="2">SUM(A7:B7)/$C$11</f>
        <v>0.7354085603112841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70</v>
      </c>
      <c r="C9">
        <f t="shared" si="0"/>
        <v>70</v>
      </c>
      <c r="E9" s="77" t="str">
        <f>'Journal de travail'!M11</f>
        <v>Documentation</v>
      </c>
      <c r="F9" s="74" t="str">
        <f t="shared" si="1"/>
        <v>1 h 10 min</v>
      </c>
      <c r="G9" s="75">
        <f t="shared" si="2"/>
        <v>2.7237354085603113E-2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1680</v>
      </c>
      <c r="B11">
        <f>SUM(B6:B10)</f>
        <v>890</v>
      </c>
      <c r="C11">
        <f>SUM(A11:B11)</f>
        <v>2570</v>
      </c>
      <c r="E11" s="81" t="s">
        <v>18</v>
      </c>
      <c r="F11" s="71" t="str">
        <f t="shared" si="1"/>
        <v>42 h 50 min</v>
      </c>
      <c r="G11" s="82">
        <f>C11/C12</f>
        <v>0.48674242424242425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legigabgdu99@outlook.fr</cp:lastModifiedBy>
  <cp:revision/>
  <dcterms:created xsi:type="dcterms:W3CDTF">2023-11-21T20:00:34Z</dcterms:created>
  <dcterms:modified xsi:type="dcterms:W3CDTF">2025-10-22T14:56:42Z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