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lianschafer/Documents/Practice Coding/simulationsVisual_v2/src/data/"/>
    </mc:Choice>
  </mc:AlternateContent>
  <xr:revisionPtr revIDLastSave="0" documentId="13_ncr:1_{54865267-57E1-F047-9687-A588277ACBFB}" xr6:coauthVersionLast="45" xr6:coauthVersionMax="45" xr10:uidLastSave="{00000000-0000-0000-0000-000000000000}"/>
  <bookViews>
    <workbookView xWindow="0" yWindow="460" windowWidth="26540" windowHeight="16400" xr2:uid="{90205DF4-A01A-8E4B-ADBB-2CAFD1B85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Z73" i="1" l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73" i="1" l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W73" i="1" l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K73" i="1" l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Y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<sst xmlns="http://schemas.openxmlformats.org/spreadsheetml/2006/main" count="337" uniqueCount="56">
  <si>
    <t>Basic Income Type</t>
  </si>
  <si>
    <t>Income Test</t>
  </si>
  <si>
    <t>Payment Unit</t>
  </si>
  <si>
    <t>Benefit Level</t>
  </si>
  <si>
    <t>scaling Factor</t>
  </si>
  <si>
    <t>BRR</t>
  </si>
  <si>
    <t>All Recipients</t>
  </si>
  <si>
    <t>Gross Cost</t>
  </si>
  <si>
    <t>Gross Cost to Parents</t>
  </si>
  <si>
    <t>Gross Cost to Coupled Recipients</t>
  </si>
  <si>
    <t>Gross Cost Families - Quartile 1</t>
  </si>
  <si>
    <t>Gross Cost Families - Quartile 2</t>
  </si>
  <si>
    <t>Gross Cost Families - Quartile 3</t>
  </si>
  <si>
    <t>Gross Cost Families - Quartile 4</t>
  </si>
  <si>
    <t>Gross Cost Individuals - Quartile 1</t>
  </si>
  <si>
    <t>Gross Cost Individuals - Quartile 2</t>
  </si>
  <si>
    <t>Gross Cost Individuals - Quartile 3</t>
  </si>
  <si>
    <t>Gross Cost Individuals - Quartile 4</t>
  </si>
  <si>
    <t>Percentage Change in Poverty Rate</t>
  </si>
  <si>
    <t>Poverty Rate After Basic Income</t>
  </si>
  <si>
    <t>Poverty Reduction Efficiency</t>
  </si>
  <si>
    <t>Mean Change in Depth of Poverty</t>
  </si>
  <si>
    <t>Depth of Poverty Efficiency</t>
  </si>
  <si>
    <t>Percentage Change in Gini Coefficient (family income)</t>
  </si>
  <si>
    <t>Gini Coefficient (family income) Efficiency</t>
  </si>
  <si>
    <t>Percentage Change in Gini Coefficient (individual income)</t>
  </si>
  <si>
    <t>Gini Coefficient (individual income) Efficiency</t>
  </si>
  <si>
    <t>Mean Age of Recipients</t>
  </si>
  <si>
    <t>Poverty Rate Before Basic Income</t>
  </si>
  <si>
    <t>Poverty count with Basic Income</t>
  </si>
  <si>
    <t>Total Number of People In Poverty Before BI</t>
  </si>
  <si>
    <t>Mean Depth of Poverty After Basic Income</t>
  </si>
  <si>
    <t>Mean Depth of Poverty Before BI (for recipients)</t>
  </si>
  <si>
    <t>Gini Coefficient after BI, families</t>
  </si>
  <si>
    <t>Gini Coefficient Before BI - family income</t>
  </si>
  <si>
    <t>Gini Coefficient after BI, individuals</t>
  </si>
  <si>
    <t>Gini Coefficient Before BI - individual income</t>
  </si>
  <si>
    <t>Total Mean Age</t>
  </si>
  <si>
    <t>Total Number of Parents</t>
  </si>
  <si>
    <t>Total Number of people that are in a Couple</t>
  </si>
  <si>
    <t>Total Working-Age Population</t>
  </si>
  <si>
    <t>Number of Recipients that are in a Couple</t>
  </si>
  <si>
    <t>Number of Recipients that are Parents</t>
  </si>
  <si>
    <t>RTC</t>
  </si>
  <si>
    <t>Family</t>
  </si>
  <si>
    <t>sqrt(N)</t>
  </si>
  <si>
    <t>Individual</t>
  </si>
  <si>
    <t>N</t>
  </si>
  <si>
    <t>Universal</t>
  </si>
  <si>
    <t>N/A</t>
  </si>
  <si>
    <t>id</t>
  </si>
  <si>
    <t>Break-Even Point</t>
  </si>
  <si>
    <t>Gross Cost(M)</t>
  </si>
  <si>
    <t>% change in PR</t>
  </si>
  <si>
    <t>Poverty Reduction Efficiency (B)</t>
  </si>
  <si>
    <t>% Change in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</si>
</sst>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_-&quot;$&quot;* #,##0_-;\-&quot;$&quot;* #,##0_-;_-&quot;$&quot;* &quot;-&quot;??_-;_-@_-"/>
    <numFmt numFmtId="166" formatCode="0.00000000000000000000000"/>
    <numFmt numFmtId="167" formatCode="0.000000000000000000000"/>
    <numFmt numFmtId="168" formatCode="0.00000000000000000000"/>
    <numFmt numFmtId="169" formatCode="&quot;$&quot;#,##0.00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9" fontId="0" fillId="0" borderId="0" xfId="2" applyNumberFormat="1" applyFont="1"/>
    <xf numFmtId="1" fontId="0" fillId="0" borderId="0" xfId="1" applyNumberFormat="1" applyFont="1"/>
    <xf numFmtId="1" fontId="0" fillId="0" borderId="0" xfId="2" applyNumberFormat="1" applyFont="1"/>
    <xf numFmtId="2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9967-833E-B945-BAA8-DECDD789BD07}">
  <dimension ref="A1:AW73"/>
  <sheetViews>
    <sheetView tabSelected="1" workbookViewId="0">
      <selection activeCell="H2" sqref="H2:H73"/>
    </sheetView>
  </sheetViews>
  <sheetFormatPr baseColWidth="10" defaultRowHeight="16"/>
  <cols>
    <col min="8" max="8" width="11.1640625" style="3" bestFit="1" customWidth="1"/>
    <col min="9" max="9" width="16" style="3" customWidth="1"/>
    <col min="10" max="10" width="21.1640625" style="7" customWidth="1"/>
    <col min="11" max="11" width="21.1640625" style="3" customWidth="1"/>
    <col min="22" max="23" width="31.33203125" style="11" customWidth="1"/>
    <col min="24" max="24" width="34.83203125" customWidth="1"/>
    <col min="25" max="25" width="36.6640625" customWidth="1"/>
    <col min="26" max="26" width="36.6640625" style="3" customWidth="1"/>
    <col min="27" max="27" width="35.33203125" customWidth="1"/>
    <col min="28" max="28" width="35.33203125" style="11" customWidth="1"/>
    <col min="35" max="35" width="32.33203125" customWidth="1"/>
  </cols>
  <sheetData>
    <row r="1" spans="1:49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51</v>
      </c>
      <c r="I1" s="9" t="s">
        <v>6</v>
      </c>
      <c r="J1" s="8" t="s">
        <v>7</v>
      </c>
      <c r="K1" s="10" t="s">
        <v>52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1" t="s">
        <v>18</v>
      </c>
      <c r="W1" s="11" t="s">
        <v>53</v>
      </c>
      <c r="X1" t="s">
        <v>19</v>
      </c>
      <c r="Y1" t="s">
        <v>20</v>
      </c>
      <c r="Z1" s="3" t="s">
        <v>54</v>
      </c>
      <c r="AA1" t="s">
        <v>21</v>
      </c>
      <c r="AB1" s="11" t="s">
        <v>55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s="1" t="s">
        <v>29</v>
      </c>
      <c r="AK1" s="1" t="s">
        <v>30</v>
      </c>
      <c r="AL1" s="2" t="s">
        <v>31</v>
      </c>
      <c r="AM1" s="2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</row>
    <row r="2" spans="1:49">
      <c r="A2">
        <v>1</v>
      </c>
      <c r="B2" t="s">
        <v>43</v>
      </c>
      <c r="C2" t="s">
        <v>44</v>
      </c>
      <c r="D2" t="s">
        <v>44</v>
      </c>
      <c r="E2" s="3">
        <v>1000</v>
      </c>
      <c r="F2" t="s">
        <v>45</v>
      </c>
      <c r="G2" s="3">
        <v>15</v>
      </c>
      <c r="H2" s="3">
        <f xml:space="preserve"> IF(B2="Universal", "", (E2/(G2/100)))</f>
        <v>6666.666666666667</v>
      </c>
      <c r="I2" s="9">
        <v>202114</v>
      </c>
      <c r="J2" s="8">
        <v>146859209.19490469</v>
      </c>
      <c r="K2" s="10">
        <f>J2/1000000</f>
        <v>146.85920919490468</v>
      </c>
      <c r="L2" s="2">
        <v>11834726.899270358</v>
      </c>
      <c r="M2" s="2">
        <v>12424883.094904616</v>
      </c>
      <c r="N2" s="2">
        <v>146859196.69490486</v>
      </c>
      <c r="O2" s="2">
        <v>12.5</v>
      </c>
      <c r="P2" s="2">
        <v>0</v>
      </c>
      <c r="Q2" s="2">
        <v>0</v>
      </c>
      <c r="R2" s="2">
        <v>146859196.69490483</v>
      </c>
      <c r="S2" s="2">
        <v>12.5</v>
      </c>
      <c r="T2" s="2">
        <v>0</v>
      </c>
      <c r="U2" s="2">
        <v>0</v>
      </c>
      <c r="V2" s="11">
        <v>-0.15030182898044586</v>
      </c>
      <c r="W2" s="11">
        <f>V2*100</f>
        <v>-15.030182898044586</v>
      </c>
      <c r="X2" s="4">
        <v>8.0442190170288086E-2</v>
      </c>
      <c r="Y2" s="4">
        <f>ABS(W2)/(K2/1000)</f>
        <v>102.34416336872161</v>
      </c>
      <c r="Z2" s="3">
        <f>(AK2-AJ2)/(K2/1000)</f>
        <v>500792.56454658689</v>
      </c>
      <c r="AA2" s="4">
        <v>-2.755197813601833E-2</v>
      </c>
      <c r="AB2" s="11">
        <f>AA2*100</f>
        <v>-2.7551978136018329</v>
      </c>
      <c r="AC2" s="4">
        <v>1.8760810960305463E-10</v>
      </c>
      <c r="AD2" s="4">
        <v>-0.19254499673843384</v>
      </c>
      <c r="AE2" s="4">
        <v>1.311085573441062E-9</v>
      </c>
      <c r="AF2" s="4">
        <v>-0.21714727580547333</v>
      </c>
      <c r="AG2" s="4">
        <v>1.4786084578943814E-9</v>
      </c>
      <c r="AH2" s="3">
        <v>29.714210791929307</v>
      </c>
      <c r="AI2" s="5">
        <v>9.4671487808227539E-2</v>
      </c>
      <c r="AJ2" s="1">
        <v>415776</v>
      </c>
      <c r="AK2" s="1">
        <v>489322</v>
      </c>
      <c r="AL2" s="2">
        <v>1917.7592675374187</v>
      </c>
      <c r="AM2" s="2">
        <v>1956.877662874811</v>
      </c>
      <c r="AN2" s="6">
        <v>0.51290627769572472</v>
      </c>
      <c r="AO2" s="6">
        <v>0.611663818359375</v>
      </c>
      <c r="AP2" s="6">
        <v>0.50253887308473433</v>
      </c>
      <c r="AQ2" s="6">
        <v>0.57019668817520142</v>
      </c>
      <c r="AR2" s="3">
        <v>41.287841796875</v>
      </c>
      <c r="AS2" s="1">
        <v>1695015</v>
      </c>
      <c r="AT2" s="1">
        <v>2481629</v>
      </c>
      <c r="AU2" s="1">
        <v>5168631</v>
      </c>
      <c r="AV2" s="1">
        <v>20391</v>
      </c>
      <c r="AW2" s="1">
        <v>17892</v>
      </c>
    </row>
    <row r="3" spans="1:49">
      <c r="A3">
        <f>1+A2</f>
        <v>2</v>
      </c>
      <c r="B3" t="s">
        <v>43</v>
      </c>
      <c r="C3" t="s">
        <v>44</v>
      </c>
      <c r="D3" t="s">
        <v>44</v>
      </c>
      <c r="E3" s="3">
        <v>1000</v>
      </c>
      <c r="F3" t="s">
        <v>45</v>
      </c>
      <c r="G3" s="3">
        <v>30</v>
      </c>
      <c r="H3" s="3">
        <f t="shared" ref="H3:H66" si="0" xml:space="preserve"> IF(B3="Universal", "", (E3/(G3/100)))</f>
        <v>3333.3333333333335</v>
      </c>
      <c r="I3" s="9">
        <v>146520</v>
      </c>
      <c r="J3" s="8">
        <v>118886509.32837236</v>
      </c>
      <c r="K3" s="10">
        <f t="shared" ref="K3:K66" si="1">J3/1000000</f>
        <v>118.88650932837236</v>
      </c>
      <c r="L3" s="2">
        <v>9419297.435271319</v>
      </c>
      <c r="M3" s="2">
        <v>9227757.4283719528</v>
      </c>
      <c r="N3" s="2">
        <v>118886509.32837242</v>
      </c>
      <c r="O3" s="2">
        <v>0</v>
      </c>
      <c r="P3" s="2">
        <v>0</v>
      </c>
      <c r="Q3" s="2">
        <v>0</v>
      </c>
      <c r="R3" s="2">
        <v>118886509.32837242</v>
      </c>
      <c r="S3" s="2">
        <v>0</v>
      </c>
      <c r="T3" s="2">
        <v>0</v>
      </c>
      <c r="U3" s="2">
        <v>0</v>
      </c>
      <c r="V3" s="11">
        <v>-0.15030182898044586</v>
      </c>
      <c r="W3" s="11">
        <f t="shared" ref="W3:W66" si="2">V3*100</f>
        <v>-15.030182898044586</v>
      </c>
      <c r="X3" s="4">
        <v>8.0442190170288086E-2</v>
      </c>
      <c r="Y3" s="4">
        <v>1.2642462632328488E-9</v>
      </c>
      <c r="Z3" s="3">
        <f t="shared" ref="Z3:Z66" si="3">(AK3-AJ3)/(K3/1000)</f>
        <v>618623.5967014652</v>
      </c>
      <c r="AA3" s="4">
        <v>-2.4036180895019712E-2</v>
      </c>
      <c r="AB3" s="11">
        <f t="shared" ref="AB3:AB66" si="4">AA3*100</f>
        <v>-2.403618089501971</v>
      </c>
      <c r="AC3" s="4">
        <v>2.0217752472184713E-10</v>
      </c>
      <c r="AD3" s="4">
        <v>-0.1919981837272644</v>
      </c>
      <c r="AE3" s="4">
        <v>1.6149702686263367E-9</v>
      </c>
      <c r="AF3" s="4">
        <v>-0.21657527983188629</v>
      </c>
      <c r="AG3" s="4">
        <v>1.8216976815921271E-9</v>
      </c>
      <c r="AH3" s="3">
        <v>30.197433797433799</v>
      </c>
      <c r="AI3" s="5">
        <v>9.4671487808227539E-2</v>
      </c>
      <c r="AJ3" s="1">
        <v>415776</v>
      </c>
      <c r="AK3" s="1">
        <v>489322</v>
      </c>
      <c r="AL3" s="2">
        <v>1924.91015657155</v>
      </c>
      <c r="AM3" s="2">
        <v>1956.877662874811</v>
      </c>
      <c r="AN3" s="6">
        <v>0.51314156767117747</v>
      </c>
      <c r="AO3" s="6">
        <v>0.611663818359375</v>
      </c>
      <c r="AP3" s="6">
        <v>0.50277514993539829</v>
      </c>
      <c r="AQ3" s="6">
        <v>0.57019668817520142</v>
      </c>
      <c r="AR3" s="3">
        <v>41.287841796875</v>
      </c>
      <c r="AS3" s="1">
        <v>1695015</v>
      </c>
      <c r="AT3" s="1">
        <v>2481629</v>
      </c>
      <c r="AU3" s="1">
        <v>5168631</v>
      </c>
      <c r="AV3" s="1">
        <v>16194</v>
      </c>
      <c r="AW3" s="1">
        <v>15232</v>
      </c>
    </row>
    <row r="4" spans="1:49">
      <c r="A4">
        <f t="shared" ref="A4:A67" si="5">1+A3</f>
        <v>3</v>
      </c>
      <c r="B4" t="s">
        <v>43</v>
      </c>
      <c r="C4" t="s">
        <v>44</v>
      </c>
      <c r="D4" t="s">
        <v>44</v>
      </c>
      <c r="E4" s="3">
        <v>1000</v>
      </c>
      <c r="F4" t="s">
        <v>45</v>
      </c>
      <c r="G4" s="3">
        <v>50</v>
      </c>
      <c r="H4" s="3">
        <f t="shared" si="0"/>
        <v>2000</v>
      </c>
      <c r="I4" s="9">
        <v>125681</v>
      </c>
      <c r="J4" s="8">
        <v>108724569.98354073</v>
      </c>
      <c r="K4" s="10">
        <f t="shared" si="1"/>
        <v>108.72456998354073</v>
      </c>
      <c r="L4" s="2">
        <v>8097815.2404824663</v>
      </c>
      <c r="M4" s="2">
        <v>7636092.9835407352</v>
      </c>
      <c r="N4" s="2">
        <v>108724569.98354074</v>
      </c>
      <c r="O4" s="2">
        <v>0</v>
      </c>
      <c r="P4" s="2">
        <v>0</v>
      </c>
      <c r="Q4" s="2">
        <v>0</v>
      </c>
      <c r="R4" s="2">
        <v>108724569.98354073</v>
      </c>
      <c r="S4" s="2">
        <v>0</v>
      </c>
      <c r="T4" s="2">
        <v>0</v>
      </c>
      <c r="U4" s="2">
        <v>0</v>
      </c>
      <c r="V4" s="11">
        <v>-0.15030182898044586</v>
      </c>
      <c r="W4" s="11">
        <f t="shared" si="2"/>
        <v>-15.030182898044586</v>
      </c>
      <c r="X4" s="4">
        <v>8.0442190170288086E-2</v>
      </c>
      <c r="Y4" s="4">
        <v>1.3824090761005436E-9</v>
      </c>
      <c r="Z4" s="3">
        <f t="shared" si="3"/>
        <v>676443.23643803573</v>
      </c>
      <c r="AA4" s="4">
        <v>-2.3045463540207031E-2</v>
      </c>
      <c r="AB4" s="11">
        <f t="shared" si="4"/>
        <v>-2.3045463540207032</v>
      </c>
      <c r="AC4" s="4">
        <v>2.1196187860450522E-10</v>
      </c>
      <c r="AD4" s="4">
        <v>-0.19179470837116241</v>
      </c>
      <c r="AE4" s="4">
        <v>1.7640420235665033E-9</v>
      </c>
      <c r="AF4" s="4">
        <v>-0.21636296808719635</v>
      </c>
      <c r="AG4" s="4">
        <v>1.990009934615955E-9</v>
      </c>
      <c r="AH4" s="3">
        <v>30.012285070933554</v>
      </c>
      <c r="AI4" s="5">
        <v>9.4671487808227539E-2</v>
      </c>
      <c r="AJ4" s="1">
        <v>415776</v>
      </c>
      <c r="AK4" s="1">
        <v>489322</v>
      </c>
      <c r="AL4" s="2">
        <v>1927.4600175268067</v>
      </c>
      <c r="AM4" s="2">
        <v>1956.877662874811</v>
      </c>
      <c r="AN4" s="6">
        <v>0.51322917542275259</v>
      </c>
      <c r="AO4" s="6">
        <v>0.611663818359375</v>
      </c>
      <c r="AP4" s="6">
        <v>0.5028629068584316</v>
      </c>
      <c r="AQ4" s="6">
        <v>0.57019668817520142</v>
      </c>
      <c r="AR4" s="3">
        <v>41.287841796875</v>
      </c>
      <c r="AS4" s="1">
        <v>1695015</v>
      </c>
      <c r="AT4" s="1">
        <v>2481629</v>
      </c>
      <c r="AU4" s="1">
        <v>5168631</v>
      </c>
      <c r="AV4" s="1">
        <v>11372</v>
      </c>
      <c r="AW4" s="1">
        <v>10672</v>
      </c>
    </row>
    <row r="5" spans="1:49">
      <c r="A5">
        <f t="shared" si="5"/>
        <v>4</v>
      </c>
      <c r="B5" t="s">
        <v>43</v>
      </c>
      <c r="C5" t="s">
        <v>44</v>
      </c>
      <c r="D5" t="s">
        <v>44</v>
      </c>
      <c r="E5" s="3">
        <v>1000</v>
      </c>
      <c r="F5" t="s">
        <v>45</v>
      </c>
      <c r="G5" s="3">
        <v>75</v>
      </c>
      <c r="H5" s="3">
        <f t="shared" si="0"/>
        <v>1333.3333333333333</v>
      </c>
      <c r="I5" s="9">
        <v>113371</v>
      </c>
      <c r="J5" s="8">
        <v>103129264.54154816</v>
      </c>
      <c r="K5" s="10">
        <f t="shared" si="1"/>
        <v>103.12926454154817</v>
      </c>
      <c r="L5" s="2">
        <v>7567532.7603616063</v>
      </c>
      <c r="M5" s="2">
        <v>6861462.2915481552</v>
      </c>
      <c r="N5" s="2">
        <v>103129264.54154815</v>
      </c>
      <c r="O5" s="2">
        <v>0</v>
      </c>
      <c r="P5" s="2">
        <v>0</v>
      </c>
      <c r="Q5" s="2">
        <v>0</v>
      </c>
      <c r="R5" s="2">
        <v>103129264.54154818</v>
      </c>
      <c r="S5" s="2">
        <v>0</v>
      </c>
      <c r="T5" s="2">
        <v>0</v>
      </c>
      <c r="U5" s="2">
        <v>0</v>
      </c>
      <c r="V5" s="11">
        <v>-0.15030182898044586</v>
      </c>
      <c r="W5" s="11">
        <f t="shared" si="2"/>
        <v>-15.030182898044586</v>
      </c>
      <c r="X5" s="4">
        <v>8.0442190170288086E-2</v>
      </c>
      <c r="Y5" s="4">
        <v>1.4574119688859355E-9</v>
      </c>
      <c r="Z5" s="3">
        <f t="shared" si="3"/>
        <v>713143.84260318452</v>
      </c>
      <c r="AA5" s="4">
        <v>-2.2683492407957938E-2</v>
      </c>
      <c r="AB5" s="11">
        <f t="shared" si="4"/>
        <v>-2.2683492407957937</v>
      </c>
      <c r="AC5" s="4">
        <v>2.1995204269043001E-10</v>
      </c>
      <c r="AD5" s="4">
        <v>-0.1916813850402832</v>
      </c>
      <c r="AE5" s="4">
        <v>1.8586516770113803E-9</v>
      </c>
      <c r="AF5" s="4">
        <v>-0.21624523401260376</v>
      </c>
      <c r="AG5" s="4">
        <v>2.0968367042684122E-9</v>
      </c>
      <c r="AH5" s="3">
        <v>30.202944315565709</v>
      </c>
      <c r="AI5" s="5">
        <v>9.4671487808227539E-2</v>
      </c>
      <c r="AJ5" s="1">
        <v>415776</v>
      </c>
      <c r="AK5" s="1">
        <v>489322</v>
      </c>
      <c r="AL5" s="2">
        <v>1928.7883743648695</v>
      </c>
      <c r="AM5" s="2">
        <v>1956.877662874811</v>
      </c>
      <c r="AN5" s="6">
        <v>0.51327798563374583</v>
      </c>
      <c r="AO5" s="6">
        <v>0.611663818359375</v>
      </c>
      <c r="AP5" s="6">
        <v>0.50291158483138154</v>
      </c>
      <c r="AQ5" s="6">
        <v>0.57019668817520142</v>
      </c>
      <c r="AR5" s="3">
        <v>41.287841796875</v>
      </c>
      <c r="AS5" s="1">
        <v>1695015</v>
      </c>
      <c r="AT5" s="1">
        <v>2481629</v>
      </c>
      <c r="AU5" s="1">
        <v>5168631</v>
      </c>
      <c r="AV5" s="1">
        <v>8255</v>
      </c>
      <c r="AW5" s="1">
        <v>8546</v>
      </c>
    </row>
    <row r="6" spans="1:49">
      <c r="A6">
        <f t="shared" si="5"/>
        <v>5</v>
      </c>
      <c r="B6" t="s">
        <v>43</v>
      </c>
      <c r="C6" t="s">
        <v>44</v>
      </c>
      <c r="D6" t="s">
        <v>46</v>
      </c>
      <c r="E6" s="3">
        <v>1000</v>
      </c>
      <c r="F6" t="s">
        <v>47</v>
      </c>
      <c r="G6" s="3">
        <v>15</v>
      </c>
      <c r="H6" s="3">
        <f t="shared" si="0"/>
        <v>6666.666666666667</v>
      </c>
      <c r="I6" s="9">
        <v>202114</v>
      </c>
      <c r="J6" s="8">
        <v>149096407.15000015</v>
      </c>
      <c r="K6" s="10">
        <f t="shared" si="1"/>
        <v>149.09640715000015</v>
      </c>
      <c r="L6" s="2">
        <v>13660660.949999999</v>
      </c>
      <c r="M6" s="2">
        <v>14662081.049999997</v>
      </c>
      <c r="N6" s="2">
        <v>149096394.6500003</v>
      </c>
      <c r="O6" s="2">
        <v>12.5</v>
      </c>
      <c r="P6" s="2">
        <v>0</v>
      </c>
      <c r="Q6" s="2">
        <v>0</v>
      </c>
      <c r="R6" s="2">
        <v>149096394.65000018</v>
      </c>
      <c r="S6" s="2">
        <v>12.5</v>
      </c>
      <c r="T6" s="2">
        <v>0</v>
      </c>
      <c r="U6" s="2">
        <v>0</v>
      </c>
      <c r="V6" s="11">
        <v>-0.15030182898044586</v>
      </c>
      <c r="W6" s="11">
        <f t="shared" si="2"/>
        <v>-15.030182898044586</v>
      </c>
      <c r="X6" s="4">
        <v>8.0442190170288086E-2</v>
      </c>
      <c r="Y6" s="4">
        <v>1.0080848378279939E-9</v>
      </c>
      <c r="Z6" s="3">
        <f t="shared" si="3"/>
        <v>493278.1507337612</v>
      </c>
      <c r="AA6" s="4">
        <v>-2.7838773919921914E-2</v>
      </c>
      <c r="AB6" s="11">
        <f t="shared" si="4"/>
        <v>-2.7838773919921915</v>
      </c>
      <c r="AC6" s="4">
        <v>1.8671660051428063E-10</v>
      </c>
      <c r="AD6" s="4">
        <v>-0.19258995354175568</v>
      </c>
      <c r="AE6" s="4">
        <v>1.2917142910850998E-9</v>
      </c>
      <c r="AF6" s="4">
        <v>-0.21719536185264587</v>
      </c>
      <c r="AG6" s="4">
        <v>1.4567443917812284E-9</v>
      </c>
      <c r="AH6" s="3">
        <v>29.714210791929307</v>
      </c>
      <c r="AI6" s="5">
        <v>9.4671487808227539E-2</v>
      </c>
      <c r="AJ6" s="1">
        <v>415776</v>
      </c>
      <c r="AK6" s="1">
        <v>489322</v>
      </c>
      <c r="AL6" s="2">
        <v>1916.6008840897323</v>
      </c>
      <c r="AM6" s="2">
        <v>1956.877662874811</v>
      </c>
      <c r="AN6" s="6">
        <v>0.51288694480703123</v>
      </c>
      <c r="AO6" s="6">
        <v>0.611663818359375</v>
      </c>
      <c r="AP6" s="6">
        <v>0.50251902086523992</v>
      </c>
      <c r="AQ6" s="6">
        <v>0.57019668817520142</v>
      </c>
      <c r="AR6" s="3">
        <v>41.287841796875</v>
      </c>
      <c r="AS6" s="1">
        <v>1695015</v>
      </c>
      <c r="AT6" s="1">
        <v>2481629</v>
      </c>
      <c r="AU6" s="1">
        <v>5168631</v>
      </c>
      <c r="AV6" s="1">
        <v>20391</v>
      </c>
      <c r="AW6" s="1">
        <v>17892</v>
      </c>
    </row>
    <row r="7" spans="1:49">
      <c r="A7">
        <f t="shared" si="5"/>
        <v>6</v>
      </c>
      <c r="B7" t="s">
        <v>43</v>
      </c>
      <c r="C7" t="s">
        <v>44</v>
      </c>
      <c r="D7" t="s">
        <v>46</v>
      </c>
      <c r="E7" s="3">
        <v>1000</v>
      </c>
      <c r="F7" t="s">
        <v>47</v>
      </c>
      <c r="G7" s="3">
        <v>30</v>
      </c>
      <c r="H7" s="3">
        <f t="shared" si="0"/>
        <v>3333.3333333333335</v>
      </c>
      <c r="I7" s="9">
        <v>146520</v>
      </c>
      <c r="J7" s="8">
        <v>120192349.20000038</v>
      </c>
      <c r="K7" s="10">
        <f t="shared" si="1"/>
        <v>120.19234920000038</v>
      </c>
      <c r="L7" s="2">
        <v>10384695.100000007</v>
      </c>
      <c r="M7" s="2">
        <v>10533597.299999988</v>
      </c>
      <c r="N7" s="2">
        <v>120192349.20000048</v>
      </c>
      <c r="O7" s="2">
        <v>0</v>
      </c>
      <c r="P7" s="2">
        <v>0</v>
      </c>
      <c r="Q7" s="2">
        <v>0</v>
      </c>
      <c r="R7" s="2">
        <v>120192349.20000045</v>
      </c>
      <c r="S7" s="2">
        <v>0</v>
      </c>
      <c r="T7" s="2">
        <v>0</v>
      </c>
      <c r="U7" s="2">
        <v>0</v>
      </c>
      <c r="V7" s="11">
        <v>-0.15030182898044586</v>
      </c>
      <c r="W7" s="11">
        <f t="shared" si="2"/>
        <v>-15.030182898044586</v>
      </c>
      <c r="X7" s="4">
        <v>8.0442190170288086E-2</v>
      </c>
      <c r="Y7" s="4">
        <v>1.2505108060167913E-9</v>
      </c>
      <c r="Z7" s="3">
        <f t="shared" si="3"/>
        <v>611902.50868313806</v>
      </c>
      <c r="AA7" s="4">
        <v>-2.4171988183243665E-2</v>
      </c>
      <c r="AB7" s="11">
        <f t="shared" si="4"/>
        <v>-2.4171988183243664</v>
      </c>
      <c r="AC7" s="4">
        <v>2.0111087795093852E-10</v>
      </c>
      <c r="AD7" s="4">
        <v>-0.19202457368373871</v>
      </c>
      <c r="AE7" s="4">
        <v>1.5976439060594316E-9</v>
      </c>
      <c r="AF7" s="4">
        <v>-0.21660354733467102</v>
      </c>
      <c r="AG7" s="4">
        <v>1.80214088096875E-9</v>
      </c>
      <c r="AH7" s="3">
        <v>30.197433797433799</v>
      </c>
      <c r="AI7" s="5">
        <v>9.4671487808227539E-2</v>
      </c>
      <c r="AJ7" s="1">
        <v>415776</v>
      </c>
      <c r="AK7" s="1">
        <v>489322</v>
      </c>
      <c r="AL7" s="2">
        <v>1924.2893308968801</v>
      </c>
      <c r="AM7" s="2">
        <v>1956.877662874811</v>
      </c>
      <c r="AN7" s="6">
        <v>0.5131302065942267</v>
      </c>
      <c r="AO7" s="6">
        <v>0.611663818359375</v>
      </c>
      <c r="AP7" s="6">
        <v>0.50276346971860297</v>
      </c>
      <c r="AQ7" s="6">
        <v>0.57019668817520142</v>
      </c>
      <c r="AR7" s="3">
        <v>41.287841796875</v>
      </c>
      <c r="AS7" s="1">
        <v>1695015</v>
      </c>
      <c r="AT7" s="1">
        <v>2481629</v>
      </c>
      <c r="AU7" s="1">
        <v>5168631</v>
      </c>
      <c r="AV7" s="1">
        <v>16194</v>
      </c>
      <c r="AW7" s="1">
        <v>15232</v>
      </c>
    </row>
    <row r="8" spans="1:49">
      <c r="A8">
        <f t="shared" si="5"/>
        <v>7</v>
      </c>
      <c r="B8" t="s">
        <v>43</v>
      </c>
      <c r="C8" t="s">
        <v>44</v>
      </c>
      <c r="D8" t="s">
        <v>46</v>
      </c>
      <c r="E8" s="3">
        <v>1000</v>
      </c>
      <c r="F8" t="s">
        <v>47</v>
      </c>
      <c r="G8" s="3">
        <v>50</v>
      </c>
      <c r="H8" s="3">
        <f t="shared" si="0"/>
        <v>2000</v>
      </c>
      <c r="I8" s="9">
        <v>125681</v>
      </c>
      <c r="J8" s="8">
        <v>109542672</v>
      </c>
      <c r="K8" s="10">
        <f t="shared" si="1"/>
        <v>109.542672</v>
      </c>
      <c r="L8" s="2">
        <v>8612508</v>
      </c>
      <c r="M8" s="2">
        <v>8454195</v>
      </c>
      <c r="N8" s="2">
        <v>109542672</v>
      </c>
      <c r="O8" s="2">
        <v>0</v>
      </c>
      <c r="P8" s="2">
        <v>0</v>
      </c>
      <c r="Q8" s="2">
        <v>0</v>
      </c>
      <c r="R8" s="2">
        <v>109542672</v>
      </c>
      <c r="S8" s="2">
        <v>0</v>
      </c>
      <c r="T8" s="2">
        <v>0</v>
      </c>
      <c r="U8" s="2">
        <v>0</v>
      </c>
      <c r="V8" s="11">
        <v>-0.15030182898044586</v>
      </c>
      <c r="W8" s="11">
        <f t="shared" si="2"/>
        <v>-15.030182898044586</v>
      </c>
      <c r="X8" s="4">
        <v>8.0442190170288086E-2</v>
      </c>
      <c r="Y8" s="4">
        <v>1.3720847791276469E-9</v>
      </c>
      <c r="Z8" s="3">
        <f t="shared" si="3"/>
        <v>671391.32775581744</v>
      </c>
      <c r="AA8" s="4">
        <v>-2.3107648286961373E-2</v>
      </c>
      <c r="AB8" s="11">
        <f t="shared" si="4"/>
        <v>-2.3107648286961373</v>
      </c>
      <c r="AC8" s="4">
        <v>2.1094655189290989E-10</v>
      </c>
      <c r="AD8" s="4">
        <v>-0.19181127846240997</v>
      </c>
      <c r="AE8" s="4">
        <v>1.7510187744207428E-9</v>
      </c>
      <c r="AF8" s="4">
        <v>-0.21638098359107971</v>
      </c>
      <c r="AG8" s="4">
        <v>1.9753123581267573E-9</v>
      </c>
      <c r="AH8" s="3">
        <v>30.012285070933554</v>
      </c>
      <c r="AI8" s="5">
        <v>9.4671487808227539E-2</v>
      </c>
      <c r="AJ8" s="1">
        <v>415776</v>
      </c>
      <c r="AK8" s="1">
        <v>489322</v>
      </c>
      <c r="AL8" s="2">
        <v>1927.1207025620276</v>
      </c>
      <c r="AM8" s="2">
        <v>1956.877662874811</v>
      </c>
      <c r="AN8" s="6">
        <v>0.5132220438802213</v>
      </c>
      <c r="AO8" s="6">
        <v>0.611663818359375</v>
      </c>
      <c r="AP8" s="6">
        <v>0.50285545657495212</v>
      </c>
      <c r="AQ8" s="6">
        <v>0.57019668817520142</v>
      </c>
      <c r="AR8" s="3">
        <v>41.287841796875</v>
      </c>
      <c r="AS8" s="1">
        <v>1695015</v>
      </c>
      <c r="AT8" s="1">
        <v>2481629</v>
      </c>
      <c r="AU8" s="1">
        <v>5168631</v>
      </c>
      <c r="AV8" s="1">
        <v>11372</v>
      </c>
      <c r="AW8" s="1">
        <v>10672</v>
      </c>
    </row>
    <row r="9" spans="1:49">
      <c r="A9">
        <f t="shared" si="5"/>
        <v>8</v>
      </c>
      <c r="B9" t="s">
        <v>43</v>
      </c>
      <c r="C9" t="s">
        <v>44</v>
      </c>
      <c r="D9" t="s">
        <v>46</v>
      </c>
      <c r="E9" s="3">
        <v>1000</v>
      </c>
      <c r="F9" t="s">
        <v>47</v>
      </c>
      <c r="G9" s="3">
        <v>75</v>
      </c>
      <c r="H9" s="3">
        <f t="shared" si="0"/>
        <v>1333.3333333333333</v>
      </c>
      <c r="I9" s="9">
        <v>113371</v>
      </c>
      <c r="J9" s="8">
        <v>103752566.5</v>
      </c>
      <c r="K9" s="10">
        <f t="shared" si="1"/>
        <v>103.7525665</v>
      </c>
      <c r="L9" s="2">
        <v>7897941.5</v>
      </c>
      <c r="M9" s="2">
        <v>7484764.25</v>
      </c>
      <c r="N9" s="2">
        <v>103752566.5</v>
      </c>
      <c r="O9" s="2">
        <v>0</v>
      </c>
      <c r="P9" s="2">
        <v>0</v>
      </c>
      <c r="Q9" s="2">
        <v>0</v>
      </c>
      <c r="R9" s="2">
        <v>103752566.5</v>
      </c>
      <c r="S9" s="2">
        <v>0</v>
      </c>
      <c r="T9" s="2">
        <v>0</v>
      </c>
      <c r="U9" s="2">
        <v>0</v>
      </c>
      <c r="V9" s="11">
        <v>-0.15030182898044586</v>
      </c>
      <c r="W9" s="11">
        <f t="shared" si="2"/>
        <v>-15.030182898044586</v>
      </c>
      <c r="X9" s="4">
        <v>8.0442190170288086E-2</v>
      </c>
      <c r="Y9" s="4">
        <v>1.4486565280691366E-9</v>
      </c>
      <c r="Z9" s="3">
        <f t="shared" si="3"/>
        <v>708859.57312680059</v>
      </c>
      <c r="AA9" s="4">
        <v>-2.2720365035452446E-2</v>
      </c>
      <c r="AB9" s="11">
        <f t="shared" si="4"/>
        <v>-2.2720365035452446</v>
      </c>
      <c r="AC9" s="4">
        <v>2.1898605151449146E-10</v>
      </c>
      <c r="AD9" s="4">
        <v>-0.19169396162033081</v>
      </c>
      <c r="AE9" s="4">
        <v>1.8476069563178044E-9</v>
      </c>
      <c r="AF9" s="4">
        <v>-0.21625897288322449</v>
      </c>
      <c r="AG9" s="4">
        <v>2.0843722303709455E-9</v>
      </c>
      <c r="AH9" s="3">
        <v>30.202944315565709</v>
      </c>
      <c r="AI9" s="5">
        <v>9.4671487808227539E-2</v>
      </c>
      <c r="AJ9" s="1">
        <v>415776</v>
      </c>
      <c r="AK9" s="1">
        <v>489322</v>
      </c>
      <c r="AL9" s="2">
        <v>1928.5614933685333</v>
      </c>
      <c r="AM9" s="2">
        <v>1956.877662874811</v>
      </c>
      <c r="AN9" s="6">
        <v>0.51327256572823621</v>
      </c>
      <c r="AO9" s="6">
        <v>0.611663818359375</v>
      </c>
      <c r="AP9" s="6">
        <v>0.50290590707797544</v>
      </c>
      <c r="AQ9" s="6">
        <v>0.57019668817520142</v>
      </c>
      <c r="AR9" s="3">
        <v>41.287841796875</v>
      </c>
      <c r="AS9" s="1">
        <v>1695015</v>
      </c>
      <c r="AT9" s="1">
        <v>2481629</v>
      </c>
      <c r="AU9" s="1">
        <v>5168631</v>
      </c>
      <c r="AV9" s="1">
        <v>8255</v>
      </c>
      <c r="AW9" s="1">
        <v>8546</v>
      </c>
    </row>
    <row r="10" spans="1:49">
      <c r="A10">
        <f t="shared" si="5"/>
        <v>9</v>
      </c>
      <c r="B10" t="s">
        <v>43</v>
      </c>
      <c r="C10" t="s">
        <v>46</v>
      </c>
      <c r="D10" t="s">
        <v>44</v>
      </c>
      <c r="E10" s="3">
        <v>1000</v>
      </c>
      <c r="F10" t="s">
        <v>45</v>
      </c>
      <c r="G10" s="3">
        <v>15</v>
      </c>
      <c r="H10" s="3">
        <f t="shared" si="0"/>
        <v>6666.666666666667</v>
      </c>
      <c r="I10" s="9">
        <v>359223</v>
      </c>
      <c r="J10" s="8">
        <v>231371336.48592532</v>
      </c>
      <c r="K10" s="10">
        <f t="shared" si="1"/>
        <v>231.37133648592533</v>
      </c>
      <c r="L10" s="2">
        <v>62304540.546251565</v>
      </c>
      <c r="M10" s="2">
        <v>96937010.385957897</v>
      </c>
      <c r="N10" s="2">
        <v>157915363.68128529</v>
      </c>
      <c r="O10" s="2">
        <v>17930543.0610626</v>
      </c>
      <c r="P10" s="2">
        <v>29733505.227767464</v>
      </c>
      <c r="Q10" s="2">
        <v>25791924.515839055</v>
      </c>
      <c r="R10" s="2">
        <v>231357301.38671178</v>
      </c>
      <c r="S10" s="2">
        <v>10499.565316438628</v>
      </c>
      <c r="T10" s="2">
        <v>0</v>
      </c>
      <c r="U10" s="2">
        <v>3535.5339059327371</v>
      </c>
      <c r="V10" s="11">
        <v>-0.15120717883110046</v>
      </c>
      <c r="W10" s="11">
        <f t="shared" si="2"/>
        <v>-15.120717883110046</v>
      </c>
      <c r="X10" s="4">
        <v>8.0356478691101074E-2</v>
      </c>
      <c r="Y10" s="4">
        <v>6.5352595557399695E-10</v>
      </c>
      <c r="Z10" s="3">
        <f t="shared" si="3"/>
        <v>319784.64196882426</v>
      </c>
      <c r="AA10" s="4">
        <v>-3.9423726139242915E-2</v>
      </c>
      <c r="AB10" s="11">
        <f t="shared" si="4"/>
        <v>-3.9423726139242916</v>
      </c>
      <c r="AC10" s="4">
        <v>1.7039157584886055E-10</v>
      </c>
      <c r="AD10" s="4">
        <v>-0.19294790923595428</v>
      </c>
      <c r="AE10" s="4">
        <v>8.3393175698276423E-10</v>
      </c>
      <c r="AF10" s="4">
        <v>-0.21902526915073395</v>
      </c>
      <c r="AG10" s="4">
        <v>9.4663954453011456E-10</v>
      </c>
      <c r="AH10" s="3">
        <v>36.02398231739059</v>
      </c>
      <c r="AI10" s="5">
        <v>9.4671487808227539E-2</v>
      </c>
      <c r="AJ10" s="1">
        <v>415333</v>
      </c>
      <c r="AK10" s="1">
        <v>489322</v>
      </c>
      <c r="AL10" s="2">
        <v>1908.0590337127589</v>
      </c>
      <c r="AM10" s="2">
        <v>1956.877662874811</v>
      </c>
      <c r="AN10" s="6">
        <v>0.51273304833488864</v>
      </c>
      <c r="AO10" s="6">
        <v>0.611663818359375</v>
      </c>
      <c r="AP10" s="6">
        <v>0.50176467431515248</v>
      </c>
      <c r="AQ10" s="6">
        <v>0.57019668817520142</v>
      </c>
      <c r="AR10" s="3">
        <v>41.287841796875</v>
      </c>
      <c r="AS10" s="1">
        <v>1695015</v>
      </c>
      <c r="AT10" s="1">
        <v>2481629</v>
      </c>
      <c r="AU10" s="1">
        <v>5168631</v>
      </c>
      <c r="AV10" s="1">
        <v>177500</v>
      </c>
      <c r="AW10" s="1">
        <v>111560</v>
      </c>
    </row>
    <row r="11" spans="1:49">
      <c r="A11">
        <f t="shared" si="5"/>
        <v>10</v>
      </c>
      <c r="B11" t="s">
        <v>43</v>
      </c>
      <c r="C11" t="s">
        <v>46</v>
      </c>
      <c r="D11" t="s">
        <v>44</v>
      </c>
      <c r="E11" s="3">
        <v>1000</v>
      </c>
      <c r="F11" t="s">
        <v>45</v>
      </c>
      <c r="G11" s="3">
        <v>30</v>
      </c>
      <c r="H11" s="3">
        <f t="shared" si="0"/>
        <v>3333.3333333333335</v>
      </c>
      <c r="I11" s="9">
        <v>259824</v>
      </c>
      <c r="J11" s="8">
        <v>191148699.86236489</v>
      </c>
      <c r="K11" s="10">
        <f t="shared" si="1"/>
        <v>191.14869986236488</v>
      </c>
      <c r="L11" s="2">
        <v>52021986.239148043</v>
      </c>
      <c r="M11" s="2">
        <v>81489947.962398499</v>
      </c>
      <c r="N11" s="2">
        <v>129504485.14159027</v>
      </c>
      <c r="O11" s="2">
        <v>15300548.216840973</v>
      </c>
      <c r="P11" s="2">
        <v>24512200.435859393</v>
      </c>
      <c r="Q11" s="2">
        <v>21831466.068104465</v>
      </c>
      <c r="R11" s="2">
        <v>191143683.64687279</v>
      </c>
      <c r="S11" s="2">
        <v>1480.6815998046304</v>
      </c>
      <c r="T11" s="2">
        <v>0</v>
      </c>
      <c r="U11" s="2">
        <v>3535.5339059327371</v>
      </c>
      <c r="V11" s="11">
        <v>-0.15120717883110046</v>
      </c>
      <c r="W11" s="11">
        <f t="shared" si="2"/>
        <v>-15.120717883110046</v>
      </c>
      <c r="X11" s="4">
        <v>8.0356478691101074E-2</v>
      </c>
      <c r="Y11" s="4">
        <v>7.9104478523106536E-10</v>
      </c>
      <c r="Z11" s="3">
        <f t="shared" si="3"/>
        <v>387075.61209296843</v>
      </c>
      <c r="AA11" s="4">
        <v>-3.2906434629728004E-2</v>
      </c>
      <c r="AB11" s="11">
        <f t="shared" si="4"/>
        <v>-3.2906434629728003</v>
      </c>
      <c r="AC11" s="4">
        <v>1.7215097403155966E-10</v>
      </c>
      <c r="AD11" s="4">
        <v>-0.19235040247440338</v>
      </c>
      <c r="AE11" s="4">
        <v>1.0062867206173109E-9</v>
      </c>
      <c r="AF11" s="4">
        <v>-0.2182030975818634</v>
      </c>
      <c r="AG11" s="4">
        <v>1.1415358658339869E-9</v>
      </c>
      <c r="AH11" s="3">
        <v>35.771599236406182</v>
      </c>
      <c r="AI11" s="5">
        <v>9.4671487808227539E-2</v>
      </c>
      <c r="AJ11" s="1">
        <v>415333</v>
      </c>
      <c r="AK11" s="1">
        <v>489322</v>
      </c>
      <c r="AL11" s="2">
        <v>1915.1798172044914</v>
      </c>
      <c r="AM11" s="2">
        <v>1956.877662874811</v>
      </c>
      <c r="AN11" s="6">
        <v>0.51298998792482131</v>
      </c>
      <c r="AO11" s="6">
        <v>0.611663818359375</v>
      </c>
      <c r="AP11" s="6">
        <v>0.50210331665791663</v>
      </c>
      <c r="AQ11" s="6">
        <v>0.57019668817520142</v>
      </c>
      <c r="AR11" s="3">
        <v>41.287841796875</v>
      </c>
      <c r="AS11" s="1">
        <v>1695015</v>
      </c>
      <c r="AT11" s="1">
        <v>2481629</v>
      </c>
      <c r="AU11" s="1">
        <v>5168631</v>
      </c>
      <c r="AV11" s="1">
        <v>129498</v>
      </c>
      <c r="AW11" s="1">
        <v>80236</v>
      </c>
    </row>
    <row r="12" spans="1:49">
      <c r="A12">
        <f t="shared" si="5"/>
        <v>11</v>
      </c>
      <c r="B12" t="s">
        <v>43</v>
      </c>
      <c r="C12" t="s">
        <v>46</v>
      </c>
      <c r="D12" t="s">
        <v>44</v>
      </c>
      <c r="E12" s="3">
        <v>1000</v>
      </c>
      <c r="F12" t="s">
        <v>45</v>
      </c>
      <c r="G12" s="3">
        <v>50</v>
      </c>
      <c r="H12" s="3">
        <f t="shared" si="0"/>
        <v>2000</v>
      </c>
      <c r="I12" s="9">
        <v>230099</v>
      </c>
      <c r="J12" s="8">
        <v>177413120.34432065</v>
      </c>
      <c r="K12" s="10">
        <f t="shared" si="1"/>
        <v>177.41312034432065</v>
      </c>
      <c r="L12" s="2">
        <v>48934865.624225445</v>
      </c>
      <c r="M12" s="2">
        <v>76324643.344352633</v>
      </c>
      <c r="N12" s="2">
        <v>119468353.59887138</v>
      </c>
      <c r="O12" s="2">
        <v>14385162.214017116</v>
      </c>
      <c r="P12" s="2">
        <v>22538066.985098816</v>
      </c>
      <c r="Q12" s="2">
        <v>21021537.546362616</v>
      </c>
      <c r="R12" s="2">
        <v>177409584.81043068</v>
      </c>
      <c r="S12" s="2">
        <v>0</v>
      </c>
      <c r="T12" s="2">
        <v>0</v>
      </c>
      <c r="U12" s="2">
        <v>3535.5339059327371</v>
      </c>
      <c r="V12" s="11">
        <v>-0.15114587545394897</v>
      </c>
      <c r="W12" s="11">
        <f t="shared" si="2"/>
        <v>-15.114587545394897</v>
      </c>
      <c r="X12" s="4">
        <v>8.0362282693386078E-2</v>
      </c>
      <c r="Y12" s="4">
        <v>8.5194307164471184E-10</v>
      </c>
      <c r="Z12" s="3">
        <f t="shared" si="3"/>
        <v>416874.46709951054</v>
      </c>
      <c r="AA12" s="4">
        <v>-3.1170300103105533E-2</v>
      </c>
      <c r="AB12" s="11">
        <f t="shared" si="4"/>
        <v>-3.117030010310553</v>
      </c>
      <c r="AC12" s="4">
        <v>1.7569332100286772E-10</v>
      </c>
      <c r="AD12" s="4">
        <v>-0.19213452935218811</v>
      </c>
      <c r="AE12" s="4">
        <v>1.0829781516008552E-9</v>
      </c>
      <c r="AF12" s="4">
        <v>-0.21791592240333557</v>
      </c>
      <c r="AG12" s="4">
        <v>1.2282965755616715E-9</v>
      </c>
      <c r="AH12" s="3">
        <v>35.486829582049467</v>
      </c>
      <c r="AI12" s="5">
        <v>9.4671487808227539E-2</v>
      </c>
      <c r="AJ12" s="1">
        <v>415363</v>
      </c>
      <c r="AK12" s="1">
        <v>489322</v>
      </c>
      <c r="AL12" s="2">
        <v>1917.5718785004499</v>
      </c>
      <c r="AM12" s="2">
        <v>1956.877662874811</v>
      </c>
      <c r="AN12" s="6">
        <v>0.51308288240185318</v>
      </c>
      <c r="AO12" s="6">
        <v>0.611663818359375</v>
      </c>
      <c r="AP12" s="6">
        <v>0.50222170958730361</v>
      </c>
      <c r="AQ12" s="6">
        <v>0.57019668817520142</v>
      </c>
      <c r="AR12" s="3">
        <v>41.287841796875</v>
      </c>
      <c r="AS12" s="1">
        <v>1695015</v>
      </c>
      <c r="AT12" s="1">
        <v>2481629</v>
      </c>
      <c r="AU12" s="1">
        <v>5168631</v>
      </c>
      <c r="AV12" s="1">
        <v>115790</v>
      </c>
      <c r="AW12" s="1">
        <v>73384</v>
      </c>
    </row>
    <row r="13" spans="1:49">
      <c r="A13">
        <f t="shared" si="5"/>
        <v>12</v>
      </c>
      <c r="B13" t="s">
        <v>43</v>
      </c>
      <c r="C13" t="s">
        <v>46</v>
      </c>
      <c r="D13" t="s">
        <v>44</v>
      </c>
      <c r="E13" s="3">
        <v>1000</v>
      </c>
      <c r="F13" t="s">
        <v>45</v>
      </c>
      <c r="G13" s="3">
        <v>75</v>
      </c>
      <c r="H13" s="3">
        <f t="shared" si="0"/>
        <v>1333.3333333333333</v>
      </c>
      <c r="I13" s="9">
        <v>215657</v>
      </c>
      <c r="J13" s="8">
        <v>169542039.45679036</v>
      </c>
      <c r="K13" s="10">
        <f t="shared" si="1"/>
        <v>169.54203945679035</v>
      </c>
      <c r="L13" s="2">
        <v>46936704.066127203</v>
      </c>
      <c r="M13" s="2">
        <v>73274237.206818983</v>
      </c>
      <c r="N13" s="2">
        <v>113892480.68866263</v>
      </c>
      <c r="O13" s="2">
        <v>13791002.659649663</v>
      </c>
      <c r="P13" s="2">
        <v>21467731.117678624</v>
      </c>
      <c r="Q13" s="2">
        <v>20390824.990824938</v>
      </c>
      <c r="R13" s="2">
        <v>169538503.92290035</v>
      </c>
      <c r="S13" s="2">
        <v>0</v>
      </c>
      <c r="T13" s="2">
        <v>0</v>
      </c>
      <c r="U13" s="2">
        <v>3535.5339059327371</v>
      </c>
      <c r="V13" s="11">
        <v>-0.15114587545394897</v>
      </c>
      <c r="W13" s="11">
        <f t="shared" si="2"/>
        <v>-15.114587545394897</v>
      </c>
      <c r="X13" s="4">
        <v>8.0362282693386078E-2</v>
      </c>
      <c r="Y13" s="4">
        <v>8.9149498894158796E-10</v>
      </c>
      <c r="Z13" s="3">
        <f t="shared" si="3"/>
        <v>436228.08972313476</v>
      </c>
      <c r="AA13" s="4">
        <v>-3.0786967693154428E-2</v>
      </c>
      <c r="AB13" s="11">
        <f t="shared" si="4"/>
        <v>-3.0786967693154428</v>
      </c>
      <c r="AC13" s="4">
        <v>1.8158899384168592E-10</v>
      </c>
      <c r="AD13" s="4">
        <v>-0.19201242923736572</v>
      </c>
      <c r="AE13" s="4">
        <v>1.1325358428848631E-9</v>
      </c>
      <c r="AF13" s="4">
        <v>-0.21774990856647491</v>
      </c>
      <c r="AG13" s="4">
        <v>1.2843416330454716E-9</v>
      </c>
      <c r="AH13" s="3">
        <v>35.657794553388015</v>
      </c>
      <c r="AI13" s="5">
        <v>9.4671487808227539E-2</v>
      </c>
      <c r="AJ13" s="1">
        <v>415363</v>
      </c>
      <c r="AK13" s="1">
        <v>489322</v>
      </c>
      <c r="AL13" s="2">
        <v>1918.9309933915545</v>
      </c>
      <c r="AM13" s="2">
        <v>1956.877662874811</v>
      </c>
      <c r="AN13" s="6">
        <v>0.51313543572489595</v>
      </c>
      <c r="AO13" s="6">
        <v>0.611663818359375</v>
      </c>
      <c r="AP13" s="6">
        <v>0.50229018031901995</v>
      </c>
      <c r="AQ13" s="6">
        <v>0.57019668817520142</v>
      </c>
      <c r="AR13" s="3">
        <v>41.287841796875</v>
      </c>
      <c r="AS13" s="1">
        <v>1695015</v>
      </c>
      <c r="AT13" s="1">
        <v>2481629</v>
      </c>
      <c r="AU13" s="1">
        <v>5168631</v>
      </c>
      <c r="AV13" s="1">
        <v>110541</v>
      </c>
      <c r="AW13" s="1">
        <v>69456</v>
      </c>
    </row>
    <row r="14" spans="1:49">
      <c r="A14">
        <f t="shared" si="5"/>
        <v>13</v>
      </c>
      <c r="B14" t="s">
        <v>43</v>
      </c>
      <c r="C14" t="s">
        <v>46</v>
      </c>
      <c r="D14" t="s">
        <v>46</v>
      </c>
      <c r="E14" s="3">
        <v>1000</v>
      </c>
      <c r="F14" t="s">
        <v>47</v>
      </c>
      <c r="G14" s="3">
        <v>15</v>
      </c>
      <c r="H14" s="3">
        <f t="shared" si="0"/>
        <v>6666.666666666667</v>
      </c>
      <c r="I14" s="9">
        <v>359223</v>
      </c>
      <c r="J14" s="8">
        <v>268614603.75000185</v>
      </c>
      <c r="K14" s="10">
        <f t="shared" si="1"/>
        <v>268.61460375000183</v>
      </c>
      <c r="L14" s="2">
        <v>85035755.900000334</v>
      </c>
      <c r="M14" s="2">
        <v>134180277.65000059</v>
      </c>
      <c r="N14" s="2">
        <v>164732175.95000088</v>
      </c>
      <c r="O14" s="2">
        <v>25357611.999999996</v>
      </c>
      <c r="P14" s="2">
        <v>42049526.350000001</v>
      </c>
      <c r="Q14" s="2">
        <v>36475289.449999899</v>
      </c>
      <c r="R14" s="2">
        <v>268594760.30000287</v>
      </c>
      <c r="S14" s="2">
        <v>14843.45</v>
      </c>
      <c r="T14" s="2">
        <v>0</v>
      </c>
      <c r="U14" s="2">
        <v>5000</v>
      </c>
      <c r="V14" s="11">
        <v>-0.15139110386371613</v>
      </c>
      <c r="W14" s="11">
        <f t="shared" si="2"/>
        <v>-15.139110386371613</v>
      </c>
      <c r="X14" s="4">
        <v>8.0339066684246063E-2</v>
      </c>
      <c r="Y14" s="4">
        <v>5.6359966693619867E-10</v>
      </c>
      <c r="Z14" s="3">
        <f t="shared" si="3"/>
        <v>275781.72953301127</v>
      </c>
      <c r="AA14" s="4">
        <v>-4.4402179198126696E-2</v>
      </c>
      <c r="AB14" s="11">
        <f t="shared" si="4"/>
        <v>-4.4402179198126692</v>
      </c>
      <c r="AC14" s="4">
        <v>1.6530068980280532E-10</v>
      </c>
      <c r="AD14" s="4">
        <v>-0.19315712153911591</v>
      </c>
      <c r="AE14" s="4">
        <v>7.1908645704610308E-10</v>
      </c>
      <c r="AF14" s="4">
        <v>-0.2198500782251358</v>
      </c>
      <c r="AG14" s="4">
        <v>8.1845913380007573E-10</v>
      </c>
      <c r="AH14" s="3">
        <v>36.02398231739059</v>
      </c>
      <c r="AI14" s="5">
        <v>9.4671487808227539E-2</v>
      </c>
      <c r="AJ14" s="1">
        <v>415243</v>
      </c>
      <c r="AK14" s="1">
        <v>489322</v>
      </c>
      <c r="AL14" s="2">
        <v>1902.8940453879868</v>
      </c>
      <c r="AM14" s="2">
        <v>1956.877662874811</v>
      </c>
      <c r="AN14" s="6">
        <v>0.51264314119568122</v>
      </c>
      <c r="AO14" s="6">
        <v>0.611663818359375</v>
      </c>
      <c r="AP14" s="6">
        <v>0.50142540522982737</v>
      </c>
      <c r="AQ14" s="6">
        <v>0.57019668817520142</v>
      </c>
      <c r="AR14" s="3">
        <v>41.287841796875</v>
      </c>
      <c r="AS14" s="1">
        <v>1695015</v>
      </c>
      <c r="AT14" s="1">
        <v>2481629</v>
      </c>
      <c r="AU14" s="1">
        <v>5168631</v>
      </c>
      <c r="AV14" s="1">
        <v>177500</v>
      </c>
      <c r="AW14" s="1">
        <v>111560</v>
      </c>
    </row>
    <row r="15" spans="1:49">
      <c r="A15">
        <f t="shared" si="5"/>
        <v>14</v>
      </c>
      <c r="B15" t="s">
        <v>43</v>
      </c>
      <c r="C15" t="s">
        <v>46</v>
      </c>
      <c r="D15" t="s">
        <v>46</v>
      </c>
      <c r="E15" s="3">
        <v>1000</v>
      </c>
      <c r="F15" t="s">
        <v>47</v>
      </c>
      <c r="G15" s="3">
        <v>30</v>
      </c>
      <c r="H15" s="3">
        <f t="shared" si="0"/>
        <v>3333.3333333333335</v>
      </c>
      <c r="I15" s="9">
        <v>259824</v>
      </c>
      <c r="J15" s="8">
        <v>222386519.0999994</v>
      </c>
      <c r="K15" s="10">
        <f t="shared" si="1"/>
        <v>222.38651909999939</v>
      </c>
      <c r="L15" s="2">
        <v>70633995.399999812</v>
      </c>
      <c r="M15" s="2">
        <v>112727767.20000032</v>
      </c>
      <c r="N15" s="2">
        <v>135208434.60000059</v>
      </c>
      <c r="O15" s="2">
        <v>21638242.799999997</v>
      </c>
      <c r="P15" s="2">
        <v>34665486.299999997</v>
      </c>
      <c r="Q15" s="2">
        <v>30874355.400000017</v>
      </c>
      <c r="R15" s="2">
        <v>222379425.09999886</v>
      </c>
      <c r="S15" s="2">
        <v>2094</v>
      </c>
      <c r="T15" s="2">
        <v>0</v>
      </c>
      <c r="U15" s="2">
        <v>5000</v>
      </c>
      <c r="V15" s="11">
        <v>-0.1513788253068924</v>
      </c>
      <c r="W15" s="11">
        <f t="shared" si="2"/>
        <v>-15.13788253068924</v>
      </c>
      <c r="X15" s="4">
        <v>8.0340228974819183E-2</v>
      </c>
      <c r="Y15" s="4">
        <v>6.8070143965925922E-10</v>
      </c>
      <c r="Z15" s="3">
        <f t="shared" si="3"/>
        <v>333082.24032542179</v>
      </c>
      <c r="AA15" s="4">
        <v>-3.6490744709811722E-2</v>
      </c>
      <c r="AB15" s="11">
        <f t="shared" si="4"/>
        <v>-3.649074470981172</v>
      </c>
      <c r="AC15" s="4">
        <v>1.6408703562564853E-10</v>
      </c>
      <c r="AD15" s="4">
        <v>-0.19252030551433563</v>
      </c>
      <c r="AE15" s="4">
        <v>8.6570134394392539E-10</v>
      </c>
      <c r="AF15" s="4">
        <v>-0.21890445053577423</v>
      </c>
      <c r="AG15" s="4">
        <v>9.8434227435717503E-10</v>
      </c>
      <c r="AH15" s="3">
        <v>35.771599236406182</v>
      </c>
      <c r="AI15" s="5">
        <v>9.4671487808227539E-2</v>
      </c>
      <c r="AJ15" s="1">
        <v>415249</v>
      </c>
      <c r="AK15" s="1">
        <v>489322</v>
      </c>
      <c r="AL15" s="2">
        <v>1910.539903773174</v>
      </c>
      <c r="AM15" s="2">
        <v>1956.877662874811</v>
      </c>
      <c r="AN15" s="6">
        <v>0.51291690048357408</v>
      </c>
      <c r="AO15" s="6">
        <v>0.611663818359375</v>
      </c>
      <c r="AP15" s="6">
        <v>0.50181440774388741</v>
      </c>
      <c r="AQ15" s="6">
        <v>0.57019668817520142</v>
      </c>
      <c r="AR15" s="3">
        <v>41.287841796875</v>
      </c>
      <c r="AS15" s="1">
        <v>1695015</v>
      </c>
      <c r="AT15" s="1">
        <v>2481629</v>
      </c>
      <c r="AU15" s="1">
        <v>5168631</v>
      </c>
      <c r="AV15" s="1">
        <v>129498</v>
      </c>
      <c r="AW15" s="1">
        <v>80236</v>
      </c>
    </row>
    <row r="16" spans="1:49">
      <c r="A16">
        <f t="shared" si="5"/>
        <v>15</v>
      </c>
      <c r="B16" t="s">
        <v>43</v>
      </c>
      <c r="C16" t="s">
        <v>46</v>
      </c>
      <c r="D16" t="s">
        <v>46</v>
      </c>
      <c r="E16" s="3">
        <v>1000</v>
      </c>
      <c r="F16" t="s">
        <v>47</v>
      </c>
      <c r="G16" s="3">
        <v>50</v>
      </c>
      <c r="H16" s="3">
        <f t="shared" si="0"/>
        <v>2000</v>
      </c>
      <c r="I16" s="9">
        <v>230099</v>
      </c>
      <c r="J16" s="8">
        <v>206682951.5</v>
      </c>
      <c r="K16" s="10">
        <f t="shared" si="1"/>
        <v>206.6829515</v>
      </c>
      <c r="L16" s="2">
        <v>66364818.5</v>
      </c>
      <c r="M16" s="2">
        <v>105594474.5</v>
      </c>
      <c r="N16" s="2">
        <v>124736676.5</v>
      </c>
      <c r="O16" s="2">
        <v>20343691.5</v>
      </c>
      <c r="P16" s="2">
        <v>31873640</v>
      </c>
      <c r="Q16" s="2">
        <v>29728943.5</v>
      </c>
      <c r="R16" s="2">
        <v>206677951.5</v>
      </c>
      <c r="S16" s="2">
        <v>0</v>
      </c>
      <c r="T16" s="2">
        <v>0</v>
      </c>
      <c r="U16" s="2">
        <v>5000</v>
      </c>
      <c r="V16" s="11">
        <v>-0.15131752192974091</v>
      </c>
      <c r="W16" s="11">
        <f t="shared" si="2"/>
        <v>-15.131752192974091</v>
      </c>
      <c r="X16" s="4">
        <v>8.0346032977104187E-2</v>
      </c>
      <c r="Y16" s="4">
        <v>7.3212386153542752E-10</v>
      </c>
      <c r="Z16" s="3">
        <f t="shared" si="3"/>
        <v>358244.35185695521</v>
      </c>
      <c r="AA16" s="4">
        <v>-3.4379823172451786E-2</v>
      </c>
      <c r="AB16" s="11">
        <f t="shared" si="4"/>
        <v>-3.4379823172451784</v>
      </c>
      <c r="AC16" s="4">
        <v>1.6634087163236444E-10</v>
      </c>
      <c r="AD16" s="4">
        <v>-0.19228959083557129</v>
      </c>
      <c r="AE16" s="4">
        <v>9.303601777865822E-10</v>
      </c>
      <c r="AF16" s="4">
        <v>-0.21857611835002899</v>
      </c>
      <c r="AG16" s="4">
        <v>1.0575430531289953E-9</v>
      </c>
      <c r="AH16" s="3">
        <v>35.486829582049467</v>
      </c>
      <c r="AI16" s="5">
        <v>9.4671487808227539E-2</v>
      </c>
      <c r="AJ16" s="1">
        <v>415279</v>
      </c>
      <c r="AK16" s="1">
        <v>489322</v>
      </c>
      <c r="AL16" s="2">
        <v>1913.1480353208783</v>
      </c>
      <c r="AM16" s="2">
        <v>1956.877662874811</v>
      </c>
      <c r="AN16" s="6">
        <v>0.51301615313324267</v>
      </c>
      <c r="AO16" s="6">
        <v>0.611663818359375</v>
      </c>
      <c r="AP16" s="6">
        <v>0.50194961671302996</v>
      </c>
      <c r="AQ16" s="6">
        <v>0.57019668817520142</v>
      </c>
      <c r="AR16" s="3">
        <v>41.287841796875</v>
      </c>
      <c r="AS16" s="1">
        <v>1695015</v>
      </c>
      <c r="AT16" s="1">
        <v>2481629</v>
      </c>
      <c r="AU16" s="1">
        <v>5168631</v>
      </c>
      <c r="AV16" s="1">
        <v>115790</v>
      </c>
      <c r="AW16" s="1">
        <v>73384</v>
      </c>
    </row>
    <row r="17" spans="1:49">
      <c r="A17">
        <f t="shared" si="5"/>
        <v>16</v>
      </c>
      <c r="B17" t="s">
        <v>43</v>
      </c>
      <c r="C17" t="s">
        <v>46</v>
      </c>
      <c r="D17" t="s">
        <v>46</v>
      </c>
      <c r="E17" s="3">
        <v>1000</v>
      </c>
      <c r="F17" t="s">
        <v>47</v>
      </c>
      <c r="G17" s="3">
        <v>75</v>
      </c>
      <c r="H17" s="3">
        <f t="shared" si="0"/>
        <v>1333.3333333333333</v>
      </c>
      <c r="I17" s="9">
        <v>215657</v>
      </c>
      <c r="J17" s="8">
        <v>197674413.5</v>
      </c>
      <c r="K17" s="10">
        <f t="shared" si="1"/>
        <v>197.67441350000001</v>
      </c>
      <c r="L17" s="2">
        <v>63574357.5</v>
      </c>
      <c r="M17" s="2">
        <v>101406611.25</v>
      </c>
      <c r="N17" s="2">
        <v>118974052.75</v>
      </c>
      <c r="O17" s="2">
        <v>19503423</v>
      </c>
      <c r="P17" s="2">
        <v>30359956.5</v>
      </c>
      <c r="Q17" s="2">
        <v>28836981.25</v>
      </c>
      <c r="R17" s="2">
        <v>197669413.5</v>
      </c>
      <c r="S17" s="2">
        <v>0</v>
      </c>
      <c r="T17" s="2">
        <v>0</v>
      </c>
      <c r="U17" s="2">
        <v>5000</v>
      </c>
      <c r="V17" s="11">
        <v>-0.15131752192974091</v>
      </c>
      <c r="W17" s="11">
        <f t="shared" si="2"/>
        <v>-15.131752192974091</v>
      </c>
      <c r="X17" s="4">
        <v>8.0346032977104187E-2</v>
      </c>
      <c r="Y17" s="4">
        <v>7.6548867244952135E-10</v>
      </c>
      <c r="Z17" s="3">
        <f t="shared" si="3"/>
        <v>374570.4802609671</v>
      </c>
      <c r="AA17" s="4">
        <v>-3.3962330512307064E-2</v>
      </c>
      <c r="AB17" s="11">
        <f t="shared" si="4"/>
        <v>-3.3962330512307064</v>
      </c>
      <c r="AC17" s="4">
        <v>1.7180944167360934E-10</v>
      </c>
      <c r="AD17" s="4">
        <v>-0.1921599805355072</v>
      </c>
      <c r="AE17" s="4">
        <v>9.7210350880061469E-10</v>
      </c>
      <c r="AF17" s="4">
        <v>-0.21838648617267609</v>
      </c>
      <c r="AG17" s="4">
        <v>1.1047787129569997E-9</v>
      </c>
      <c r="AH17" s="3">
        <v>35.657794553388015</v>
      </c>
      <c r="AI17" s="5">
        <v>9.4671487808227539E-2</v>
      </c>
      <c r="AJ17" s="1">
        <v>415279</v>
      </c>
      <c r="AK17" s="1">
        <v>489322</v>
      </c>
      <c r="AL17" s="2">
        <v>1914.6323245831488</v>
      </c>
      <c r="AM17" s="2">
        <v>1956.877662874811</v>
      </c>
      <c r="AN17" s="6">
        <v>0.51307192885880037</v>
      </c>
      <c r="AO17" s="6">
        <v>0.611663818359375</v>
      </c>
      <c r="AP17" s="6">
        <v>0.50202774235304093</v>
      </c>
      <c r="AQ17" s="6">
        <v>0.57019668817520142</v>
      </c>
      <c r="AR17" s="3">
        <v>41.287841796875</v>
      </c>
      <c r="AS17" s="1">
        <v>1695015</v>
      </c>
      <c r="AT17" s="1">
        <v>2481629</v>
      </c>
      <c r="AU17" s="1">
        <v>5168631</v>
      </c>
      <c r="AV17" s="1">
        <v>110541</v>
      </c>
      <c r="AW17" s="1">
        <v>69456</v>
      </c>
    </row>
    <row r="18" spans="1:49">
      <c r="A18">
        <f t="shared" si="5"/>
        <v>17</v>
      </c>
      <c r="B18" t="s">
        <v>48</v>
      </c>
      <c r="C18" t="s">
        <v>49</v>
      </c>
      <c r="D18" t="s">
        <v>44</v>
      </c>
      <c r="E18" s="3">
        <v>1000</v>
      </c>
      <c r="F18" t="s">
        <v>45</v>
      </c>
      <c r="G18" s="3">
        <v>0</v>
      </c>
      <c r="H18" s="3" t="str">
        <f t="shared" si="0"/>
        <v/>
      </c>
      <c r="I18" s="9">
        <v>3049257</v>
      </c>
      <c r="J18" s="8">
        <v>2568261898.2021899</v>
      </c>
      <c r="K18" s="10">
        <f t="shared" si="1"/>
        <v>2568.26189820219</v>
      </c>
      <c r="L18" s="2">
        <v>638492140.55478084</v>
      </c>
      <c r="M18" s="2">
        <v>1273698898.2014742</v>
      </c>
      <c r="N18" s="2">
        <v>566471395.8417834</v>
      </c>
      <c r="O18" s="2">
        <v>592081111.67876315</v>
      </c>
      <c r="P18" s="2">
        <v>660708099.74853885</v>
      </c>
      <c r="Q18" s="2">
        <v>749001290.93063712</v>
      </c>
      <c r="R18" s="2">
        <v>671778553.21512413</v>
      </c>
      <c r="S18" s="2">
        <v>657101277.66350436</v>
      </c>
      <c r="T18" s="2">
        <v>635115048.91623151</v>
      </c>
      <c r="U18" s="2">
        <v>604267018.4051311</v>
      </c>
      <c r="V18" s="11">
        <v>-0.2194056510925293</v>
      </c>
      <c r="W18" s="11">
        <f t="shared" si="2"/>
        <v>-21.94056510925293</v>
      </c>
      <c r="X18" s="4">
        <v>7.3900029063224792E-2</v>
      </c>
      <c r="Y18" s="4">
        <v>8.5429621710098047E-11</v>
      </c>
      <c r="Z18" s="3">
        <f t="shared" si="3"/>
        <v>41802.590333623339</v>
      </c>
      <c r="AA18" s="4">
        <v>-0.26284686631695398</v>
      </c>
      <c r="AB18" s="11">
        <f t="shared" si="4"/>
        <v>-26.284686631695397</v>
      </c>
      <c r="AC18" s="4">
        <v>1.0234425806832093E-10</v>
      </c>
      <c r="AD18" s="4">
        <v>-0.20616601407527924</v>
      </c>
      <c r="AE18" s="4">
        <v>8.0274530078749962E-11</v>
      </c>
      <c r="AF18" s="4">
        <v>-0.23472419381141663</v>
      </c>
      <c r="AG18" s="4">
        <v>9.1394183887594238E-11</v>
      </c>
      <c r="AH18" s="3">
        <v>41.287842251407476</v>
      </c>
      <c r="AI18" s="5">
        <v>9.4671487808227539E-2</v>
      </c>
      <c r="AJ18" s="1">
        <v>381962</v>
      </c>
      <c r="AK18" s="1">
        <v>489322</v>
      </c>
      <c r="AL18" s="2">
        <v>1787.6630996491197</v>
      </c>
      <c r="AM18" s="2">
        <v>1956.877662874811</v>
      </c>
      <c r="AN18" s="6">
        <v>0.50711412340757778</v>
      </c>
      <c r="AO18" s="6">
        <v>0.611663818359375</v>
      </c>
      <c r="AP18" s="6">
        <v>0.49538497661781661</v>
      </c>
      <c r="AQ18" s="6">
        <v>0.57019668817520142</v>
      </c>
      <c r="AR18" s="3">
        <v>41.287841796875</v>
      </c>
      <c r="AS18" s="1">
        <v>1695015</v>
      </c>
      <c r="AT18" s="1">
        <v>2481629</v>
      </c>
      <c r="AU18" s="1">
        <v>5168631</v>
      </c>
      <c r="AV18" s="1">
        <v>1754694</v>
      </c>
      <c r="AW18" s="1">
        <v>866069</v>
      </c>
    </row>
    <row r="19" spans="1:49">
      <c r="A19">
        <f t="shared" si="5"/>
        <v>18</v>
      </c>
      <c r="B19" t="s">
        <v>48</v>
      </c>
      <c r="C19" t="s">
        <v>49</v>
      </c>
      <c r="D19" t="s">
        <v>46</v>
      </c>
      <c r="E19" s="3">
        <v>1000</v>
      </c>
      <c r="F19" t="s">
        <v>47</v>
      </c>
      <c r="G19" s="3">
        <v>0</v>
      </c>
      <c r="H19" s="3" t="str">
        <f t="shared" si="0"/>
        <v/>
      </c>
      <c r="I19" s="9">
        <v>3049257</v>
      </c>
      <c r="J19" s="8">
        <v>3049257000</v>
      </c>
      <c r="K19" s="10">
        <f t="shared" si="1"/>
        <v>3049.2570000000001</v>
      </c>
      <c r="L19" s="2">
        <v>866069000</v>
      </c>
      <c r="M19" s="2">
        <v>1754694000</v>
      </c>
      <c r="N19" s="2">
        <v>581003000</v>
      </c>
      <c r="O19" s="2">
        <v>641047000</v>
      </c>
      <c r="P19" s="2">
        <v>809632000</v>
      </c>
      <c r="Q19" s="2">
        <v>1017575000</v>
      </c>
      <c r="R19" s="2">
        <v>762219000</v>
      </c>
      <c r="S19" s="2">
        <v>762363000</v>
      </c>
      <c r="T19" s="2">
        <v>761893000</v>
      </c>
      <c r="U19" s="2">
        <v>762782000</v>
      </c>
      <c r="V19" s="11">
        <v>-0.23292633891105652</v>
      </c>
      <c r="W19" s="11">
        <f t="shared" si="2"/>
        <v>-23.292633891105652</v>
      </c>
      <c r="X19" s="4">
        <v>7.2620004415512085E-2</v>
      </c>
      <c r="Y19" s="4">
        <v>7.6387902947505637E-11</v>
      </c>
      <c r="Z19" s="3">
        <f t="shared" si="3"/>
        <v>37378.285923423311</v>
      </c>
      <c r="AA19" s="4">
        <v>-0.27053243364702462</v>
      </c>
      <c r="AB19" s="11">
        <f t="shared" si="4"/>
        <v>-27.05324336470246</v>
      </c>
      <c r="AC19" s="4">
        <v>8.8720773783190765E-11</v>
      </c>
      <c r="AD19" s="4">
        <v>-0.20651242136955261</v>
      </c>
      <c r="AE19" s="4">
        <v>6.7725491881276412E-11</v>
      </c>
      <c r="AF19" s="4">
        <v>-0.23757763206958771</v>
      </c>
      <c r="AG19" s="4">
        <v>7.7913286933295467E-11</v>
      </c>
      <c r="AH19" s="3">
        <v>41.287842251407476</v>
      </c>
      <c r="AI19" s="5">
        <v>9.4671487808227539E-2</v>
      </c>
      <c r="AJ19" s="1">
        <v>375346</v>
      </c>
      <c r="AK19" s="1">
        <v>489322</v>
      </c>
      <c r="AL19" s="2">
        <v>1775.3966961276667</v>
      </c>
      <c r="AM19" s="2">
        <v>1956.877662874811</v>
      </c>
      <c r="AN19" s="6">
        <v>0.50696852306010254</v>
      </c>
      <c r="AO19" s="6">
        <v>0.611663818359375</v>
      </c>
      <c r="AP19" s="6">
        <v>0.4942427867949038</v>
      </c>
      <c r="AQ19" s="6">
        <v>0.57019668817520142</v>
      </c>
      <c r="AR19" s="3">
        <v>41.287841796875</v>
      </c>
      <c r="AS19" s="1">
        <v>1695015</v>
      </c>
      <c r="AT19" s="1">
        <v>2481629</v>
      </c>
      <c r="AU19" s="1">
        <v>5168631</v>
      </c>
      <c r="AV19" s="1">
        <v>1754694</v>
      </c>
      <c r="AW19" s="1">
        <v>866069</v>
      </c>
    </row>
    <row r="20" spans="1:49">
      <c r="A20">
        <f t="shared" si="5"/>
        <v>19</v>
      </c>
      <c r="B20" t="s">
        <v>43</v>
      </c>
      <c r="C20" t="s">
        <v>44</v>
      </c>
      <c r="D20" t="s">
        <v>44</v>
      </c>
      <c r="E20" s="3">
        <v>5000</v>
      </c>
      <c r="F20" t="s">
        <v>45</v>
      </c>
      <c r="G20" s="3">
        <v>15</v>
      </c>
      <c r="H20" s="3">
        <f t="shared" si="0"/>
        <v>33333.333333333336</v>
      </c>
      <c r="I20" s="9">
        <v>886684</v>
      </c>
      <c r="J20" s="8">
        <v>2276661859.5969486</v>
      </c>
      <c r="K20" s="10">
        <f t="shared" si="1"/>
        <v>2276.6618595969485</v>
      </c>
      <c r="L20" s="2">
        <v>220790907.33786231</v>
      </c>
      <c r="M20" s="2">
        <v>253417036.59687296</v>
      </c>
      <c r="N20" s="2">
        <v>2007844944.59551</v>
      </c>
      <c r="O20" s="2">
        <v>268763136.66545284</v>
      </c>
      <c r="P20" s="2">
        <v>39571.5</v>
      </c>
      <c r="Q20" s="2">
        <v>14206.835894209518</v>
      </c>
      <c r="R20" s="2">
        <v>1856088464.8190885</v>
      </c>
      <c r="S20" s="2">
        <v>420199204.50982505</v>
      </c>
      <c r="T20" s="2">
        <v>367086.85000000015</v>
      </c>
      <c r="U20" s="2">
        <v>7103.4179471047592</v>
      </c>
      <c r="V20" s="11">
        <v>-0.31596371531486511</v>
      </c>
      <c r="W20" s="11">
        <f t="shared" si="2"/>
        <v>-31.596371531486511</v>
      </c>
      <c r="X20" s="4">
        <v>6.4758732914924622E-2</v>
      </c>
      <c r="Y20" s="4">
        <v>1.3878377613796289E-10</v>
      </c>
      <c r="Z20" s="3">
        <f t="shared" si="3"/>
        <v>67909.95305177696</v>
      </c>
      <c r="AA20" s="4">
        <v>-0.47973976677648483</v>
      </c>
      <c r="AB20" s="11">
        <f t="shared" si="4"/>
        <v>-47.97397667764848</v>
      </c>
      <c r="AC20" s="4">
        <v>2.1072069089633771E-10</v>
      </c>
      <c r="AD20" s="4">
        <v>-0.23077170550823212</v>
      </c>
      <c r="AE20" s="4">
        <v>1.0136406991545499E-10</v>
      </c>
      <c r="AF20" s="4">
        <v>-0.25607535243034363</v>
      </c>
      <c r="AG20" s="4">
        <v>1.1247842934825059E-10</v>
      </c>
      <c r="AH20" s="3">
        <v>34.175779646412927</v>
      </c>
      <c r="AI20" s="5">
        <v>9.4671487808227539E-2</v>
      </c>
      <c r="AJ20" s="1">
        <v>334714</v>
      </c>
      <c r="AK20" s="1">
        <v>489322</v>
      </c>
      <c r="AL20" s="2">
        <v>1475.9169749598993</v>
      </c>
      <c r="AM20" s="2">
        <v>1956.877662874811</v>
      </c>
      <c r="AN20" s="6">
        <v>0.49697585287806317</v>
      </c>
      <c r="AO20" s="6">
        <v>0.611663818359375</v>
      </c>
      <c r="AP20" s="6">
        <v>0.48696426993004122</v>
      </c>
      <c r="AQ20" s="6">
        <v>0.57019668817520142</v>
      </c>
      <c r="AR20" s="3">
        <v>41.287841796875</v>
      </c>
      <c r="AS20" s="1">
        <v>1695015</v>
      </c>
      <c r="AT20" s="1">
        <v>2481629</v>
      </c>
      <c r="AU20" s="1">
        <v>5168631</v>
      </c>
      <c r="AV20" s="1">
        <v>165283</v>
      </c>
      <c r="AW20" s="1">
        <v>120428</v>
      </c>
    </row>
    <row r="21" spans="1:49">
      <c r="A21">
        <f t="shared" si="5"/>
        <v>20</v>
      </c>
      <c r="B21" t="s">
        <v>43</v>
      </c>
      <c r="C21" t="s">
        <v>44</v>
      </c>
      <c r="D21" t="s">
        <v>44</v>
      </c>
      <c r="E21" s="3">
        <v>5000</v>
      </c>
      <c r="F21" t="s">
        <v>45</v>
      </c>
      <c r="G21" s="3">
        <v>30</v>
      </c>
      <c r="H21" s="3">
        <f t="shared" si="0"/>
        <v>16666.666666666668</v>
      </c>
      <c r="I21" s="9">
        <v>473246</v>
      </c>
      <c r="J21" s="8">
        <v>1252839594.0305367</v>
      </c>
      <c r="K21" s="10">
        <f t="shared" si="1"/>
        <v>1252.8395940305365</v>
      </c>
      <c r="L21" s="2">
        <v>86614012.76732634</v>
      </c>
      <c r="M21" s="2">
        <v>105020292.03052947</v>
      </c>
      <c r="N21" s="2">
        <v>1251969248.7305343</v>
      </c>
      <c r="O21" s="2">
        <v>870345.3</v>
      </c>
      <c r="P21" s="2">
        <v>0</v>
      </c>
      <c r="Q21" s="2">
        <v>0</v>
      </c>
      <c r="R21" s="2">
        <v>1249381781.2808275</v>
      </c>
      <c r="S21" s="2">
        <v>3457812.7497049789</v>
      </c>
      <c r="T21" s="2">
        <v>0</v>
      </c>
      <c r="U21" s="2">
        <v>0</v>
      </c>
      <c r="V21" s="11">
        <v>-0.18134067952632904</v>
      </c>
      <c r="W21" s="11">
        <f t="shared" si="2"/>
        <v>-18.134067952632904</v>
      </c>
      <c r="X21" s="4">
        <v>7.7503696084022522E-2</v>
      </c>
      <c r="Y21" s="4">
        <v>1.4474373088990689E-10</v>
      </c>
      <c r="Z21" s="3">
        <f t="shared" si="3"/>
        <v>70826.305636248275</v>
      </c>
      <c r="AA21" s="4">
        <v>-0.16985660202963615</v>
      </c>
      <c r="AB21" s="11">
        <f t="shared" si="4"/>
        <v>-16.985660202963615</v>
      </c>
      <c r="AC21" s="4">
        <v>1.3557729938717955E-10</v>
      </c>
      <c r="AD21" s="4">
        <v>-0.21424694359302521</v>
      </c>
      <c r="AE21" s="4">
        <v>1.7100908189515707E-10</v>
      </c>
      <c r="AF21" s="4">
        <v>-0.23950079083442688</v>
      </c>
      <c r="AG21" s="4">
        <v>1.9116636051919045E-10</v>
      </c>
      <c r="AH21" s="3">
        <v>31.80303478529137</v>
      </c>
      <c r="AI21" s="5">
        <v>9.4671487808227539E-2</v>
      </c>
      <c r="AJ21" s="1">
        <v>400588</v>
      </c>
      <c r="AK21" s="1">
        <v>489322</v>
      </c>
      <c r="AL21" s="2">
        <v>1650.1608616333563</v>
      </c>
      <c r="AM21" s="2">
        <v>1956.877662874811</v>
      </c>
      <c r="AN21" s="6">
        <v>0.50373922942542415</v>
      </c>
      <c r="AO21" s="6">
        <v>0.611663818359375</v>
      </c>
      <c r="AP21" s="6">
        <v>0.49347593890674141</v>
      </c>
      <c r="AQ21" s="6">
        <v>0.57019668817520142</v>
      </c>
      <c r="AR21" s="3">
        <v>41.287841796875</v>
      </c>
      <c r="AS21" s="1">
        <v>1695015</v>
      </c>
      <c r="AT21" s="1">
        <v>2481629</v>
      </c>
      <c r="AU21" s="1">
        <v>5168631</v>
      </c>
      <c r="AV21" s="1">
        <v>51458</v>
      </c>
      <c r="AW21" s="1">
        <v>44997</v>
      </c>
    </row>
    <row r="22" spans="1:49">
      <c r="A22">
        <f t="shared" si="5"/>
        <v>21</v>
      </c>
      <c r="B22" t="s">
        <v>43</v>
      </c>
      <c r="C22" t="s">
        <v>44</v>
      </c>
      <c r="D22" t="s">
        <v>44</v>
      </c>
      <c r="E22" s="3">
        <v>5000</v>
      </c>
      <c r="F22" t="s">
        <v>45</v>
      </c>
      <c r="G22" s="3">
        <v>50</v>
      </c>
      <c r="H22" s="3">
        <f t="shared" si="0"/>
        <v>10000</v>
      </c>
      <c r="I22" s="9">
        <v>277201</v>
      </c>
      <c r="J22" s="8">
        <v>881547132.33548617</v>
      </c>
      <c r="K22" s="10">
        <f t="shared" si="1"/>
        <v>881.54713233548614</v>
      </c>
      <c r="L22" s="2">
        <v>68014984.066538796</v>
      </c>
      <c r="M22" s="2">
        <v>78277529.835488737</v>
      </c>
      <c r="N22" s="2">
        <v>881538757.3354876</v>
      </c>
      <c r="O22" s="2">
        <v>8375</v>
      </c>
      <c r="P22" s="2">
        <v>0</v>
      </c>
      <c r="Q22" s="2">
        <v>0</v>
      </c>
      <c r="R22" s="2">
        <v>881492416.33548653</v>
      </c>
      <c r="S22" s="2">
        <v>54716</v>
      </c>
      <c r="T22" s="2">
        <v>0</v>
      </c>
      <c r="U22" s="2">
        <v>0</v>
      </c>
      <c r="V22" s="11">
        <v>-0.16891121864318848</v>
      </c>
      <c r="W22" s="11">
        <f t="shared" si="2"/>
        <v>-16.891121864318848</v>
      </c>
      <c r="X22" s="4">
        <v>7.8680410981178284E-2</v>
      </c>
      <c r="Y22" s="4">
        <v>1.9160770192705456E-10</v>
      </c>
      <c r="Z22" s="3">
        <f t="shared" si="3"/>
        <v>93757.891062534283</v>
      </c>
      <c r="AA22" s="4">
        <v>-0.10156528395708628</v>
      </c>
      <c r="AB22" s="11">
        <f t="shared" si="4"/>
        <v>-10.156528395708628</v>
      </c>
      <c r="AC22" s="4">
        <v>1.1521254089652544E-10</v>
      </c>
      <c r="AD22" s="4">
        <v>-0.20746886730194092</v>
      </c>
      <c r="AE22" s="4">
        <v>2.3534632576094339E-10</v>
      </c>
      <c r="AF22" s="4">
        <v>-0.23257511854171753</v>
      </c>
      <c r="AG22" s="4">
        <v>2.6382607209995967E-10</v>
      </c>
      <c r="AH22" s="3">
        <v>30.191160926547884</v>
      </c>
      <c r="AI22" s="5">
        <v>9.4671487808227539E-2</v>
      </c>
      <c r="AJ22" s="1">
        <v>406670</v>
      </c>
      <c r="AK22" s="1">
        <v>489322</v>
      </c>
      <c r="AL22" s="2">
        <v>1732.0677275858247</v>
      </c>
      <c r="AM22" s="2">
        <v>1956.877662874811</v>
      </c>
      <c r="AN22" s="6">
        <v>0.50656694709650874</v>
      </c>
      <c r="AO22" s="6">
        <v>0.611663818359375</v>
      </c>
      <c r="AP22" s="6">
        <v>0.49624871663811032</v>
      </c>
      <c r="AQ22" s="6">
        <v>0.57019668817520142</v>
      </c>
      <c r="AR22" s="3">
        <v>41.287841796875</v>
      </c>
      <c r="AS22" s="1">
        <v>1695015</v>
      </c>
      <c r="AT22" s="1">
        <v>2481629</v>
      </c>
      <c r="AU22" s="1">
        <v>5168631</v>
      </c>
      <c r="AV22" s="1">
        <v>28843</v>
      </c>
      <c r="AW22" s="1">
        <v>21853</v>
      </c>
    </row>
    <row r="23" spans="1:49">
      <c r="A23">
        <f t="shared" si="5"/>
        <v>22</v>
      </c>
      <c r="B23" t="s">
        <v>43</v>
      </c>
      <c r="C23" t="s">
        <v>44</v>
      </c>
      <c r="D23" t="s">
        <v>44</v>
      </c>
      <c r="E23" s="3">
        <v>5000</v>
      </c>
      <c r="F23" t="s">
        <v>45</v>
      </c>
      <c r="G23" s="3">
        <v>75</v>
      </c>
      <c r="H23" s="3">
        <f t="shared" si="0"/>
        <v>6666.666666666667</v>
      </c>
      <c r="I23" s="9">
        <v>202114</v>
      </c>
      <c r="J23" s="8">
        <v>734296045.97452319</v>
      </c>
      <c r="K23" s="10">
        <f t="shared" si="1"/>
        <v>734.29604597452317</v>
      </c>
      <c r="L23" s="2">
        <v>59173634.496351764</v>
      </c>
      <c r="M23" s="2">
        <v>62124415.474523097</v>
      </c>
      <c r="N23" s="2">
        <v>734295983.47452307</v>
      </c>
      <c r="O23" s="2">
        <v>62.5</v>
      </c>
      <c r="P23" s="2">
        <v>0</v>
      </c>
      <c r="Q23" s="2">
        <v>0</v>
      </c>
      <c r="R23" s="2">
        <v>734295983.47452307</v>
      </c>
      <c r="S23" s="2">
        <v>62.5</v>
      </c>
      <c r="T23" s="2">
        <v>0</v>
      </c>
      <c r="U23" s="2">
        <v>0</v>
      </c>
      <c r="V23" s="11">
        <v>-0.16891121864318848</v>
      </c>
      <c r="W23" s="11">
        <f t="shared" si="2"/>
        <v>-16.891121864318848</v>
      </c>
      <c r="X23" s="4">
        <v>7.8680410981178284E-2</v>
      </c>
      <c r="Y23" s="4">
        <v>2.3003149385303345E-10</v>
      </c>
      <c r="Z23" s="3">
        <f t="shared" si="3"/>
        <v>112559.50573764586</v>
      </c>
      <c r="AA23" s="4">
        <v>-8.2405661931029786E-2</v>
      </c>
      <c r="AB23" s="11">
        <f t="shared" si="4"/>
        <v>-8.2405661931029783</v>
      </c>
      <c r="AC23" s="4">
        <v>1.1222402868105164E-10</v>
      </c>
      <c r="AD23" s="4">
        <v>-0.20468752086162567</v>
      </c>
      <c r="AE23" s="4">
        <v>2.7875340924410352E-10</v>
      </c>
      <c r="AF23" s="4">
        <v>-0.22964896261692047</v>
      </c>
      <c r="AG23" s="4">
        <v>3.1274710599049627E-10</v>
      </c>
      <c r="AH23" s="3">
        <v>29.714210791929307</v>
      </c>
      <c r="AI23" s="5">
        <v>9.4671487808227539E-2</v>
      </c>
      <c r="AJ23" s="1">
        <v>406670</v>
      </c>
      <c r="AK23" s="1">
        <v>489322</v>
      </c>
      <c r="AL23" s="2">
        <v>1767.0960174119884</v>
      </c>
      <c r="AM23" s="2">
        <v>1956.877662874811</v>
      </c>
      <c r="AN23" s="6">
        <v>0.50773649579561597</v>
      </c>
      <c r="AO23" s="6">
        <v>0.611663818359375</v>
      </c>
      <c r="AP23" s="6">
        <v>0.49742962138734531</v>
      </c>
      <c r="AQ23" s="6">
        <v>0.57019668817520142</v>
      </c>
      <c r="AR23" s="3">
        <v>41.287841796875</v>
      </c>
      <c r="AS23" s="1">
        <v>1695015</v>
      </c>
      <c r="AT23" s="1">
        <v>2481629</v>
      </c>
      <c r="AU23" s="1">
        <v>5168631</v>
      </c>
      <c r="AV23" s="1">
        <v>20391</v>
      </c>
      <c r="AW23" s="1">
        <v>17892</v>
      </c>
    </row>
    <row r="24" spans="1:49">
      <c r="A24">
        <f t="shared" si="5"/>
        <v>23</v>
      </c>
      <c r="B24" t="s">
        <v>43</v>
      </c>
      <c r="C24" t="s">
        <v>44</v>
      </c>
      <c r="D24" t="s">
        <v>46</v>
      </c>
      <c r="E24" s="3">
        <v>5000</v>
      </c>
      <c r="F24" t="s">
        <v>47</v>
      </c>
      <c r="G24" s="3">
        <v>15</v>
      </c>
      <c r="H24" s="3">
        <f t="shared" si="0"/>
        <v>33333.333333333336</v>
      </c>
      <c r="I24" s="9">
        <v>886684</v>
      </c>
      <c r="J24" s="8">
        <v>2335347344.4500108</v>
      </c>
      <c r="K24" s="10">
        <f t="shared" si="1"/>
        <v>2335.347344450011</v>
      </c>
      <c r="L24" s="2">
        <v>263617215.25000051</v>
      </c>
      <c r="M24" s="2">
        <v>312102521.44999987</v>
      </c>
      <c r="N24" s="2">
        <v>2050408338.5499926</v>
      </c>
      <c r="O24" s="2">
        <v>284879342.90000176</v>
      </c>
      <c r="P24" s="2">
        <v>39571.5</v>
      </c>
      <c r="Q24" s="2">
        <v>20091.5</v>
      </c>
      <c r="R24" s="2">
        <v>1906124082.6500051</v>
      </c>
      <c r="S24" s="2">
        <v>428846129.19999802</v>
      </c>
      <c r="T24" s="2">
        <v>367086.85000000015</v>
      </c>
      <c r="U24" s="2">
        <v>10045.75</v>
      </c>
      <c r="V24" s="11">
        <v>-0.32522141933441162</v>
      </c>
      <c r="W24" s="11">
        <f t="shared" si="2"/>
        <v>-32.522141933441162</v>
      </c>
      <c r="X24" s="4">
        <v>6.3882291316986084E-2</v>
      </c>
      <c r="Y24" s="4">
        <v>1.3926040876022228E-10</v>
      </c>
      <c r="Z24" s="3">
        <f t="shared" si="3"/>
        <v>68143.182374216805</v>
      </c>
      <c r="AA24" s="4">
        <v>-0.48839883164023284</v>
      </c>
      <c r="AB24" s="11">
        <f t="shared" si="4"/>
        <v>-48.839883164023284</v>
      </c>
      <c r="AC24" s="4">
        <v>2.0913326626015305E-10</v>
      </c>
      <c r="AD24" s="4">
        <v>-0.23173721134662628</v>
      </c>
      <c r="AE24" s="4">
        <v>9.9230297589958383E-11</v>
      </c>
      <c r="AF24" s="4">
        <v>-0.25724029541015625</v>
      </c>
      <c r="AG24" s="4">
        <v>1.101507635103971E-10</v>
      </c>
      <c r="AH24" s="3">
        <v>34.175779646412927</v>
      </c>
      <c r="AI24" s="5">
        <v>9.4671487808227539E-2</v>
      </c>
      <c r="AJ24" s="1">
        <v>330184</v>
      </c>
      <c r="AK24" s="1">
        <v>489322</v>
      </c>
      <c r="AL24" s="2">
        <v>1458.4285184231755</v>
      </c>
      <c r="AM24" s="2">
        <v>1956.877662874811</v>
      </c>
      <c r="AN24" s="6">
        <v>0.49658629567031309</v>
      </c>
      <c r="AO24" s="6">
        <v>0.611663818359375</v>
      </c>
      <c r="AP24" s="6">
        <v>0.48651306091424118</v>
      </c>
      <c r="AQ24" s="6">
        <v>0.57019668817520142</v>
      </c>
      <c r="AR24" s="3">
        <v>41.287841796875</v>
      </c>
      <c r="AS24" s="1">
        <v>1695015</v>
      </c>
      <c r="AT24" s="1">
        <v>2481629</v>
      </c>
      <c r="AU24" s="1">
        <v>5168631</v>
      </c>
      <c r="AV24" s="1">
        <v>165283</v>
      </c>
      <c r="AW24" s="1">
        <v>120428</v>
      </c>
    </row>
    <row r="25" spans="1:49">
      <c r="A25">
        <f t="shared" si="5"/>
        <v>24</v>
      </c>
      <c r="B25" t="s">
        <v>43</v>
      </c>
      <c r="C25" t="s">
        <v>44</v>
      </c>
      <c r="D25" t="s">
        <v>46</v>
      </c>
      <c r="E25" s="3">
        <v>5000</v>
      </c>
      <c r="F25" t="s">
        <v>47</v>
      </c>
      <c r="G25" s="3">
        <v>30</v>
      </c>
      <c r="H25" s="3">
        <f t="shared" si="0"/>
        <v>16666.666666666668</v>
      </c>
      <c r="I25" s="9">
        <v>473246</v>
      </c>
      <c r="J25" s="8">
        <v>1270833177.7000008</v>
      </c>
      <c r="K25" s="10">
        <f t="shared" si="1"/>
        <v>1270.8331777000008</v>
      </c>
      <c r="L25" s="2">
        <v>101218003.19999969</v>
      </c>
      <c r="M25" s="2">
        <v>123013875.69999963</v>
      </c>
      <c r="N25" s="2">
        <v>1269962832.4000034</v>
      </c>
      <c r="O25" s="2">
        <v>870345.3</v>
      </c>
      <c r="P25" s="2">
        <v>0</v>
      </c>
      <c r="Q25" s="2">
        <v>0</v>
      </c>
      <c r="R25" s="2">
        <v>1267371024.799999</v>
      </c>
      <c r="S25" s="2">
        <v>3462152.9000000008</v>
      </c>
      <c r="T25" s="2">
        <v>0</v>
      </c>
      <c r="U25" s="2">
        <v>0</v>
      </c>
      <c r="V25" s="11">
        <v>-0.18134067952632904</v>
      </c>
      <c r="W25" s="11">
        <f t="shared" si="2"/>
        <v>-18.134067952632904</v>
      </c>
      <c r="X25" s="4">
        <v>7.7503696084022522E-2</v>
      </c>
      <c r="Y25" s="4">
        <v>1.4269432857538789E-10</v>
      </c>
      <c r="Z25" s="3">
        <f t="shared" si="3"/>
        <v>69823.483960809041</v>
      </c>
      <c r="AA25" s="4">
        <v>-0.17224582124290197</v>
      </c>
      <c r="AB25" s="11">
        <f t="shared" si="4"/>
        <v>-17.224582124290198</v>
      </c>
      <c r="AC25" s="4">
        <v>1.3553770605856386E-10</v>
      </c>
      <c r="AD25" s="4">
        <v>-0.21459421515464783</v>
      </c>
      <c r="AE25" s="4">
        <v>1.6886103626490012E-10</v>
      </c>
      <c r="AF25" s="4">
        <v>-0.2398892343044281</v>
      </c>
      <c r="AG25" s="4">
        <v>1.8876532281719705E-10</v>
      </c>
      <c r="AH25" s="3">
        <v>31.80303478529137</v>
      </c>
      <c r="AI25" s="5">
        <v>9.4671487808227539E-2</v>
      </c>
      <c r="AJ25" s="1">
        <v>400588</v>
      </c>
      <c r="AK25" s="1">
        <v>489322</v>
      </c>
      <c r="AL25" s="2">
        <v>1641.7009513019068</v>
      </c>
      <c r="AM25" s="2">
        <v>1956.877662874811</v>
      </c>
      <c r="AN25" s="6">
        <v>0.50359520024256155</v>
      </c>
      <c r="AO25" s="6">
        <v>0.611663818359375</v>
      </c>
      <c r="AP25" s="6">
        <v>0.49332134113625609</v>
      </c>
      <c r="AQ25" s="6">
        <v>0.57019668817520142</v>
      </c>
      <c r="AR25" s="3">
        <v>41.287841796875</v>
      </c>
      <c r="AS25" s="1">
        <v>1695015</v>
      </c>
      <c r="AT25" s="1">
        <v>2481629</v>
      </c>
      <c r="AU25" s="1">
        <v>5168631</v>
      </c>
      <c r="AV25" s="1">
        <v>51458</v>
      </c>
      <c r="AW25" s="1">
        <v>44997</v>
      </c>
    </row>
    <row r="26" spans="1:49">
      <c r="A26">
        <f t="shared" si="5"/>
        <v>25</v>
      </c>
      <c r="B26" t="s">
        <v>43</v>
      </c>
      <c r="C26" t="s">
        <v>44</v>
      </c>
      <c r="D26" t="s">
        <v>46</v>
      </c>
      <c r="E26" s="3">
        <v>5000</v>
      </c>
      <c r="F26" t="s">
        <v>47</v>
      </c>
      <c r="G26" s="3">
        <v>50</v>
      </c>
      <c r="H26" s="3">
        <f t="shared" si="0"/>
        <v>10000</v>
      </c>
      <c r="I26" s="9">
        <v>277201</v>
      </c>
      <c r="J26" s="8">
        <v>895006991</v>
      </c>
      <c r="K26" s="10">
        <f t="shared" si="1"/>
        <v>895.00699099999997</v>
      </c>
      <c r="L26" s="2">
        <v>79239139</v>
      </c>
      <c r="M26" s="2">
        <v>91737388.5</v>
      </c>
      <c r="N26" s="2">
        <v>894998616</v>
      </c>
      <c r="O26" s="2">
        <v>8375</v>
      </c>
      <c r="P26" s="2">
        <v>0</v>
      </c>
      <c r="Q26" s="2">
        <v>0</v>
      </c>
      <c r="R26" s="2">
        <v>894952275</v>
      </c>
      <c r="S26" s="2">
        <v>54716</v>
      </c>
      <c r="T26" s="2">
        <v>0</v>
      </c>
      <c r="U26" s="2">
        <v>0</v>
      </c>
      <c r="V26" s="11">
        <v>-0.16891121864318848</v>
      </c>
      <c r="W26" s="11">
        <f t="shared" si="2"/>
        <v>-16.891121864318848</v>
      </c>
      <c r="X26" s="4">
        <v>7.8680410981178284E-2</v>
      </c>
      <c r="Y26" s="4">
        <v>1.8872614582221559E-10</v>
      </c>
      <c r="Z26" s="3">
        <f t="shared" si="3"/>
        <v>92347.882006655753</v>
      </c>
      <c r="AA26" s="4">
        <v>-0.10333425728050943</v>
      </c>
      <c r="AB26" s="11">
        <f t="shared" si="4"/>
        <v>-10.333425728050944</v>
      </c>
      <c r="AC26" s="4">
        <v>1.1545636668941484E-10</v>
      </c>
      <c r="AD26" s="4">
        <v>-0.20772849023342133</v>
      </c>
      <c r="AE26" s="4">
        <v>2.3209706379034856E-10</v>
      </c>
      <c r="AF26" s="4">
        <v>-0.23286865651607513</v>
      </c>
      <c r="AG26" s="4">
        <v>2.6018640020275541E-10</v>
      </c>
      <c r="AH26" s="3">
        <v>30.191160926547884</v>
      </c>
      <c r="AI26" s="5">
        <v>9.4671487808227539E-2</v>
      </c>
      <c r="AJ26" s="1">
        <v>406670</v>
      </c>
      <c r="AK26" s="1">
        <v>489322</v>
      </c>
      <c r="AL26" s="2">
        <v>1725.1271929090433</v>
      </c>
      <c r="AM26" s="2">
        <v>1956.877662874811</v>
      </c>
      <c r="AN26" s="6">
        <v>0.50645805120946163</v>
      </c>
      <c r="AO26" s="6">
        <v>0.611663818359375</v>
      </c>
      <c r="AP26" s="6">
        <v>0.49613056053590371</v>
      </c>
      <c r="AQ26" s="6">
        <v>0.57019668817520142</v>
      </c>
      <c r="AR26" s="3">
        <v>41.287841796875</v>
      </c>
      <c r="AS26" s="1">
        <v>1695015</v>
      </c>
      <c r="AT26" s="1">
        <v>2481629</v>
      </c>
      <c r="AU26" s="1">
        <v>5168631</v>
      </c>
      <c r="AV26" s="1">
        <v>28843</v>
      </c>
      <c r="AW26" s="1">
        <v>21853</v>
      </c>
    </row>
    <row r="27" spans="1:49">
      <c r="A27">
        <f t="shared" si="5"/>
        <v>26</v>
      </c>
      <c r="B27" t="s">
        <v>43</v>
      </c>
      <c r="C27" t="s">
        <v>44</v>
      </c>
      <c r="D27" t="s">
        <v>46</v>
      </c>
      <c r="E27" s="3">
        <v>5000</v>
      </c>
      <c r="F27" t="s">
        <v>47</v>
      </c>
      <c r="G27" s="3">
        <v>75</v>
      </c>
      <c r="H27" s="3">
        <f t="shared" si="0"/>
        <v>6666.666666666667</v>
      </c>
      <c r="I27" s="9">
        <v>202114</v>
      </c>
      <c r="J27" s="8">
        <v>745482035.75</v>
      </c>
      <c r="K27" s="10">
        <f t="shared" si="1"/>
        <v>745.48203575000002</v>
      </c>
      <c r="L27" s="2">
        <v>68303304.75</v>
      </c>
      <c r="M27" s="2">
        <v>73310405.25</v>
      </c>
      <c r="N27" s="2">
        <v>745481973.25</v>
      </c>
      <c r="O27" s="2">
        <v>62.5</v>
      </c>
      <c r="P27" s="2">
        <v>0</v>
      </c>
      <c r="Q27" s="2">
        <v>0</v>
      </c>
      <c r="R27" s="2">
        <v>745481973.25</v>
      </c>
      <c r="S27" s="2">
        <v>62.5</v>
      </c>
      <c r="T27" s="2">
        <v>0</v>
      </c>
      <c r="U27" s="2">
        <v>0</v>
      </c>
      <c r="V27" s="11">
        <v>-0.16891121864318848</v>
      </c>
      <c r="W27" s="11">
        <f t="shared" si="2"/>
        <v>-16.891121864318848</v>
      </c>
      <c r="X27" s="4">
        <v>7.8680410981178284E-2</v>
      </c>
      <c r="Y27" s="4">
        <v>2.2657986598062507E-10</v>
      </c>
      <c r="Z27" s="3">
        <f t="shared" si="3"/>
        <v>110870.5455482198</v>
      </c>
      <c r="AA27" s="4">
        <v>-8.3839640850547681E-2</v>
      </c>
      <c r="AB27" s="11">
        <f t="shared" si="4"/>
        <v>-8.3839640850547674</v>
      </c>
      <c r="AC27" s="4">
        <v>1.1246366338202307E-10</v>
      </c>
      <c r="AD27" s="4">
        <v>-0.20490209758281708</v>
      </c>
      <c r="AE27" s="4">
        <v>2.7485852482911355E-10</v>
      </c>
      <c r="AF27" s="4">
        <v>-0.2298939973115921</v>
      </c>
      <c r="AG27" s="4">
        <v>3.0838301356972408E-10</v>
      </c>
      <c r="AH27" s="3">
        <v>29.714210791929307</v>
      </c>
      <c r="AI27" s="5">
        <v>9.4671487808227539E-2</v>
      </c>
      <c r="AJ27" s="1">
        <v>406670</v>
      </c>
      <c r="AK27" s="1">
        <v>489322</v>
      </c>
      <c r="AL27" s="2">
        <v>1761.3041001735569</v>
      </c>
      <c r="AM27" s="2">
        <v>1956.877662874811</v>
      </c>
      <c r="AN27" s="6">
        <v>0.50764607077772661</v>
      </c>
      <c r="AO27" s="6">
        <v>0.611663818359375</v>
      </c>
      <c r="AP27" s="6">
        <v>0.49733051743186252</v>
      </c>
      <c r="AQ27" s="6">
        <v>0.57019668817520142</v>
      </c>
      <c r="AR27" s="3">
        <v>41.287841796875</v>
      </c>
      <c r="AS27" s="1">
        <v>1695015</v>
      </c>
      <c r="AT27" s="1">
        <v>2481629</v>
      </c>
      <c r="AU27" s="1">
        <v>5168631</v>
      </c>
      <c r="AV27" s="1">
        <v>20391</v>
      </c>
      <c r="AW27" s="1">
        <v>17892</v>
      </c>
    </row>
    <row r="28" spans="1:49">
      <c r="A28">
        <f t="shared" si="5"/>
        <v>27</v>
      </c>
      <c r="B28" t="s">
        <v>43</v>
      </c>
      <c r="C28" t="s">
        <v>46</v>
      </c>
      <c r="D28" t="s">
        <v>44</v>
      </c>
      <c r="E28" s="3">
        <v>5000</v>
      </c>
      <c r="F28" t="s">
        <v>45</v>
      </c>
      <c r="G28" s="3">
        <v>15</v>
      </c>
      <c r="H28" s="3">
        <f t="shared" si="0"/>
        <v>33333.333333333336</v>
      </c>
      <c r="I28" s="9">
        <v>1378234</v>
      </c>
      <c r="J28" s="8">
        <v>3277163383.7624202</v>
      </c>
      <c r="K28" s="10">
        <f t="shared" si="1"/>
        <v>3277.1633837624204</v>
      </c>
      <c r="L28" s="2">
        <v>732965932.92913306</v>
      </c>
      <c r="M28" s="2">
        <v>1253918560.7624729</v>
      </c>
      <c r="N28" s="2">
        <v>2044172372.7272449</v>
      </c>
      <c r="O28" s="2">
        <v>519619991.59101719</v>
      </c>
      <c r="P28" s="2">
        <v>420312283.10704523</v>
      </c>
      <c r="Q28" s="2">
        <v>293058736.33722115</v>
      </c>
      <c r="R28" s="2">
        <v>2615142233.4017134</v>
      </c>
      <c r="S28" s="2">
        <v>657919085.1520797</v>
      </c>
      <c r="T28" s="2">
        <v>4084387.539139532</v>
      </c>
      <c r="U28" s="2">
        <v>17677.669529663686</v>
      </c>
      <c r="V28" s="11">
        <v>-0.35080987215042114</v>
      </c>
      <c r="W28" s="11">
        <f t="shared" si="2"/>
        <v>-35.080987215042114</v>
      </c>
      <c r="X28" s="4">
        <v>6.1459794640541077E-2</v>
      </c>
      <c r="Y28" s="4">
        <v>1.0704680891704399E-10</v>
      </c>
      <c r="Z28" s="3">
        <f t="shared" si="3"/>
        <v>52380.360665119806</v>
      </c>
      <c r="AA28" s="4">
        <v>-0.50493732679335412</v>
      </c>
      <c r="AB28" s="11">
        <f t="shared" si="4"/>
        <v>-50.493732679335409</v>
      </c>
      <c r="AC28" s="4">
        <v>1.5407755626917208E-10</v>
      </c>
      <c r="AD28" s="4">
        <v>-0.23461355268955231</v>
      </c>
      <c r="AE28" s="4">
        <v>7.1590434969071026E-11</v>
      </c>
      <c r="AF28" s="4">
        <v>-0.27601897716522217</v>
      </c>
      <c r="AG28" s="4">
        <v>8.4224967278334617E-11</v>
      </c>
      <c r="AH28" s="3">
        <v>37.433520722896112</v>
      </c>
      <c r="AI28" s="5">
        <v>9.4671487808227539E-2</v>
      </c>
      <c r="AJ28" s="1">
        <v>317663</v>
      </c>
      <c r="AK28" s="1">
        <v>489322</v>
      </c>
      <c r="AL28" s="2">
        <v>1437.2735993314025</v>
      </c>
      <c r="AM28" s="2">
        <v>1956.877662874811</v>
      </c>
      <c r="AN28" s="6">
        <v>0.49542937260571418</v>
      </c>
      <c r="AO28" s="6">
        <v>0.611663818359375</v>
      </c>
      <c r="AP28" s="6">
        <v>0.47935322846255529</v>
      </c>
      <c r="AQ28" s="6">
        <v>0.57019668817520142</v>
      </c>
      <c r="AR28" s="3">
        <v>41.287841796875</v>
      </c>
      <c r="AS28" s="1">
        <v>1695015</v>
      </c>
      <c r="AT28" s="1">
        <v>2481629</v>
      </c>
      <c r="AU28" s="1">
        <v>5168631</v>
      </c>
      <c r="AV28" s="1">
        <v>656833</v>
      </c>
      <c r="AW28" s="1">
        <v>357452</v>
      </c>
    </row>
    <row r="29" spans="1:49">
      <c r="A29">
        <f t="shared" si="5"/>
        <v>28</v>
      </c>
      <c r="B29" t="s">
        <v>43</v>
      </c>
      <c r="C29" t="s">
        <v>46</v>
      </c>
      <c r="D29" t="s">
        <v>44</v>
      </c>
      <c r="E29" s="3">
        <v>5000</v>
      </c>
      <c r="F29" t="s">
        <v>45</v>
      </c>
      <c r="G29" s="3">
        <v>30</v>
      </c>
      <c r="H29" s="3">
        <f t="shared" si="0"/>
        <v>16666.666666666668</v>
      </c>
      <c r="I29" s="9">
        <v>750193</v>
      </c>
      <c r="J29" s="8">
        <v>1889405256.0012298</v>
      </c>
      <c r="K29" s="10">
        <f t="shared" si="1"/>
        <v>1889.4052560012299</v>
      </c>
      <c r="L29" s="2">
        <v>440745347.40085632</v>
      </c>
      <c r="M29" s="2">
        <v>741585954.00124359</v>
      </c>
      <c r="N29" s="2">
        <v>1315126865.7810388</v>
      </c>
      <c r="O29" s="2">
        <v>160819149.22776505</v>
      </c>
      <c r="P29" s="2">
        <v>229844775.2506049</v>
      </c>
      <c r="Q29" s="2">
        <v>183614465.74184716</v>
      </c>
      <c r="R29" s="2">
        <v>1874940741.778614</v>
      </c>
      <c r="S29" s="2">
        <v>14446836.553098561</v>
      </c>
      <c r="T29" s="2">
        <v>0</v>
      </c>
      <c r="U29" s="2">
        <v>17677.669529663686</v>
      </c>
      <c r="V29" s="11">
        <v>-0.25919947028160095</v>
      </c>
      <c r="W29" s="11">
        <f t="shared" si="2"/>
        <v>-25.919947028160095</v>
      </c>
      <c r="X29" s="4">
        <v>7.013268768787384E-2</v>
      </c>
      <c r="Y29" s="4">
        <v>1.3718574887189305E-10</v>
      </c>
      <c r="Z29" s="3">
        <f t="shared" si="3"/>
        <v>67128.002103915729</v>
      </c>
      <c r="AA29" s="4">
        <v>-0.23094167776043281</v>
      </c>
      <c r="AB29" s="11">
        <f t="shared" si="4"/>
        <v>-23.094167776043282</v>
      </c>
      <c r="AC29" s="4">
        <v>1.2222982348486511E-10</v>
      </c>
      <c r="AD29" s="4">
        <v>-0.21726022660732269</v>
      </c>
      <c r="AE29" s="4">
        <v>1.1498868524029149E-10</v>
      </c>
      <c r="AF29" s="4">
        <v>-0.2535271942615509</v>
      </c>
      <c r="AG29" s="4">
        <v>1.3418359479100417E-10</v>
      </c>
      <c r="AH29" s="3">
        <v>35.94277739195114</v>
      </c>
      <c r="AI29" s="5">
        <v>9.4671487808227539E-2</v>
      </c>
      <c r="AJ29" s="1">
        <v>362490</v>
      </c>
      <c r="AK29" s="1">
        <v>489322</v>
      </c>
      <c r="AL29" s="2">
        <v>1600.746919262644</v>
      </c>
      <c r="AM29" s="2">
        <v>1956.877662874811</v>
      </c>
      <c r="AN29" s="6">
        <v>0.50249223930347497</v>
      </c>
      <c r="AO29" s="6">
        <v>0.611663818359375</v>
      </c>
      <c r="AP29" s="6">
        <v>0.48795417008038339</v>
      </c>
      <c r="AQ29" s="6">
        <v>0.57019668817520142</v>
      </c>
      <c r="AR29" s="3">
        <v>41.287841796875</v>
      </c>
      <c r="AS29" s="1">
        <v>1695015</v>
      </c>
      <c r="AT29" s="1">
        <v>2481629</v>
      </c>
      <c r="AU29" s="1">
        <v>5168631</v>
      </c>
      <c r="AV29" s="1">
        <v>328405</v>
      </c>
      <c r="AW29" s="1">
        <v>189813</v>
      </c>
    </row>
    <row r="30" spans="1:49">
      <c r="A30">
        <f t="shared" si="5"/>
        <v>29</v>
      </c>
      <c r="B30" t="s">
        <v>43</v>
      </c>
      <c r="C30" t="s">
        <v>46</v>
      </c>
      <c r="D30" t="s">
        <v>44</v>
      </c>
      <c r="E30" s="3">
        <v>5000</v>
      </c>
      <c r="F30" t="s">
        <v>45</v>
      </c>
      <c r="G30" s="3">
        <v>50</v>
      </c>
      <c r="H30" s="3">
        <f t="shared" si="0"/>
        <v>10000</v>
      </c>
      <c r="I30" s="9">
        <v>479507</v>
      </c>
      <c r="J30" s="8">
        <v>1369506947.1473374</v>
      </c>
      <c r="K30" s="10">
        <f t="shared" si="1"/>
        <v>1369.5069471473375</v>
      </c>
      <c r="L30" s="2">
        <v>353676916.42851853</v>
      </c>
      <c r="M30" s="2">
        <v>566237344.64735472</v>
      </c>
      <c r="N30" s="2">
        <v>939512089.07359588</v>
      </c>
      <c r="O30" s="2">
        <v>109566407.90417375</v>
      </c>
      <c r="P30" s="2">
        <v>172742065.27200034</v>
      </c>
      <c r="Q30" s="2">
        <v>147686384.897578</v>
      </c>
      <c r="R30" s="2">
        <v>1365840351.6293426</v>
      </c>
      <c r="S30" s="2">
        <v>3648917.8484610058</v>
      </c>
      <c r="T30" s="2">
        <v>0</v>
      </c>
      <c r="U30" s="2">
        <v>17677.669529663686</v>
      </c>
      <c r="V30" s="11">
        <v>-0.24668212234973907</v>
      </c>
      <c r="W30" s="11">
        <f t="shared" si="2"/>
        <v>-24.668212234973907</v>
      </c>
      <c r="X30" s="4">
        <v>7.1317724883556366E-2</v>
      </c>
      <c r="Y30" s="4">
        <v>1.8012476232787122E-10</v>
      </c>
      <c r="Z30" s="3">
        <f t="shared" si="3"/>
        <v>88139.019850487704</v>
      </c>
      <c r="AA30" s="4">
        <v>-0.16015899489179528</v>
      </c>
      <c r="AB30" s="11">
        <f t="shared" si="4"/>
        <v>-16.015899489179528</v>
      </c>
      <c r="AC30" s="4">
        <v>1.169464663997033E-10</v>
      </c>
      <c r="AD30" s="4">
        <v>-0.20971670746803284</v>
      </c>
      <c r="AE30" s="4">
        <v>1.5313300627539661E-10</v>
      </c>
      <c r="AF30" s="4">
        <v>-0.24361629784107208</v>
      </c>
      <c r="AG30" s="4">
        <v>1.7788613637659267E-10</v>
      </c>
      <c r="AH30" s="3">
        <v>35.750656403347605</v>
      </c>
      <c r="AI30" s="5">
        <v>9.4671487808227539E-2</v>
      </c>
      <c r="AJ30" s="1">
        <v>368615</v>
      </c>
      <c r="AK30" s="1">
        <v>489322</v>
      </c>
      <c r="AL30" s="2">
        <v>1684.2757231300886</v>
      </c>
      <c r="AM30" s="2">
        <v>1956.877662874811</v>
      </c>
      <c r="AN30" s="6">
        <v>0.50562566691047905</v>
      </c>
      <c r="AO30" s="6">
        <v>0.611663818359375</v>
      </c>
      <c r="AP30" s="6">
        <v>0.49184288014606808</v>
      </c>
      <c r="AQ30" s="6">
        <v>0.57019668817520142</v>
      </c>
      <c r="AR30" s="3">
        <v>41.287841796875</v>
      </c>
      <c r="AS30" s="1">
        <v>1695015</v>
      </c>
      <c r="AT30" s="1">
        <v>2481629</v>
      </c>
      <c r="AU30" s="1">
        <v>5168631</v>
      </c>
      <c r="AV30" s="1">
        <v>231149</v>
      </c>
      <c r="AW30" s="1">
        <v>129957</v>
      </c>
    </row>
    <row r="31" spans="1:49">
      <c r="A31">
        <f t="shared" si="5"/>
        <v>30</v>
      </c>
      <c r="B31" t="s">
        <v>43</v>
      </c>
      <c r="C31" t="s">
        <v>46</v>
      </c>
      <c r="D31" t="s">
        <v>44</v>
      </c>
      <c r="E31" s="3">
        <v>5000</v>
      </c>
      <c r="F31" t="s">
        <v>45</v>
      </c>
      <c r="G31" s="3">
        <v>75</v>
      </c>
      <c r="H31" s="3">
        <f t="shared" si="0"/>
        <v>6666.666666666667</v>
      </c>
      <c r="I31" s="9">
        <v>359223</v>
      </c>
      <c r="J31" s="8">
        <v>1156856682.4297075</v>
      </c>
      <c r="K31" s="10">
        <f t="shared" si="1"/>
        <v>1156.8566824297075</v>
      </c>
      <c r="L31" s="2">
        <v>311522702.73126155</v>
      </c>
      <c r="M31" s="2">
        <v>484685051.92977595</v>
      </c>
      <c r="N31" s="2">
        <v>789576818.40641391</v>
      </c>
      <c r="O31" s="2">
        <v>89652715.305313244</v>
      </c>
      <c r="P31" s="2">
        <v>148667526.13883772</v>
      </c>
      <c r="Q31" s="2">
        <v>128959622.57918677</v>
      </c>
      <c r="R31" s="2">
        <v>1156786506.9336035</v>
      </c>
      <c r="S31" s="2">
        <v>52497.826582193135</v>
      </c>
      <c r="T31" s="2">
        <v>0</v>
      </c>
      <c r="U31" s="2">
        <v>17677.669529663686</v>
      </c>
      <c r="V31" s="11">
        <v>-0.21111860871315002</v>
      </c>
      <c r="W31" s="11">
        <f t="shared" si="2"/>
        <v>-21.111860871315002</v>
      </c>
      <c r="X31" s="4">
        <v>7.4684575200080872E-2</v>
      </c>
      <c r="Y31" s="4">
        <v>1.8249331212860653E-10</v>
      </c>
      <c r="Z31" s="3">
        <f t="shared" si="3"/>
        <v>89298.010349071032</v>
      </c>
      <c r="AA31" s="4">
        <v>-0.12649878312393684</v>
      </c>
      <c r="AB31" s="11">
        <f t="shared" si="4"/>
        <v>-12.649878312393684</v>
      </c>
      <c r="AC31" s="4">
        <v>1.0934697591835629E-10</v>
      </c>
      <c r="AD31" s="4">
        <v>-0.20661328732967377</v>
      </c>
      <c r="AE31" s="4">
        <v>1.785988579250386E-10</v>
      </c>
      <c r="AF31" s="4">
        <v>-0.23930767178535461</v>
      </c>
      <c r="AG31" s="4">
        <v>2.0686025115068674E-10</v>
      </c>
      <c r="AH31" s="3">
        <v>36.02398231739059</v>
      </c>
      <c r="AI31" s="5">
        <v>9.4671487808227539E-2</v>
      </c>
      <c r="AJ31" s="1">
        <v>386017</v>
      </c>
      <c r="AK31" s="1">
        <v>489322</v>
      </c>
      <c r="AL31" s="2">
        <v>1721.4825030375771</v>
      </c>
      <c r="AM31" s="2">
        <v>1956.877662874811</v>
      </c>
      <c r="AN31" s="6">
        <v>0.50692614470679276</v>
      </c>
      <c r="AO31" s="6">
        <v>0.611663818359375</v>
      </c>
      <c r="AP31" s="6">
        <v>0.4935528378899024</v>
      </c>
      <c r="AQ31" s="6">
        <v>0.57019668817520142</v>
      </c>
      <c r="AR31" s="3">
        <v>41.287841796875</v>
      </c>
      <c r="AS31" s="1">
        <v>1695015</v>
      </c>
      <c r="AT31" s="1">
        <v>2481629</v>
      </c>
      <c r="AU31" s="1">
        <v>5168631</v>
      </c>
      <c r="AV31" s="1">
        <v>177500</v>
      </c>
      <c r="AW31" s="1">
        <v>111560</v>
      </c>
    </row>
    <row r="32" spans="1:49">
      <c r="A32">
        <f t="shared" si="5"/>
        <v>31</v>
      </c>
      <c r="B32" t="s">
        <v>43</v>
      </c>
      <c r="C32" t="s">
        <v>46</v>
      </c>
      <c r="D32" t="s">
        <v>46</v>
      </c>
      <c r="E32" s="3">
        <v>5000</v>
      </c>
      <c r="F32" t="s">
        <v>47</v>
      </c>
      <c r="G32" s="3">
        <v>15</v>
      </c>
      <c r="H32" s="3">
        <f t="shared" si="0"/>
        <v>33333.333333333336</v>
      </c>
      <c r="I32" s="9">
        <v>1378234</v>
      </c>
      <c r="J32" s="8">
        <v>3750270169.1000071</v>
      </c>
      <c r="K32" s="10">
        <f t="shared" si="1"/>
        <v>3750.270169100007</v>
      </c>
      <c r="L32" s="2">
        <v>987942082.74999952</v>
      </c>
      <c r="M32" s="2">
        <v>1727025346.1000378</v>
      </c>
      <c r="N32" s="2">
        <v>2101783080.0999956</v>
      </c>
      <c r="O32" s="2">
        <v>639644509.34999406</v>
      </c>
      <c r="P32" s="2">
        <v>594394940.15000141</v>
      </c>
      <c r="Q32" s="2">
        <v>414447639.49999112</v>
      </c>
      <c r="R32" s="2">
        <v>2979588216.7500353</v>
      </c>
      <c r="S32" s="2">
        <v>765032808.44999743</v>
      </c>
      <c r="T32" s="2">
        <v>5624143.9000000013</v>
      </c>
      <c r="U32" s="2">
        <v>25000</v>
      </c>
      <c r="V32" s="11">
        <v>-0.35970789194107056</v>
      </c>
      <c r="W32" s="11">
        <f t="shared" si="2"/>
        <v>-35.970789194107056</v>
      </c>
      <c r="X32" s="4">
        <v>6.0617405921220779E-2</v>
      </c>
      <c r="Y32" s="4">
        <v>9.5915192455109377E-11</v>
      </c>
      <c r="Z32" s="3">
        <f t="shared" si="3"/>
        <v>46933.418677470843</v>
      </c>
      <c r="AA32" s="4">
        <v>-0.51822136664845297</v>
      </c>
      <c r="AB32" s="11">
        <f t="shared" si="4"/>
        <v>-51.822136664845296</v>
      </c>
      <c r="AC32" s="4">
        <v>1.3818240995888686E-10</v>
      </c>
      <c r="AD32" s="4">
        <v>-0.23701287806034088</v>
      </c>
      <c r="AE32" s="4">
        <v>6.319888362638082E-11</v>
      </c>
      <c r="AF32" s="4">
        <v>-0.28545841574668884</v>
      </c>
      <c r="AG32" s="4">
        <v>7.6116758729316558E-11</v>
      </c>
      <c r="AH32" s="3">
        <v>37.433520722896112</v>
      </c>
      <c r="AI32" s="5">
        <v>9.4671487808227539E-2</v>
      </c>
      <c r="AJ32" s="1">
        <v>313309</v>
      </c>
      <c r="AK32" s="1">
        <v>489322</v>
      </c>
      <c r="AL32" s="2">
        <v>1406.6797440858181</v>
      </c>
      <c r="AM32" s="2">
        <v>1956.877662874811</v>
      </c>
      <c r="AN32" s="6">
        <v>0.49446843162813331</v>
      </c>
      <c r="AO32" s="6">
        <v>0.611663818359375</v>
      </c>
      <c r="AP32" s="6">
        <v>0.47583321935765849</v>
      </c>
      <c r="AQ32" s="6">
        <v>0.57019668817520142</v>
      </c>
      <c r="AR32" s="3">
        <v>41.287841796875</v>
      </c>
      <c r="AS32" s="1">
        <v>1695015</v>
      </c>
      <c r="AT32" s="1">
        <v>2481629</v>
      </c>
      <c r="AU32" s="1">
        <v>5168631</v>
      </c>
      <c r="AV32" s="1">
        <v>656833</v>
      </c>
      <c r="AW32" s="1">
        <v>357452</v>
      </c>
    </row>
    <row r="33" spans="1:49">
      <c r="A33">
        <f t="shared" si="5"/>
        <v>32</v>
      </c>
      <c r="B33" t="s">
        <v>43</v>
      </c>
      <c r="C33" t="s">
        <v>46</v>
      </c>
      <c r="D33" t="s">
        <v>46</v>
      </c>
      <c r="E33" s="3">
        <v>5000</v>
      </c>
      <c r="F33" t="s">
        <v>47</v>
      </c>
      <c r="G33" s="3">
        <v>30</v>
      </c>
      <c r="H33" s="3">
        <f t="shared" si="0"/>
        <v>16666.666666666668</v>
      </c>
      <c r="I33" s="9">
        <v>750193</v>
      </c>
      <c r="J33" s="8">
        <v>2171072970.1999965</v>
      </c>
      <c r="K33" s="10">
        <f t="shared" si="1"/>
        <v>2171.0729701999967</v>
      </c>
      <c r="L33" s="2">
        <v>602035339.49999774</v>
      </c>
      <c r="M33" s="2">
        <v>1023253668.1999847</v>
      </c>
      <c r="N33" s="2">
        <v>1359281191.0000014</v>
      </c>
      <c r="O33" s="2">
        <v>227072113.09999999</v>
      </c>
      <c r="P33" s="2">
        <v>325049598.39999998</v>
      </c>
      <c r="Q33" s="2">
        <v>259670067.70000377</v>
      </c>
      <c r="R33" s="2">
        <v>2152044990.7999902</v>
      </c>
      <c r="S33" s="2">
        <v>19002979.40000001</v>
      </c>
      <c r="T33" s="2">
        <v>0</v>
      </c>
      <c r="U33" s="2">
        <v>25000</v>
      </c>
      <c r="V33" s="11">
        <v>-0.26401838660240173</v>
      </c>
      <c r="W33" s="11">
        <f t="shared" si="2"/>
        <v>-26.401838660240173</v>
      </c>
      <c r="X33" s="4">
        <v>6.9676473736763E-2</v>
      </c>
      <c r="Y33" s="4">
        <v>1.2160733531274559E-10</v>
      </c>
      <c r="Z33" s="3">
        <f t="shared" si="3"/>
        <v>59505.139520068347</v>
      </c>
      <c r="AA33" s="4">
        <v>-0.24236316193702237</v>
      </c>
      <c r="AB33" s="11">
        <f t="shared" si="4"/>
        <v>-24.236316193702237</v>
      </c>
      <c r="AC33" s="4">
        <v>1.1163289737048387E-10</v>
      </c>
      <c r="AD33" s="4">
        <v>-0.21876250207424164</v>
      </c>
      <c r="AE33" s="4">
        <v>1.0076239148615329E-10</v>
      </c>
      <c r="AF33" s="4">
        <v>-0.25972568988800049</v>
      </c>
      <c r="AG33" s="4">
        <v>1.1963011137261503E-10</v>
      </c>
      <c r="AH33" s="3">
        <v>35.94277739195114</v>
      </c>
      <c r="AI33" s="5">
        <v>9.4671487808227539E-2</v>
      </c>
      <c r="AJ33" s="1">
        <v>360132</v>
      </c>
      <c r="AK33" s="1">
        <v>489322</v>
      </c>
      <c r="AL33" s="2">
        <v>1575.2987900076932</v>
      </c>
      <c r="AM33" s="2">
        <v>1956.877662874811</v>
      </c>
      <c r="AN33" s="6">
        <v>0.50187285459032038</v>
      </c>
      <c r="AO33" s="6">
        <v>0.611663818359375</v>
      </c>
      <c r="AP33" s="6">
        <v>0.48555318670373548</v>
      </c>
      <c r="AQ33" s="6">
        <v>0.57019668817520142</v>
      </c>
      <c r="AR33" s="3">
        <v>41.287841796875</v>
      </c>
      <c r="AS33" s="1">
        <v>1695015</v>
      </c>
      <c r="AT33" s="1">
        <v>2481629</v>
      </c>
      <c r="AU33" s="1">
        <v>5168631</v>
      </c>
      <c r="AV33" s="1">
        <v>328405</v>
      </c>
      <c r="AW33" s="1">
        <v>189813</v>
      </c>
    </row>
    <row r="34" spans="1:49">
      <c r="A34">
        <f t="shared" si="5"/>
        <v>33</v>
      </c>
      <c r="B34" t="s">
        <v>43</v>
      </c>
      <c r="C34" t="s">
        <v>46</v>
      </c>
      <c r="D34" t="s">
        <v>46</v>
      </c>
      <c r="E34" s="3">
        <v>5000</v>
      </c>
      <c r="F34" t="s">
        <v>47</v>
      </c>
      <c r="G34" s="3">
        <v>50</v>
      </c>
      <c r="H34" s="3">
        <f t="shared" si="0"/>
        <v>10000</v>
      </c>
      <c r="I34" s="9">
        <v>479507</v>
      </c>
      <c r="J34" s="8">
        <v>1585086379</v>
      </c>
      <c r="K34" s="10">
        <f t="shared" si="1"/>
        <v>1585.0863790000001</v>
      </c>
      <c r="L34" s="2">
        <v>483226118</v>
      </c>
      <c r="M34" s="2">
        <v>781816776.5</v>
      </c>
      <c r="N34" s="2">
        <v>976985288</v>
      </c>
      <c r="O34" s="2">
        <v>154946831</v>
      </c>
      <c r="P34" s="2">
        <v>244294171.5</v>
      </c>
      <c r="Q34" s="2">
        <v>208860088.5</v>
      </c>
      <c r="R34" s="2">
        <v>1579923694</v>
      </c>
      <c r="S34" s="2">
        <v>5137685</v>
      </c>
      <c r="T34" s="2">
        <v>0</v>
      </c>
      <c r="U34" s="2">
        <v>25000</v>
      </c>
      <c r="V34" s="11">
        <v>-0.2503974437713623</v>
      </c>
      <c r="W34" s="11">
        <f t="shared" si="2"/>
        <v>-25.03974437713623</v>
      </c>
      <c r="X34" s="4">
        <v>7.0965990424156189E-2</v>
      </c>
      <c r="Y34" s="4">
        <v>1.5797084473856415E-10</v>
      </c>
      <c r="Z34" s="3">
        <f t="shared" si="3"/>
        <v>77298.626512265299</v>
      </c>
      <c r="AA34" s="4">
        <v>-0.17017285568385943</v>
      </c>
      <c r="AB34" s="11">
        <f t="shared" si="4"/>
        <v>-17.017285568385944</v>
      </c>
      <c r="AC34" s="4">
        <v>1.0735872607581243E-10</v>
      </c>
      <c r="AD34" s="4">
        <v>-0.21083055436611176</v>
      </c>
      <c r="AE34" s="4">
        <v>1.3300886780864829E-10</v>
      </c>
      <c r="AF34" s="4">
        <v>-0.24848358333110809</v>
      </c>
      <c r="AG34" s="4">
        <v>1.5676343556592087E-10</v>
      </c>
      <c r="AH34" s="3">
        <v>35.750656403347605</v>
      </c>
      <c r="AI34" s="5">
        <v>9.4671487808227539E-2</v>
      </c>
      <c r="AJ34" s="1">
        <v>366797</v>
      </c>
      <c r="AK34" s="1">
        <v>489322</v>
      </c>
      <c r="AL34" s="2">
        <v>1660.95060871894</v>
      </c>
      <c r="AM34" s="2">
        <v>1956.877662874811</v>
      </c>
      <c r="AN34" s="6">
        <v>0.50516054247775544</v>
      </c>
      <c r="AO34" s="6">
        <v>0.611663818359375</v>
      </c>
      <c r="AP34" s="6">
        <v>0.4899253971758028</v>
      </c>
      <c r="AQ34" s="6">
        <v>0.57019668817520142</v>
      </c>
      <c r="AR34" s="3">
        <v>41.287841796875</v>
      </c>
      <c r="AS34" s="1">
        <v>1695015</v>
      </c>
      <c r="AT34" s="1">
        <v>2481629</v>
      </c>
      <c r="AU34" s="1">
        <v>5168631</v>
      </c>
      <c r="AV34" s="1">
        <v>231149</v>
      </c>
      <c r="AW34" s="1">
        <v>129957</v>
      </c>
    </row>
    <row r="35" spans="1:49">
      <c r="A35">
        <f t="shared" si="5"/>
        <v>34</v>
      </c>
      <c r="B35" t="s">
        <v>43</v>
      </c>
      <c r="C35" t="s">
        <v>46</v>
      </c>
      <c r="D35" t="s">
        <v>46</v>
      </c>
      <c r="E35" s="3">
        <v>5000</v>
      </c>
      <c r="F35" t="s">
        <v>47</v>
      </c>
      <c r="G35" s="3">
        <v>75</v>
      </c>
      <c r="H35" s="3">
        <f t="shared" si="0"/>
        <v>6666.666666666667</v>
      </c>
      <c r="I35" s="9">
        <v>359223</v>
      </c>
      <c r="J35" s="8">
        <v>1343073018.75</v>
      </c>
      <c r="K35" s="10">
        <f t="shared" si="1"/>
        <v>1343.0730187500001</v>
      </c>
      <c r="L35" s="2">
        <v>425178779.5</v>
      </c>
      <c r="M35" s="2">
        <v>670901388.25</v>
      </c>
      <c r="N35" s="2">
        <v>823660879.75</v>
      </c>
      <c r="O35" s="2">
        <v>126788060</v>
      </c>
      <c r="P35" s="2">
        <v>210247631.75</v>
      </c>
      <c r="Q35" s="2">
        <v>182376447.25</v>
      </c>
      <c r="R35" s="2">
        <v>1342973801.5</v>
      </c>
      <c r="S35" s="2">
        <v>74217.25</v>
      </c>
      <c r="T35" s="2">
        <v>0</v>
      </c>
      <c r="U35" s="2">
        <v>25000</v>
      </c>
      <c r="V35" s="11">
        <v>-0.2147848904132843</v>
      </c>
      <c r="W35" s="11">
        <f t="shared" si="2"/>
        <v>-21.47848904132843</v>
      </c>
      <c r="X35" s="4">
        <v>7.4337482452392578E-2</v>
      </c>
      <c r="Y35" s="4">
        <v>1.5992047963653278E-10</v>
      </c>
      <c r="Z35" s="3">
        <f t="shared" si="3"/>
        <v>78252.6329788203</v>
      </c>
      <c r="AA35" s="4">
        <v>-0.13818968775193982</v>
      </c>
      <c r="AB35" s="11">
        <f t="shared" si="4"/>
        <v>-13.818968775193982</v>
      </c>
      <c r="AC35" s="4">
        <v>1.0289067514657191E-10</v>
      </c>
      <c r="AD35" s="4">
        <v>-0.20755822956562042</v>
      </c>
      <c r="AE35" s="4">
        <v>1.5453979762547476E-10</v>
      </c>
      <c r="AF35" s="4">
        <v>-0.24356085062026978</v>
      </c>
      <c r="AG35" s="4">
        <v>1.8134595214380766E-10</v>
      </c>
      <c r="AH35" s="3">
        <v>36.02398231739059</v>
      </c>
      <c r="AI35" s="5">
        <v>9.4671487808227539E-2</v>
      </c>
      <c r="AJ35" s="1">
        <v>384223</v>
      </c>
      <c r="AK35" s="1">
        <v>489322</v>
      </c>
      <c r="AL35" s="2">
        <v>1699.517704881699</v>
      </c>
      <c r="AM35" s="2">
        <v>1956.877662874811</v>
      </c>
      <c r="AN35" s="6">
        <v>0.50652945994578724</v>
      </c>
      <c r="AO35" s="6">
        <v>0.611663818359375</v>
      </c>
      <c r="AP35" s="6">
        <v>0.49186481002078941</v>
      </c>
      <c r="AQ35" s="6">
        <v>0.57019668817520142</v>
      </c>
      <c r="AR35" s="3">
        <v>41.287841796875</v>
      </c>
      <c r="AS35" s="1">
        <v>1695015</v>
      </c>
      <c r="AT35" s="1">
        <v>2481629</v>
      </c>
      <c r="AU35" s="1">
        <v>5168631</v>
      </c>
      <c r="AV35" s="1">
        <v>177500</v>
      </c>
      <c r="AW35" s="1">
        <v>111560</v>
      </c>
    </row>
    <row r="36" spans="1:49">
      <c r="A36">
        <f t="shared" si="5"/>
        <v>35</v>
      </c>
      <c r="B36" t="s">
        <v>48</v>
      </c>
      <c r="C36" t="s">
        <v>49</v>
      </c>
      <c r="D36" t="s">
        <v>44</v>
      </c>
      <c r="E36" s="3">
        <v>5000</v>
      </c>
      <c r="F36" t="s">
        <v>45</v>
      </c>
      <c r="G36" s="3">
        <v>0</v>
      </c>
      <c r="H36" s="3" t="str">
        <f t="shared" si="0"/>
        <v/>
      </c>
      <c r="I36" s="9">
        <v>3049257</v>
      </c>
      <c r="J36" s="8">
        <v>12841309490.991196</v>
      </c>
      <c r="K36" s="10">
        <f t="shared" si="1"/>
        <v>12841.309490991196</v>
      </c>
      <c r="L36" s="2">
        <v>3192460702.7719789</v>
      </c>
      <c r="M36" s="2">
        <v>6368494491.0058289</v>
      </c>
      <c r="N36" s="2">
        <v>2832356979.2089391</v>
      </c>
      <c r="O36" s="2">
        <v>2960405558.3938389</v>
      </c>
      <c r="P36" s="2">
        <v>3303540498.7427654</v>
      </c>
      <c r="Q36" s="2">
        <v>3745006454.6557775</v>
      </c>
      <c r="R36" s="2">
        <v>3358892766.0751982</v>
      </c>
      <c r="S36" s="2">
        <v>3285506388.3171501</v>
      </c>
      <c r="T36" s="2">
        <v>3175575244.5808721</v>
      </c>
      <c r="U36" s="2">
        <v>3021335092.0248847</v>
      </c>
      <c r="V36" s="11">
        <v>-0.45142665505409241</v>
      </c>
      <c r="W36" s="11">
        <f t="shared" si="2"/>
        <v>-45.142665505409241</v>
      </c>
      <c r="X36" s="4">
        <v>5.1934253424406052E-2</v>
      </c>
      <c r="Y36" s="4">
        <v>3.5154254507396843E-11</v>
      </c>
      <c r="Z36" s="3">
        <f t="shared" si="3"/>
        <v>17201.750347576872</v>
      </c>
      <c r="AA36" s="4">
        <v>-0.6540583760296621</v>
      </c>
      <c r="AB36" s="11">
        <f t="shared" si="4"/>
        <v>-65.405837602966216</v>
      </c>
      <c r="AC36" s="4">
        <v>5.0933930684227136E-11</v>
      </c>
      <c r="AD36" s="4">
        <v>-0.27199342846870422</v>
      </c>
      <c r="AE36" s="4">
        <v>2.1181128032066177E-11</v>
      </c>
      <c r="AF36" s="4">
        <v>-0.31766381859779358</v>
      </c>
      <c r="AG36" s="4">
        <v>2.4737649428896447E-11</v>
      </c>
      <c r="AH36" s="3">
        <v>41.287842251407476</v>
      </c>
      <c r="AI36" s="5">
        <v>9.4671487808227539E-2</v>
      </c>
      <c r="AJ36" s="1">
        <v>268429</v>
      </c>
      <c r="AK36" s="1">
        <v>489322</v>
      </c>
      <c r="AL36" s="2">
        <v>1244.0427341564398</v>
      </c>
      <c r="AM36" s="2">
        <v>1956.877662874811</v>
      </c>
      <c r="AN36" s="6">
        <v>0.48087026272997502</v>
      </c>
      <c r="AO36" s="6">
        <v>0.611663818359375</v>
      </c>
      <c r="AP36" s="6">
        <v>0.46420323926644802</v>
      </c>
      <c r="AQ36" s="6">
        <v>0.57019668817520142</v>
      </c>
      <c r="AR36" s="3">
        <v>41.287841796875</v>
      </c>
      <c r="AS36" s="1">
        <v>1695015</v>
      </c>
      <c r="AT36" s="1">
        <v>2481629</v>
      </c>
      <c r="AU36" s="1">
        <v>5168631</v>
      </c>
      <c r="AV36" s="1">
        <v>1754694</v>
      </c>
      <c r="AW36" s="1">
        <v>866069</v>
      </c>
    </row>
    <row r="37" spans="1:49">
      <c r="A37">
        <f t="shared" si="5"/>
        <v>36</v>
      </c>
      <c r="B37" t="s">
        <v>48</v>
      </c>
      <c r="C37" t="s">
        <v>49</v>
      </c>
      <c r="D37" t="s">
        <v>46</v>
      </c>
      <c r="E37" s="3">
        <v>5000</v>
      </c>
      <c r="F37" t="s">
        <v>47</v>
      </c>
      <c r="G37" s="3">
        <v>0</v>
      </c>
      <c r="H37" s="3" t="str">
        <f t="shared" si="0"/>
        <v/>
      </c>
      <c r="I37" s="9">
        <v>3049257</v>
      </c>
      <c r="J37" s="8">
        <v>15246285000</v>
      </c>
      <c r="K37" s="10">
        <f t="shared" si="1"/>
        <v>15246.285</v>
      </c>
      <c r="L37" s="2">
        <v>4330345000</v>
      </c>
      <c r="M37" s="2">
        <v>8773470000</v>
      </c>
      <c r="N37" s="2">
        <v>2905015000</v>
      </c>
      <c r="O37" s="2">
        <v>3205235000</v>
      </c>
      <c r="P37" s="2">
        <v>4048160000</v>
      </c>
      <c r="Q37" s="2">
        <v>5087875000</v>
      </c>
      <c r="R37" s="2">
        <v>3811095000</v>
      </c>
      <c r="S37" s="2">
        <v>3811815000</v>
      </c>
      <c r="T37" s="2">
        <v>3809465000</v>
      </c>
      <c r="U37" s="2">
        <v>3813910000</v>
      </c>
      <c r="V37" s="11">
        <v>-0.53468674421310425</v>
      </c>
      <c r="W37" s="11">
        <f t="shared" si="2"/>
        <v>-53.468674421310425</v>
      </c>
      <c r="X37" s="4">
        <v>4.4051896780729294E-2</v>
      </c>
      <c r="Y37" s="4">
        <v>3.5069967763146082E-11</v>
      </c>
      <c r="Z37" s="3">
        <f t="shared" si="3"/>
        <v>17160.508281197683</v>
      </c>
      <c r="AA37" s="4">
        <v>-0.66699677540931945</v>
      </c>
      <c r="AB37" s="11">
        <f t="shared" si="4"/>
        <v>-66.699677540931944</v>
      </c>
      <c r="AC37" s="4">
        <v>4.3748150935218888E-11</v>
      </c>
      <c r="AD37" s="4">
        <v>-0.27241307497024536</v>
      </c>
      <c r="AE37" s="4">
        <v>1.7867504351065655E-11</v>
      </c>
      <c r="AF37" s="4">
        <v>-0.33183315396308899</v>
      </c>
      <c r="AG37" s="4">
        <v>2.1764853808114992E-11</v>
      </c>
      <c r="AH37" s="3">
        <v>41.287842251407476</v>
      </c>
      <c r="AI37" s="5">
        <v>9.4671487808227539E-2</v>
      </c>
      <c r="AJ37" s="1">
        <v>227688</v>
      </c>
      <c r="AK37" s="1">
        <v>489322</v>
      </c>
      <c r="AL37" s="2">
        <v>1202.0206686817814</v>
      </c>
      <c r="AM37" s="2">
        <v>1956.877662874811</v>
      </c>
      <c r="AN37" s="6">
        <v>0.48071166943564653</v>
      </c>
      <c r="AO37" s="6">
        <v>0.611663818359375</v>
      </c>
      <c r="AP37" s="6">
        <v>0.4592645969700227</v>
      </c>
      <c r="AQ37" s="6">
        <v>0.57019668817520142</v>
      </c>
      <c r="AR37" s="3">
        <v>41.287841796875</v>
      </c>
      <c r="AS37" s="1">
        <v>1695015</v>
      </c>
      <c r="AT37" s="1">
        <v>2481629</v>
      </c>
      <c r="AU37" s="1">
        <v>5168631</v>
      </c>
      <c r="AV37" s="1">
        <v>1754694</v>
      </c>
      <c r="AW37" s="1">
        <v>866069</v>
      </c>
    </row>
    <row r="38" spans="1:49">
      <c r="A38">
        <f t="shared" si="5"/>
        <v>37</v>
      </c>
      <c r="B38" t="s">
        <v>43</v>
      </c>
      <c r="C38" t="s">
        <v>44</v>
      </c>
      <c r="D38" t="s">
        <v>44</v>
      </c>
      <c r="E38" s="3">
        <v>10000</v>
      </c>
      <c r="F38" t="s">
        <v>45</v>
      </c>
      <c r="G38" s="3">
        <v>15</v>
      </c>
      <c r="H38" s="3">
        <f t="shared" si="0"/>
        <v>66666.666666666672</v>
      </c>
      <c r="I38" s="9">
        <v>1629269</v>
      </c>
      <c r="J38" s="8">
        <v>8343534746.051897</v>
      </c>
      <c r="K38" s="10">
        <f t="shared" si="1"/>
        <v>8343.5347460518969</v>
      </c>
      <c r="L38" s="2">
        <v>1016738601.4358453</v>
      </c>
      <c r="M38" s="2">
        <v>1488007178.9520111</v>
      </c>
      <c r="N38" s="2">
        <v>4840201923.8045015</v>
      </c>
      <c r="O38" s="2">
        <v>2923671657.2632437</v>
      </c>
      <c r="P38" s="2">
        <v>579611602.80937064</v>
      </c>
      <c r="Q38" s="2">
        <v>49562.174953536887</v>
      </c>
      <c r="R38" s="2">
        <v>4598641900.6896448</v>
      </c>
      <c r="S38" s="2">
        <v>2757494440.6990595</v>
      </c>
      <c r="T38" s="2">
        <v>963235709.28203654</v>
      </c>
      <c r="U38" s="2">
        <v>24162695.381302502</v>
      </c>
      <c r="V38" s="11">
        <v>-0.56363499164581299</v>
      </c>
      <c r="W38" s="11">
        <f t="shared" si="2"/>
        <v>-56.363499164581299</v>
      </c>
      <c r="X38" s="4">
        <v>4.1311327368021011E-2</v>
      </c>
      <c r="Y38" s="4">
        <v>6.7553504456974167E-11</v>
      </c>
      <c r="Z38" s="3">
        <f t="shared" si="3"/>
        <v>33055.414568808039</v>
      </c>
      <c r="AA38" s="4">
        <v>-0.76587043950224465</v>
      </c>
      <c r="AB38" s="11">
        <f t="shared" si="4"/>
        <v>-76.587043950224469</v>
      </c>
      <c r="AC38" s="4">
        <v>9.179208088072599E-11</v>
      </c>
      <c r="AD38" s="4">
        <v>-0.3202400803565979</v>
      </c>
      <c r="AE38" s="4">
        <v>3.8381825495648059E-11</v>
      </c>
      <c r="AF38" s="4">
        <v>-0.34309136867523193</v>
      </c>
      <c r="AG38" s="4">
        <v>4.1120624266755001E-11</v>
      </c>
      <c r="AH38" s="3">
        <v>37.382302738221867</v>
      </c>
      <c r="AI38" s="5">
        <v>9.4671487808227539E-2</v>
      </c>
      <c r="AJ38" s="1">
        <v>213523</v>
      </c>
      <c r="AK38" s="1">
        <v>489322</v>
      </c>
      <c r="AL38" s="2">
        <v>962.12759579583724</v>
      </c>
      <c r="AM38" s="2">
        <v>1956.877662874811</v>
      </c>
      <c r="AN38" s="6">
        <v>0.46329741976696742</v>
      </c>
      <c r="AO38" s="6">
        <v>0.611663818359375</v>
      </c>
      <c r="AP38" s="6">
        <v>0.45541489328057028</v>
      </c>
      <c r="AQ38" s="6">
        <v>0.57019668817520142</v>
      </c>
      <c r="AR38" s="3">
        <v>41.287841796875</v>
      </c>
      <c r="AS38" s="1">
        <v>1695015</v>
      </c>
      <c r="AT38" s="1">
        <v>2481629</v>
      </c>
      <c r="AU38" s="1">
        <v>5168631</v>
      </c>
      <c r="AV38" s="1">
        <v>504794</v>
      </c>
      <c r="AW38" s="1">
        <v>286193</v>
      </c>
    </row>
    <row r="39" spans="1:49">
      <c r="A39">
        <f t="shared" si="5"/>
        <v>38</v>
      </c>
      <c r="B39" t="s">
        <v>43</v>
      </c>
      <c r="C39" t="s">
        <v>44</v>
      </c>
      <c r="D39" t="s">
        <v>44</v>
      </c>
      <c r="E39" s="3">
        <v>10000</v>
      </c>
      <c r="F39" t="s">
        <v>45</v>
      </c>
      <c r="G39" s="3">
        <v>30</v>
      </c>
      <c r="H39" s="3">
        <f t="shared" si="0"/>
        <v>33333.333333333336</v>
      </c>
      <c r="I39" s="9">
        <v>886684</v>
      </c>
      <c r="J39" s="8">
        <v>4553323719.1938972</v>
      </c>
      <c r="K39" s="10">
        <f t="shared" si="1"/>
        <v>4553.323719193897</v>
      </c>
      <c r="L39" s="2">
        <v>441581814.67572463</v>
      </c>
      <c r="M39" s="2">
        <v>506834073.19374591</v>
      </c>
      <c r="N39" s="2">
        <v>4015689889.19102</v>
      </c>
      <c r="O39" s="2">
        <v>537526273.33090568</v>
      </c>
      <c r="P39" s="2">
        <v>79143</v>
      </c>
      <c r="Q39" s="2">
        <v>28413.671788419037</v>
      </c>
      <c r="R39" s="2">
        <v>3712176929.6381769</v>
      </c>
      <c r="S39" s="2">
        <v>840398409.0196501</v>
      </c>
      <c r="T39" s="2">
        <v>734173.7000000003</v>
      </c>
      <c r="U39" s="2">
        <v>14206.835894209518</v>
      </c>
      <c r="V39" s="11">
        <v>-0.44679984450340271</v>
      </c>
      <c r="W39" s="11">
        <f t="shared" si="2"/>
        <v>-44.679984450340271</v>
      </c>
      <c r="X39" s="4">
        <v>5.23722805082798E-2</v>
      </c>
      <c r="Y39" s="4">
        <v>9.8126090586347914E-11</v>
      </c>
      <c r="Z39" s="3">
        <f t="shared" si="3"/>
        <v>48015.255115378714</v>
      </c>
      <c r="AA39" s="4">
        <v>-0.69735580143092601</v>
      </c>
      <c r="AB39" s="11">
        <f t="shared" si="4"/>
        <v>-69.735580143092605</v>
      </c>
      <c r="AC39" s="4">
        <v>1.5315312906771794E-10</v>
      </c>
      <c r="AD39" s="4">
        <v>-0.27366477251052856</v>
      </c>
      <c r="AE39" s="4">
        <v>6.0102200993839006E-11</v>
      </c>
      <c r="AF39" s="4">
        <v>-0.29875668883323669</v>
      </c>
      <c r="AG39" s="4">
        <v>6.5612883182186721E-11</v>
      </c>
      <c r="AH39" s="3">
        <v>34.175779646412927</v>
      </c>
      <c r="AI39" s="5">
        <v>9.4671487808227539E-2</v>
      </c>
      <c r="AJ39" s="1">
        <v>270693</v>
      </c>
      <c r="AK39" s="1">
        <v>489322</v>
      </c>
      <c r="AL39" s="2">
        <v>1073.6739430655734</v>
      </c>
      <c r="AM39" s="2">
        <v>1956.877662874811</v>
      </c>
      <c r="AN39" s="6">
        <v>0.48023925615768692</v>
      </c>
      <c r="AO39" s="6">
        <v>0.611663818359375</v>
      </c>
      <c r="AP39" s="6">
        <v>0.47096105025505991</v>
      </c>
      <c r="AQ39" s="6">
        <v>0.57019668817520142</v>
      </c>
      <c r="AR39" s="3">
        <v>41.287841796875</v>
      </c>
      <c r="AS39" s="1">
        <v>1695015</v>
      </c>
      <c r="AT39" s="1">
        <v>2481629</v>
      </c>
      <c r="AU39" s="1">
        <v>5168631</v>
      </c>
      <c r="AV39" s="1">
        <v>165283</v>
      </c>
      <c r="AW39" s="1">
        <v>120428</v>
      </c>
    </row>
    <row r="40" spans="1:49">
      <c r="A40">
        <f t="shared" si="5"/>
        <v>39</v>
      </c>
      <c r="B40" t="s">
        <v>43</v>
      </c>
      <c r="C40" t="s">
        <v>44</v>
      </c>
      <c r="D40" t="s">
        <v>44</v>
      </c>
      <c r="E40" s="3">
        <v>10000</v>
      </c>
      <c r="F40" t="s">
        <v>45</v>
      </c>
      <c r="G40" s="3">
        <v>50</v>
      </c>
      <c r="H40" s="3">
        <f t="shared" si="0"/>
        <v>20000</v>
      </c>
      <c r="I40" s="9">
        <v>558707</v>
      </c>
      <c r="J40" s="8">
        <v>2931346039.5012312</v>
      </c>
      <c r="K40" s="10">
        <f t="shared" si="1"/>
        <v>2931.3460395012312</v>
      </c>
      <c r="L40" s="2">
        <v>217948891.80860144</v>
      </c>
      <c r="M40" s="2">
        <v>250476299.00123203</v>
      </c>
      <c r="N40" s="2">
        <v>2926045286.0075965</v>
      </c>
      <c r="O40" s="2">
        <v>5300537.8260694286</v>
      </c>
      <c r="P40" s="2">
        <v>0</v>
      </c>
      <c r="Q40" s="2">
        <v>215.667568261897</v>
      </c>
      <c r="R40" s="2">
        <v>2874202169.5996661</v>
      </c>
      <c r="S40" s="2">
        <v>57143762.067784958</v>
      </c>
      <c r="T40" s="2">
        <v>0</v>
      </c>
      <c r="U40" s="2">
        <v>107.8337841309485</v>
      </c>
      <c r="V40" s="11">
        <v>-0.22898413240909576</v>
      </c>
      <c r="W40" s="11">
        <f t="shared" si="2"/>
        <v>-22.898413240909576</v>
      </c>
      <c r="X40" s="4">
        <v>7.2993218898773193E-2</v>
      </c>
      <c r="Y40" s="4">
        <v>7.8115694468472441E-11</v>
      </c>
      <c r="Z40" s="3">
        <f t="shared" si="3"/>
        <v>38223.736976158849</v>
      </c>
      <c r="AA40" s="4">
        <v>-0.43948293375584641</v>
      </c>
      <c r="AB40" s="11">
        <f t="shared" si="4"/>
        <v>-43.94829337558464</v>
      </c>
      <c r="AC40" s="4">
        <v>1.4992529440149838E-10</v>
      </c>
      <c r="AD40" s="4">
        <v>-0.24715448915958405</v>
      </c>
      <c r="AE40" s="4">
        <v>8.4314333292923038E-11</v>
      </c>
      <c r="AF40" s="4">
        <v>-0.27257600426673889</v>
      </c>
      <c r="AG40" s="4">
        <v>9.2986632282965331E-11</v>
      </c>
      <c r="AH40" s="3">
        <v>32.3395554378234</v>
      </c>
      <c r="AI40" s="5">
        <v>9.4671487808227539E-2</v>
      </c>
      <c r="AJ40" s="1">
        <v>377275</v>
      </c>
      <c r="AK40" s="1">
        <v>489322</v>
      </c>
      <c r="AL40" s="2">
        <v>1257.3938289823207</v>
      </c>
      <c r="AM40" s="2">
        <v>1956.877662874811</v>
      </c>
      <c r="AN40" s="6">
        <v>0.49044751466312619</v>
      </c>
      <c r="AO40" s="6">
        <v>0.611663818359375</v>
      </c>
      <c r="AP40" s="6">
        <v>0.480650129578995</v>
      </c>
      <c r="AQ40" s="6">
        <v>0.57019668817520142</v>
      </c>
      <c r="AR40" s="3">
        <v>41.287841796875</v>
      </c>
      <c r="AS40" s="1">
        <v>1695015</v>
      </c>
      <c r="AT40" s="1">
        <v>2481629</v>
      </c>
      <c r="AU40" s="1">
        <v>5168631</v>
      </c>
      <c r="AV40" s="1">
        <v>60199</v>
      </c>
      <c r="AW40" s="1">
        <v>57240</v>
      </c>
    </row>
    <row r="41" spans="1:49">
      <c r="A41">
        <f t="shared" si="5"/>
        <v>40</v>
      </c>
      <c r="B41" t="s">
        <v>43</v>
      </c>
      <c r="C41" t="s">
        <v>44</v>
      </c>
      <c r="D41" t="s">
        <v>44</v>
      </c>
      <c r="E41" s="3">
        <v>10000</v>
      </c>
      <c r="F41" t="s">
        <v>45</v>
      </c>
      <c r="G41" s="3">
        <v>75</v>
      </c>
      <c r="H41" s="3">
        <f t="shared" si="0"/>
        <v>13333.333333333334</v>
      </c>
      <c r="I41" s="9">
        <v>371215</v>
      </c>
      <c r="J41" s="8">
        <v>2126004849.9804618</v>
      </c>
      <c r="K41" s="10">
        <f t="shared" si="1"/>
        <v>2126.004849980462</v>
      </c>
      <c r="L41" s="2">
        <v>150710988.20596585</v>
      </c>
      <c r="M41" s="2">
        <v>182368671.98046353</v>
      </c>
      <c r="N41" s="2">
        <v>2125476366.7304637</v>
      </c>
      <c r="O41" s="2">
        <v>528483.25</v>
      </c>
      <c r="P41" s="2">
        <v>0</v>
      </c>
      <c r="Q41" s="2">
        <v>0</v>
      </c>
      <c r="R41" s="2">
        <v>2123501547.2304616</v>
      </c>
      <c r="S41" s="2">
        <v>2503302.75</v>
      </c>
      <c r="T41" s="2">
        <v>0</v>
      </c>
      <c r="U41" s="2">
        <v>0</v>
      </c>
      <c r="V41" s="11">
        <v>-0.18680949509143829</v>
      </c>
      <c r="W41" s="11">
        <f t="shared" si="2"/>
        <v>-18.680949509143829</v>
      </c>
      <c r="X41" s="4">
        <v>7.6985955238342285E-2</v>
      </c>
      <c r="Y41" s="4">
        <v>8.7868802511881228E-11</v>
      </c>
      <c r="Z41" s="3">
        <f t="shared" si="3"/>
        <v>42996.13897909972</v>
      </c>
      <c r="AA41" s="4">
        <v>-0.2274091651399702</v>
      </c>
      <c r="AB41" s="11">
        <f t="shared" si="4"/>
        <v>-22.740916513997021</v>
      </c>
      <c r="AC41" s="4">
        <v>1.06965498958278E-10</v>
      </c>
      <c r="AD41" s="4">
        <v>-0.23254820704460144</v>
      </c>
      <c r="AE41" s="4">
        <v>1.0938272509974922E-10</v>
      </c>
      <c r="AF41" s="4">
        <v>-0.25798588991165161</v>
      </c>
      <c r="AG41" s="4">
        <v>1.2134773741401261E-10</v>
      </c>
      <c r="AH41" s="3">
        <v>30.375545169241544</v>
      </c>
      <c r="AI41" s="5">
        <v>9.4671487808227539E-2</v>
      </c>
      <c r="AJ41" s="1">
        <v>397912</v>
      </c>
      <c r="AK41" s="1">
        <v>489322</v>
      </c>
      <c r="AL41" s="2">
        <v>1435.6139913158518</v>
      </c>
      <c r="AM41" s="2">
        <v>1956.877662874811</v>
      </c>
      <c r="AN41" s="6">
        <v>0.49625954936508282</v>
      </c>
      <c r="AO41" s="6">
        <v>0.611663818359375</v>
      </c>
      <c r="AP41" s="6">
        <v>0.48622470064157058</v>
      </c>
      <c r="AQ41" s="6">
        <v>0.57019668817520142</v>
      </c>
      <c r="AR41" s="3">
        <v>41.287841796875</v>
      </c>
      <c r="AS41" s="1">
        <v>1695015</v>
      </c>
      <c r="AT41" s="1">
        <v>2481629</v>
      </c>
      <c r="AU41" s="1">
        <v>5168631</v>
      </c>
      <c r="AV41" s="1">
        <v>30754</v>
      </c>
      <c r="AW41" s="1">
        <v>24167</v>
      </c>
    </row>
    <row r="42" spans="1:49">
      <c r="A42">
        <f t="shared" si="5"/>
        <v>41</v>
      </c>
      <c r="B42" t="s">
        <v>43</v>
      </c>
      <c r="C42" t="s">
        <v>44</v>
      </c>
      <c r="D42" t="s">
        <v>46</v>
      </c>
      <c r="E42" s="3">
        <v>10000</v>
      </c>
      <c r="F42" t="s">
        <v>47</v>
      </c>
      <c r="G42" s="3">
        <v>15</v>
      </c>
      <c r="H42" s="3">
        <f t="shared" si="0"/>
        <v>66666.666666666672</v>
      </c>
      <c r="I42" s="9">
        <v>1629269</v>
      </c>
      <c r="J42" s="8">
        <v>8777895822.7997742</v>
      </c>
      <c r="K42" s="10">
        <f t="shared" si="1"/>
        <v>8777.8958227997737</v>
      </c>
      <c r="L42" s="2">
        <v>1249202548.5500031</v>
      </c>
      <c r="M42" s="2">
        <v>1922368255.6999974</v>
      </c>
      <c r="N42" s="2">
        <v>4955423338.5500059</v>
      </c>
      <c r="O42" s="2">
        <v>3152829525.6000471</v>
      </c>
      <c r="P42" s="2">
        <v>669572867.14999735</v>
      </c>
      <c r="Q42" s="2">
        <v>70091.5</v>
      </c>
      <c r="R42" s="2">
        <v>4845583642.8499908</v>
      </c>
      <c r="S42" s="2">
        <v>2913607910.9500175</v>
      </c>
      <c r="T42" s="2">
        <v>994324626.84998786</v>
      </c>
      <c r="U42" s="2">
        <v>24379642.149999999</v>
      </c>
      <c r="V42" s="11">
        <v>-0.57569044828414917</v>
      </c>
      <c r="W42" s="11">
        <f t="shared" si="2"/>
        <v>-57.569044828414917</v>
      </c>
      <c r="X42" s="4">
        <v>4.0170017629861832E-2</v>
      </c>
      <c r="Y42" s="4">
        <v>6.5584107589167218E-11</v>
      </c>
      <c r="Z42" s="3">
        <f t="shared" si="3"/>
        <v>32091.745640033168</v>
      </c>
      <c r="AA42" s="4">
        <v>-0.77546958800749943</v>
      </c>
      <c r="AB42" s="11">
        <f t="shared" si="4"/>
        <v>-77.546958800749948</v>
      </c>
      <c r="AC42" s="4">
        <v>8.8343450610484098E-11</v>
      </c>
      <c r="AD42" s="4">
        <v>-0.32536134123802185</v>
      </c>
      <c r="AE42" s="4">
        <v>3.7065982227968419E-11</v>
      </c>
      <c r="AF42" s="4">
        <v>-0.35086014866828918</v>
      </c>
      <c r="AG42" s="4">
        <v>3.9970870363559285E-11</v>
      </c>
      <c r="AH42" s="3">
        <v>37.382302738221867</v>
      </c>
      <c r="AI42" s="5">
        <v>9.4671487808227539E-2</v>
      </c>
      <c r="AJ42" s="1">
        <v>207624</v>
      </c>
      <c r="AK42" s="1">
        <v>489322</v>
      </c>
      <c r="AL42" s="2">
        <v>926.99255817792459</v>
      </c>
      <c r="AM42" s="2">
        <v>1956.877662874811</v>
      </c>
      <c r="AN42" s="6">
        <v>0.46150721114930232</v>
      </c>
      <c r="AO42" s="6">
        <v>0.611663818359375</v>
      </c>
      <c r="AP42" s="6">
        <v>0.45279581629415511</v>
      </c>
      <c r="AQ42" s="6">
        <v>0.57019668817520142</v>
      </c>
      <c r="AR42" s="3">
        <v>41.287841796875</v>
      </c>
      <c r="AS42" s="1">
        <v>1695015</v>
      </c>
      <c r="AT42" s="1">
        <v>2481629</v>
      </c>
      <c r="AU42" s="1">
        <v>5168631</v>
      </c>
      <c r="AV42" s="1">
        <v>504794</v>
      </c>
      <c r="AW42" s="1">
        <v>286193</v>
      </c>
    </row>
    <row r="43" spans="1:49">
      <c r="A43">
        <f t="shared" si="5"/>
        <v>42</v>
      </c>
      <c r="B43" t="s">
        <v>43</v>
      </c>
      <c r="C43" t="s">
        <v>44</v>
      </c>
      <c r="D43" t="s">
        <v>46</v>
      </c>
      <c r="E43" s="3">
        <v>10000</v>
      </c>
      <c r="F43" t="s">
        <v>47</v>
      </c>
      <c r="G43" s="3">
        <v>30</v>
      </c>
      <c r="H43" s="3">
        <f t="shared" si="0"/>
        <v>33333.333333333336</v>
      </c>
      <c r="I43" s="9">
        <v>886684</v>
      </c>
      <c r="J43" s="8">
        <v>4670694688.9000216</v>
      </c>
      <c r="K43" s="10">
        <f t="shared" si="1"/>
        <v>4670.6946889000219</v>
      </c>
      <c r="L43" s="2">
        <v>527234430.50000101</v>
      </c>
      <c r="M43" s="2">
        <v>624205042.89999974</v>
      </c>
      <c r="N43" s="2">
        <v>4100816677.0999851</v>
      </c>
      <c r="O43" s="2">
        <v>569758685.80000353</v>
      </c>
      <c r="P43" s="2">
        <v>79143</v>
      </c>
      <c r="Q43" s="2">
        <v>40183</v>
      </c>
      <c r="R43" s="2">
        <v>3812248165.3000102</v>
      </c>
      <c r="S43" s="2">
        <v>857692258.39999604</v>
      </c>
      <c r="T43" s="2">
        <v>734173.7000000003</v>
      </c>
      <c r="U43" s="2">
        <v>20091.5</v>
      </c>
      <c r="V43" s="11">
        <v>-0.51310175657272339</v>
      </c>
      <c r="W43" s="11">
        <f t="shared" si="2"/>
        <v>-51.310175657272339</v>
      </c>
      <c r="X43" s="4">
        <v>4.6095378696918488E-2</v>
      </c>
      <c r="Y43" s="4">
        <v>1.0985555520814927E-10</v>
      </c>
      <c r="Z43" s="3">
        <f t="shared" si="3"/>
        <v>53754.744577220277</v>
      </c>
      <c r="AA43" s="4">
        <v>-0.70834440860047021</v>
      </c>
      <c r="AB43" s="11">
        <f t="shared" si="4"/>
        <v>-70.834440860047025</v>
      </c>
      <c r="AC43" s="4">
        <v>1.5165718680876239E-10</v>
      </c>
      <c r="AD43" s="4">
        <v>-0.27556216716766357</v>
      </c>
      <c r="AE43" s="4">
        <v>5.8998111951424903E-11</v>
      </c>
      <c r="AF43" s="4">
        <v>-0.30118745565414429</v>
      </c>
      <c r="AG43" s="4">
        <v>6.4484508011108943E-11</v>
      </c>
      <c r="AH43" s="3">
        <v>34.175779646412927</v>
      </c>
      <c r="AI43" s="5">
        <v>9.4671487808227539E-2</v>
      </c>
      <c r="AJ43" s="1">
        <v>238250</v>
      </c>
      <c r="AK43" s="1">
        <v>489322</v>
      </c>
      <c r="AL43" s="2">
        <v>1043.1924079389439</v>
      </c>
      <c r="AM43" s="2">
        <v>1956.877662874811</v>
      </c>
      <c r="AN43" s="6">
        <v>0.47952489946135279</v>
      </c>
      <c r="AO43" s="6">
        <v>0.611663818359375</v>
      </c>
      <c r="AP43" s="6">
        <v>0.47008124772393001</v>
      </c>
      <c r="AQ43" s="6">
        <v>0.57019668817520142</v>
      </c>
      <c r="AR43" s="3">
        <v>41.287841796875</v>
      </c>
      <c r="AS43" s="1">
        <v>1695015</v>
      </c>
      <c r="AT43" s="1">
        <v>2481629</v>
      </c>
      <c r="AU43" s="1">
        <v>5168631</v>
      </c>
      <c r="AV43" s="1">
        <v>165283</v>
      </c>
      <c r="AW43" s="1">
        <v>120428</v>
      </c>
    </row>
    <row r="44" spans="1:49">
      <c r="A44">
        <f t="shared" si="5"/>
        <v>43</v>
      </c>
      <c r="B44" t="s">
        <v>43</v>
      </c>
      <c r="C44" t="s">
        <v>44</v>
      </c>
      <c r="D44" t="s">
        <v>46</v>
      </c>
      <c r="E44" s="3">
        <v>10000</v>
      </c>
      <c r="F44" t="s">
        <v>47</v>
      </c>
      <c r="G44" s="3">
        <v>50</v>
      </c>
      <c r="H44" s="3">
        <f t="shared" si="0"/>
        <v>20000</v>
      </c>
      <c r="I44" s="9">
        <v>558707</v>
      </c>
      <c r="J44" s="8">
        <v>2978397798</v>
      </c>
      <c r="K44" s="10">
        <f t="shared" si="1"/>
        <v>2978.397798</v>
      </c>
      <c r="L44" s="2">
        <v>255708458</v>
      </c>
      <c r="M44" s="2">
        <v>297528057.5</v>
      </c>
      <c r="N44" s="2">
        <v>2973035464</v>
      </c>
      <c r="O44" s="2">
        <v>5362029</v>
      </c>
      <c r="P44" s="2">
        <v>0</v>
      </c>
      <c r="Q44" s="2">
        <v>305</v>
      </c>
      <c r="R44" s="2">
        <v>2920926637.5</v>
      </c>
      <c r="S44" s="2">
        <v>57471008</v>
      </c>
      <c r="T44" s="2">
        <v>0</v>
      </c>
      <c r="U44" s="2">
        <v>152.5</v>
      </c>
      <c r="V44" s="11">
        <v>-0.22898413240909576</v>
      </c>
      <c r="W44" s="11">
        <f t="shared" si="2"/>
        <v>-22.898413240909576</v>
      </c>
      <c r="X44" s="4">
        <v>7.2993218898773193E-2</v>
      </c>
      <c r="Y44" s="4">
        <v>7.688164688213206E-11</v>
      </c>
      <c r="Z44" s="3">
        <f t="shared" si="3"/>
        <v>37619.890826953932</v>
      </c>
      <c r="AA44" s="4">
        <v>-0.44624905545745647</v>
      </c>
      <c r="AB44" s="11">
        <f t="shared" si="4"/>
        <v>-44.624905545745648</v>
      </c>
      <c r="AC44" s="4">
        <v>1.4982856622047791E-10</v>
      </c>
      <c r="AD44" s="4">
        <v>-0.24796688556671143</v>
      </c>
      <c r="AE44" s="4">
        <v>8.3255125016279408E-11</v>
      </c>
      <c r="AF44" s="4">
        <v>-0.27359899878501892</v>
      </c>
      <c r="AG44" s="4">
        <v>9.1861136752857675E-11</v>
      </c>
      <c r="AH44" s="3">
        <v>32.3395554378234</v>
      </c>
      <c r="AI44" s="5">
        <v>9.4671487808227539E-2</v>
      </c>
      <c r="AJ44" s="1">
        <v>377275</v>
      </c>
      <c r="AK44" s="1">
        <v>489322</v>
      </c>
      <c r="AL44" s="2">
        <v>1237.0245473062319</v>
      </c>
      <c r="AM44" s="2">
        <v>1956.877662874811</v>
      </c>
      <c r="AN44" s="6">
        <v>0.49012824171827041</v>
      </c>
      <c r="AO44" s="6">
        <v>0.611663818359375</v>
      </c>
      <c r="AP44" s="6">
        <v>0.48026405055302612</v>
      </c>
      <c r="AQ44" s="6">
        <v>0.57019668817520142</v>
      </c>
      <c r="AR44" s="3">
        <v>41.287841796875</v>
      </c>
      <c r="AS44" s="1">
        <v>1695015</v>
      </c>
      <c r="AT44" s="1">
        <v>2481629</v>
      </c>
      <c r="AU44" s="1">
        <v>5168631</v>
      </c>
      <c r="AV44" s="1">
        <v>60199</v>
      </c>
      <c r="AW44" s="1">
        <v>57240</v>
      </c>
    </row>
    <row r="45" spans="1:49">
      <c r="A45">
        <f t="shared" si="5"/>
        <v>44</v>
      </c>
      <c r="B45" t="s">
        <v>43</v>
      </c>
      <c r="C45" t="s">
        <v>44</v>
      </c>
      <c r="D45" t="s">
        <v>46</v>
      </c>
      <c r="E45" s="3">
        <v>10000</v>
      </c>
      <c r="F45" t="s">
        <v>47</v>
      </c>
      <c r="G45" s="3">
        <v>75</v>
      </c>
      <c r="H45" s="3">
        <f t="shared" si="0"/>
        <v>13333.333333333334</v>
      </c>
      <c r="I45" s="9">
        <v>371215</v>
      </c>
      <c r="J45" s="8">
        <v>2156042251.75</v>
      </c>
      <c r="K45" s="10">
        <f t="shared" si="1"/>
        <v>2156.0422517500001</v>
      </c>
      <c r="L45" s="2">
        <v>175524957.5</v>
      </c>
      <c r="M45" s="2">
        <v>212406073.75</v>
      </c>
      <c r="N45" s="2">
        <v>2155513768.5</v>
      </c>
      <c r="O45" s="2">
        <v>528483.25</v>
      </c>
      <c r="P45" s="2">
        <v>0</v>
      </c>
      <c r="Q45" s="2">
        <v>0</v>
      </c>
      <c r="R45" s="2">
        <v>2153538949</v>
      </c>
      <c r="S45" s="2">
        <v>2503302.75</v>
      </c>
      <c r="T45" s="2">
        <v>0</v>
      </c>
      <c r="U45" s="2">
        <v>0</v>
      </c>
      <c r="V45" s="11">
        <v>-0.18680949509143829</v>
      </c>
      <c r="W45" s="11">
        <f t="shared" si="2"/>
        <v>-18.680949509143829</v>
      </c>
      <c r="X45" s="4">
        <v>7.6985955238342285E-2</v>
      </c>
      <c r="Y45" s="4">
        <v>8.6644635910460011E-11</v>
      </c>
      <c r="Z45" s="3">
        <f t="shared" si="3"/>
        <v>42397.128314997084</v>
      </c>
      <c r="AA45" s="4">
        <v>-0.23142410559550275</v>
      </c>
      <c r="AB45" s="11">
        <f t="shared" si="4"/>
        <v>-23.142410559550274</v>
      </c>
      <c r="AC45" s="4">
        <v>1.0733746530489086E-10</v>
      </c>
      <c r="AD45" s="4">
        <v>-0.23305557668209076</v>
      </c>
      <c r="AE45" s="4">
        <v>1.0809415862400584E-10</v>
      </c>
      <c r="AF45" s="4">
        <v>-0.25864961743354797</v>
      </c>
      <c r="AG45" s="4">
        <v>1.1996501014799321E-10</v>
      </c>
      <c r="AH45" s="3">
        <v>30.375545169241544</v>
      </c>
      <c r="AI45" s="5">
        <v>9.4671487808227539E-2</v>
      </c>
      <c r="AJ45" s="1">
        <v>397912</v>
      </c>
      <c r="AK45" s="1">
        <v>489322</v>
      </c>
      <c r="AL45" s="2">
        <v>1420.2429187687908</v>
      </c>
      <c r="AM45" s="2">
        <v>1956.877662874811</v>
      </c>
      <c r="AN45" s="6">
        <v>0.49605535259531308</v>
      </c>
      <c r="AO45" s="6">
        <v>0.611663818359375</v>
      </c>
      <c r="AP45" s="6">
        <v>0.48596830190141638</v>
      </c>
      <c r="AQ45" s="6">
        <v>0.57019668817520142</v>
      </c>
      <c r="AR45" s="3">
        <v>41.287841796875</v>
      </c>
      <c r="AS45" s="1">
        <v>1695015</v>
      </c>
      <c r="AT45" s="1">
        <v>2481629</v>
      </c>
      <c r="AU45" s="1">
        <v>5168631</v>
      </c>
      <c r="AV45" s="1">
        <v>30754</v>
      </c>
      <c r="AW45" s="1">
        <v>24167</v>
      </c>
    </row>
    <row r="46" spans="1:49">
      <c r="A46">
        <f t="shared" si="5"/>
        <v>45</v>
      </c>
      <c r="B46" t="s">
        <v>43</v>
      </c>
      <c r="C46" t="s">
        <v>46</v>
      </c>
      <c r="D46" t="s">
        <v>44</v>
      </c>
      <c r="E46" s="3">
        <v>10000</v>
      </c>
      <c r="F46" t="s">
        <v>45</v>
      </c>
      <c r="G46" s="3">
        <v>15</v>
      </c>
      <c r="H46" s="3">
        <f t="shared" si="0"/>
        <v>66666.666666666672</v>
      </c>
      <c r="I46" s="9">
        <v>2335835</v>
      </c>
      <c r="J46" s="8">
        <v>11579516725.373737</v>
      </c>
      <c r="K46" s="10">
        <f t="shared" si="1"/>
        <v>11579.516725373738</v>
      </c>
      <c r="L46" s="2">
        <v>2554785723.6116905</v>
      </c>
      <c r="M46" s="2">
        <v>4723989158.272418</v>
      </c>
      <c r="N46" s="2">
        <v>4876529351.9361973</v>
      </c>
      <c r="O46" s="2">
        <v>3238124198.8254838</v>
      </c>
      <c r="P46" s="2">
        <v>2077186432.8414924</v>
      </c>
      <c r="Q46" s="2">
        <v>1387676741.7694147</v>
      </c>
      <c r="R46" s="2">
        <v>5974034999.4771757</v>
      </c>
      <c r="S46" s="2">
        <v>3889448291.2290411</v>
      </c>
      <c r="T46" s="2">
        <v>1672661309.6252491</v>
      </c>
      <c r="U46" s="2">
        <v>43372125.040861271</v>
      </c>
      <c r="V46" s="11">
        <v>-0.61541885137557983</v>
      </c>
      <c r="W46" s="11">
        <f t="shared" si="2"/>
        <v>-61.541885137557983</v>
      </c>
      <c r="X46" s="4">
        <v>3.6408867686986923E-2</v>
      </c>
      <c r="Y46" s="4">
        <v>5.3147194978286905E-11</v>
      </c>
      <c r="Z46" s="3">
        <f t="shared" si="3"/>
        <v>26006.093962464616</v>
      </c>
      <c r="AA46" s="4">
        <v>-0.79248219860090563</v>
      </c>
      <c r="AB46" s="11">
        <f t="shared" si="4"/>
        <v>-79.248219860090558</v>
      </c>
      <c r="AC46" s="4">
        <v>6.8438275879767474E-11</v>
      </c>
      <c r="AD46" s="4">
        <v>-0.32291680574417114</v>
      </c>
      <c r="AE46" s="4">
        <v>2.788689765220731E-11</v>
      </c>
      <c r="AF46" s="4">
        <v>-0.39613917469978333</v>
      </c>
      <c r="AG46" s="4">
        <v>3.4210335952966631E-11</v>
      </c>
      <c r="AH46" s="3">
        <v>39.783521524422746</v>
      </c>
      <c r="AI46" s="5">
        <v>9.4671487808227539E-2</v>
      </c>
      <c r="AJ46" s="1">
        <v>188184</v>
      </c>
      <c r="AK46" s="1">
        <v>489322</v>
      </c>
      <c r="AL46" s="2">
        <v>903.39451851775311</v>
      </c>
      <c r="AM46" s="2">
        <v>1956.877662874811</v>
      </c>
      <c r="AN46" s="6">
        <v>0.46236000600568339</v>
      </c>
      <c r="AO46" s="6">
        <v>0.611663818359375</v>
      </c>
      <c r="AP46" s="6">
        <v>0.43811092453899381</v>
      </c>
      <c r="AQ46" s="6">
        <v>0.57019668817520142</v>
      </c>
      <c r="AR46" s="3">
        <v>41.287841796875</v>
      </c>
      <c r="AS46" s="1">
        <v>1695015</v>
      </c>
      <c r="AT46" s="1">
        <v>2481629</v>
      </c>
      <c r="AU46" s="1">
        <v>5168631</v>
      </c>
      <c r="AV46" s="1">
        <v>1211360</v>
      </c>
      <c r="AW46" s="1">
        <v>607404</v>
      </c>
    </row>
    <row r="47" spans="1:49">
      <c r="A47">
        <f t="shared" si="5"/>
        <v>46</v>
      </c>
      <c r="B47" t="s">
        <v>43</v>
      </c>
      <c r="C47" t="s">
        <v>46</v>
      </c>
      <c r="D47" t="s">
        <v>44</v>
      </c>
      <c r="E47" s="3">
        <v>10000</v>
      </c>
      <c r="F47" t="s">
        <v>45</v>
      </c>
      <c r="G47" s="3">
        <v>30</v>
      </c>
      <c r="H47" s="3">
        <f t="shared" si="0"/>
        <v>33333.333333333336</v>
      </c>
      <c r="I47" s="9">
        <v>1378234</v>
      </c>
      <c r="J47" s="8">
        <v>6554326767.5248404</v>
      </c>
      <c r="K47" s="10">
        <f t="shared" si="1"/>
        <v>6554.3267675248408</v>
      </c>
      <c r="L47" s="2">
        <v>1465931865.8582661</v>
      </c>
      <c r="M47" s="2">
        <v>2507837121.5249457</v>
      </c>
      <c r="N47" s="2">
        <v>4088344745.4544897</v>
      </c>
      <c r="O47" s="2">
        <v>1039239983.1820344</v>
      </c>
      <c r="P47" s="2">
        <v>840624566.21409047</v>
      </c>
      <c r="Q47" s="2">
        <v>586117472.67444229</v>
      </c>
      <c r="R47" s="2">
        <v>5230284466.8034267</v>
      </c>
      <c r="S47" s="2">
        <v>1315838170.3041594</v>
      </c>
      <c r="T47" s="2">
        <v>8168775.078279064</v>
      </c>
      <c r="U47" s="2">
        <v>35355.339059327373</v>
      </c>
      <c r="V47" s="11">
        <v>-0.51438522338867188</v>
      </c>
      <c r="W47" s="11">
        <f t="shared" si="2"/>
        <v>-51.438522338867188</v>
      </c>
      <c r="X47" s="4">
        <v>4.5973874628543854E-2</v>
      </c>
      <c r="Y47" s="4">
        <v>7.8480250076395919E-11</v>
      </c>
      <c r="Z47" s="3">
        <f t="shared" si="3"/>
        <v>38402.113432475591</v>
      </c>
      <c r="AA47" s="4">
        <v>-0.73147884856619383</v>
      </c>
      <c r="AB47" s="11">
        <f t="shared" si="4"/>
        <v>-73.147884856619385</v>
      </c>
      <c r="AC47" s="4">
        <v>1.1160243562624572E-10</v>
      </c>
      <c r="AD47" s="4">
        <v>-0.28076383471488953</v>
      </c>
      <c r="AE47" s="4">
        <v>4.2836411501268046E-11</v>
      </c>
      <c r="AF47" s="4">
        <v>-0.34166499972343445</v>
      </c>
      <c r="AG47" s="4">
        <v>5.2128159427899945E-11</v>
      </c>
      <c r="AH47" s="3">
        <v>37.433520722896112</v>
      </c>
      <c r="AI47" s="5">
        <v>9.4671487808227539E-2</v>
      </c>
      <c r="AJ47" s="1">
        <v>237622</v>
      </c>
      <c r="AK47" s="1">
        <v>489322</v>
      </c>
      <c r="AL47" s="2">
        <v>1006.8483296516953</v>
      </c>
      <c r="AM47" s="2">
        <v>1956.877662874811</v>
      </c>
      <c r="AN47" s="6">
        <v>0.47757737035846981</v>
      </c>
      <c r="AO47" s="6">
        <v>0.611663818359375</v>
      </c>
      <c r="AP47" s="6">
        <v>0.45589906558076781</v>
      </c>
      <c r="AQ47" s="6">
        <v>0.57019668817520142</v>
      </c>
      <c r="AR47" s="3">
        <v>41.287841796875</v>
      </c>
      <c r="AS47" s="1">
        <v>1695015</v>
      </c>
      <c r="AT47" s="1">
        <v>2481629</v>
      </c>
      <c r="AU47" s="1">
        <v>5168631</v>
      </c>
      <c r="AV47" s="1">
        <v>656833</v>
      </c>
      <c r="AW47" s="1">
        <v>357452</v>
      </c>
    </row>
    <row r="48" spans="1:49">
      <c r="A48">
        <f t="shared" si="5"/>
        <v>47</v>
      </c>
      <c r="B48" t="s">
        <v>43</v>
      </c>
      <c r="C48" t="s">
        <v>46</v>
      </c>
      <c r="D48" t="s">
        <v>44</v>
      </c>
      <c r="E48" s="3">
        <v>10000</v>
      </c>
      <c r="F48" t="s">
        <v>45</v>
      </c>
      <c r="G48" s="3">
        <v>50</v>
      </c>
      <c r="H48" s="3">
        <f t="shared" si="0"/>
        <v>20000</v>
      </c>
      <c r="I48" s="9">
        <v>879904</v>
      </c>
      <c r="J48" s="8">
        <v>4343241579.6271725</v>
      </c>
      <c r="K48" s="10">
        <f t="shared" si="1"/>
        <v>4343.2415796271725</v>
      </c>
      <c r="L48" s="2">
        <v>986676315.60432363</v>
      </c>
      <c r="M48" s="2">
        <v>1662371839.1269805</v>
      </c>
      <c r="N48" s="2">
        <v>3043691331.0793276</v>
      </c>
      <c r="O48" s="2">
        <v>374018374.98568296</v>
      </c>
      <c r="P48" s="2">
        <v>518842171.02878106</v>
      </c>
      <c r="Q48" s="2">
        <v>406689702.53326607</v>
      </c>
      <c r="R48" s="2">
        <v>4238617089.9051161</v>
      </c>
      <c r="S48" s="2">
        <v>104482786.58375624</v>
      </c>
      <c r="T48" s="2">
        <v>106347.79923028496</v>
      </c>
      <c r="U48" s="2">
        <v>35355.339059327373</v>
      </c>
      <c r="V48" s="11">
        <v>-0.30981439352035522</v>
      </c>
      <c r="W48" s="11">
        <f t="shared" si="2"/>
        <v>-30.981439352035522</v>
      </c>
      <c r="X48" s="4">
        <v>6.5340898931026459E-2</v>
      </c>
      <c r="Y48" s="4">
        <v>7.1332523221556698E-11</v>
      </c>
      <c r="Z48" s="3">
        <f t="shared" si="3"/>
        <v>34904.574664026259</v>
      </c>
      <c r="AA48" s="4">
        <v>-0.51482308019920775</v>
      </c>
      <c r="AB48" s="11">
        <f t="shared" si="4"/>
        <v>-51.482308019920772</v>
      </c>
      <c r="AC48" s="4">
        <v>1.1853429349173439E-10</v>
      </c>
      <c r="AD48" s="4">
        <v>-0.25329440832138062</v>
      </c>
      <c r="AE48" s="4">
        <v>5.831921057186662E-11</v>
      </c>
      <c r="AF48" s="4">
        <v>-0.30502972006797791</v>
      </c>
      <c r="AG48" s="4">
        <v>7.0230890547584579E-11</v>
      </c>
      <c r="AH48" s="3">
        <v>36.222302660290211</v>
      </c>
      <c r="AI48" s="5">
        <v>9.4671487808227539E-2</v>
      </c>
      <c r="AJ48" s="1">
        <v>337723</v>
      </c>
      <c r="AK48" s="1">
        <v>489322</v>
      </c>
      <c r="AL48" s="2">
        <v>1171.0344758758815</v>
      </c>
      <c r="AM48" s="2">
        <v>1956.877662874811</v>
      </c>
      <c r="AN48" s="6">
        <v>0.48804479507096787</v>
      </c>
      <c r="AO48" s="6">
        <v>0.611663818359375</v>
      </c>
      <c r="AP48" s="6">
        <v>0.46869723009101483</v>
      </c>
      <c r="AQ48" s="6">
        <v>0.57019668817520142</v>
      </c>
      <c r="AR48" s="3">
        <v>41.287841796875</v>
      </c>
      <c r="AS48" s="1">
        <v>1695015</v>
      </c>
      <c r="AT48" s="1">
        <v>2481629</v>
      </c>
      <c r="AU48" s="1">
        <v>5168631</v>
      </c>
      <c r="AV48" s="1">
        <v>381396</v>
      </c>
      <c r="AW48" s="1">
        <v>221539</v>
      </c>
    </row>
    <row r="49" spans="1:49">
      <c r="A49">
        <f t="shared" si="5"/>
        <v>48</v>
      </c>
      <c r="B49" t="s">
        <v>43</v>
      </c>
      <c r="C49" t="s">
        <v>46</v>
      </c>
      <c r="D49" t="s">
        <v>44</v>
      </c>
      <c r="E49" s="3">
        <v>10000</v>
      </c>
      <c r="F49" t="s">
        <v>45</v>
      </c>
      <c r="G49" s="3">
        <v>75</v>
      </c>
      <c r="H49" s="3">
        <f t="shared" si="0"/>
        <v>13333.333333333334</v>
      </c>
      <c r="I49" s="9">
        <v>620445</v>
      </c>
      <c r="J49" s="8">
        <v>3257926867.3410678</v>
      </c>
      <c r="K49" s="10">
        <f t="shared" si="1"/>
        <v>3257.9268673410679</v>
      </c>
      <c r="L49" s="2">
        <v>792131463.96344924</v>
      </c>
      <c r="M49" s="2">
        <v>1314290689.3410065</v>
      </c>
      <c r="N49" s="2">
        <v>2251151659.8606782</v>
      </c>
      <c r="O49" s="2">
        <v>270937800.07785851</v>
      </c>
      <c r="P49" s="2">
        <v>403511809.27188319</v>
      </c>
      <c r="Q49" s="2">
        <v>332325598.13058823</v>
      </c>
      <c r="R49" s="2">
        <v>3240114161.1345654</v>
      </c>
      <c r="S49" s="2">
        <v>17777350.867423821</v>
      </c>
      <c r="T49" s="2">
        <v>0</v>
      </c>
      <c r="U49" s="2">
        <v>35355.339059327373</v>
      </c>
      <c r="V49" s="11">
        <v>-0.27095243334770203</v>
      </c>
      <c r="W49" s="11">
        <f t="shared" si="2"/>
        <v>-27.095243334770203</v>
      </c>
      <c r="X49" s="4">
        <v>6.9020017981529236E-2</v>
      </c>
      <c r="Y49" s="4">
        <v>8.316713290268396E-11</v>
      </c>
      <c r="Z49" s="3">
        <f t="shared" si="3"/>
        <v>40695.5114091332</v>
      </c>
      <c r="AA49" s="4">
        <v>-0.30840174676268706</v>
      </c>
      <c r="AB49" s="11">
        <f t="shared" si="4"/>
        <v>-30.840174676268706</v>
      </c>
      <c r="AC49" s="4">
        <v>9.4661958827124693E-11</v>
      </c>
      <c r="AD49" s="4">
        <v>-0.23763695359230042</v>
      </c>
      <c r="AE49" s="4">
        <v>7.2941153117511703E-11</v>
      </c>
      <c r="AF49" s="4">
        <v>-0.284425288438797</v>
      </c>
      <c r="AG49" s="4">
        <v>8.7302540197065071E-11</v>
      </c>
      <c r="AH49" s="3">
        <v>35.552029591664045</v>
      </c>
      <c r="AI49" s="5">
        <v>9.4671487808227539E-2</v>
      </c>
      <c r="AJ49" s="1">
        <v>356739</v>
      </c>
      <c r="AK49" s="1">
        <v>489322</v>
      </c>
      <c r="AL49" s="2">
        <v>1346.5173116856388</v>
      </c>
      <c r="AM49" s="2">
        <v>1956.877662874811</v>
      </c>
      <c r="AN49" s="6">
        <v>0.49421909495753719</v>
      </c>
      <c r="AO49" s="6">
        <v>0.611663818359375</v>
      </c>
      <c r="AP49" s="6">
        <v>0.4762159564542609</v>
      </c>
      <c r="AQ49" s="6">
        <v>0.57019668817520142</v>
      </c>
      <c r="AR49" s="3">
        <v>41.287841796875</v>
      </c>
      <c r="AS49" s="1">
        <v>1695015</v>
      </c>
      <c r="AT49" s="1">
        <v>2481629</v>
      </c>
      <c r="AU49" s="1">
        <v>5168631</v>
      </c>
      <c r="AV49" s="1">
        <v>279984</v>
      </c>
      <c r="AW49" s="1">
        <v>156617</v>
      </c>
    </row>
    <row r="50" spans="1:49">
      <c r="A50">
        <f t="shared" si="5"/>
        <v>49</v>
      </c>
      <c r="B50" t="s">
        <v>43</v>
      </c>
      <c r="C50" t="s">
        <v>46</v>
      </c>
      <c r="D50" t="s">
        <v>46</v>
      </c>
      <c r="E50" s="3">
        <v>10000</v>
      </c>
      <c r="F50" t="s">
        <v>47</v>
      </c>
      <c r="G50" s="3">
        <v>15</v>
      </c>
      <c r="H50" s="3">
        <f t="shared" si="0"/>
        <v>66666.666666666672</v>
      </c>
      <c r="I50" s="9">
        <v>2335835</v>
      </c>
      <c r="J50" s="8">
        <v>13354265425.549694</v>
      </c>
      <c r="K50" s="10">
        <f t="shared" si="1"/>
        <v>13354.265425549695</v>
      </c>
      <c r="L50" s="2">
        <v>3424329648.3000121</v>
      </c>
      <c r="M50" s="2">
        <v>6498737858.449851</v>
      </c>
      <c r="N50" s="2">
        <v>5006798080.1000013</v>
      </c>
      <c r="O50" s="2">
        <v>3597532574.6000624</v>
      </c>
      <c r="P50" s="2">
        <v>2787463502.4500093</v>
      </c>
      <c r="Q50" s="2">
        <v>1962471268.4000568</v>
      </c>
      <c r="R50" s="2">
        <v>6790683216.749876</v>
      </c>
      <c r="S50" s="2">
        <v>4514432398.3499804</v>
      </c>
      <c r="T50" s="2">
        <v>1997603932.3500369</v>
      </c>
      <c r="U50" s="2">
        <v>51545878.099999979</v>
      </c>
      <c r="V50" s="11">
        <v>-0.6195102334022522</v>
      </c>
      <c r="W50" s="11">
        <f t="shared" si="2"/>
        <v>-61.95102334022522</v>
      </c>
      <c r="X50" s="4">
        <v>3.6021530628204346E-2</v>
      </c>
      <c r="Y50" s="4">
        <v>4.6390440100463337E-11</v>
      </c>
      <c r="Z50" s="3">
        <f t="shared" si="3"/>
        <v>22699.863327564646</v>
      </c>
      <c r="AA50" s="4">
        <v>-0.80288191026972622</v>
      </c>
      <c r="AB50" s="11">
        <f t="shared" si="4"/>
        <v>-80.288191026972626</v>
      </c>
      <c r="AC50" s="4">
        <v>6.0121754796860216E-11</v>
      </c>
      <c r="AD50" s="4">
        <v>-0.32814991474151611</v>
      </c>
      <c r="AE50" s="4">
        <v>2.4572666817990196E-11</v>
      </c>
      <c r="AF50" s="4">
        <v>-0.42591467499732971</v>
      </c>
      <c r="AG50" s="4">
        <v>3.1893529484072758E-11</v>
      </c>
      <c r="AH50" s="3">
        <v>39.783521524422746</v>
      </c>
      <c r="AI50" s="5">
        <v>9.4671487808227539E-2</v>
      </c>
      <c r="AJ50" s="1">
        <v>186182</v>
      </c>
      <c r="AK50" s="1">
        <v>489322</v>
      </c>
      <c r="AL50" s="2">
        <v>855.93585147638896</v>
      </c>
      <c r="AM50" s="2">
        <v>1956.877662874811</v>
      </c>
      <c r="AN50" s="6">
        <v>0.46053823770850638</v>
      </c>
      <c r="AO50" s="6">
        <v>0.611663818359375</v>
      </c>
      <c r="AP50" s="6">
        <v>0.42896242244618837</v>
      </c>
      <c r="AQ50" s="6">
        <v>0.57019668817520142</v>
      </c>
      <c r="AR50" s="3">
        <v>41.287841796875</v>
      </c>
      <c r="AS50" s="1">
        <v>1695015</v>
      </c>
      <c r="AT50" s="1">
        <v>2481629</v>
      </c>
      <c r="AU50" s="1">
        <v>5168631</v>
      </c>
      <c r="AV50" s="1">
        <v>1211360</v>
      </c>
      <c r="AW50" s="1">
        <v>607404</v>
      </c>
    </row>
    <row r="51" spans="1:49">
      <c r="A51">
        <f t="shared" si="5"/>
        <v>50</v>
      </c>
      <c r="B51" t="s">
        <v>43</v>
      </c>
      <c r="C51" t="s">
        <v>46</v>
      </c>
      <c r="D51" t="s">
        <v>46</v>
      </c>
      <c r="E51" s="3">
        <v>10000</v>
      </c>
      <c r="F51" t="s">
        <v>47</v>
      </c>
      <c r="G51" s="3">
        <v>30</v>
      </c>
      <c r="H51" s="3">
        <f t="shared" si="0"/>
        <v>33333.333333333336</v>
      </c>
      <c r="I51" s="9">
        <v>1378234</v>
      </c>
      <c r="J51" s="8">
        <v>7500540338.2000141</v>
      </c>
      <c r="K51" s="10">
        <f t="shared" si="1"/>
        <v>7500.540338200014</v>
      </c>
      <c r="L51" s="2">
        <v>1975884165.499999</v>
      </c>
      <c r="M51" s="2">
        <v>3454050692.2000756</v>
      </c>
      <c r="N51" s="2">
        <v>4203566160.1999912</v>
      </c>
      <c r="O51" s="2">
        <v>1279289018.6999881</v>
      </c>
      <c r="P51" s="2">
        <v>1188789880.3000028</v>
      </c>
      <c r="Q51" s="2">
        <v>828895278.99998224</v>
      </c>
      <c r="R51" s="2">
        <v>5959176433.5000706</v>
      </c>
      <c r="S51" s="2">
        <v>1530065616.8999949</v>
      </c>
      <c r="T51" s="2">
        <v>11248287.800000003</v>
      </c>
      <c r="U51" s="2">
        <v>50000</v>
      </c>
      <c r="V51" s="11">
        <v>-0.5663142204284668</v>
      </c>
      <c r="W51" s="11">
        <f t="shared" si="2"/>
        <v>-56.63142204284668</v>
      </c>
      <c r="X51" s="4">
        <v>4.1057679802179337E-2</v>
      </c>
      <c r="Y51" s="4">
        <v>7.5503124585818426E-11</v>
      </c>
      <c r="Z51" s="3">
        <f t="shared" si="3"/>
        <v>36945.338269656066</v>
      </c>
      <c r="AA51" s="4">
        <v>-0.74262072797304712</v>
      </c>
      <c r="AB51" s="11">
        <f t="shared" si="4"/>
        <v>-74.262072797304711</v>
      </c>
      <c r="AC51" s="4">
        <v>9.900896075221155E-11</v>
      </c>
      <c r="AD51" s="4">
        <v>-0.2849414050579071</v>
      </c>
      <c r="AE51" s="4">
        <v>3.7989451862063817E-11</v>
      </c>
      <c r="AF51" s="4">
        <v>-0.36195716261863708</v>
      </c>
      <c r="AG51" s="4">
        <v>4.8257477874846799E-11</v>
      </c>
      <c r="AH51" s="3">
        <v>37.433520722896112</v>
      </c>
      <c r="AI51" s="5">
        <v>9.4671487808227539E-2</v>
      </c>
      <c r="AJ51" s="1">
        <v>212212</v>
      </c>
      <c r="AK51" s="1">
        <v>489322</v>
      </c>
      <c r="AL51" s="2">
        <v>966.48577474080378</v>
      </c>
      <c r="AM51" s="2">
        <v>1956.877662874811</v>
      </c>
      <c r="AN51" s="6">
        <v>0.47602467628531808</v>
      </c>
      <c r="AO51" s="6">
        <v>0.611663818359375</v>
      </c>
      <c r="AP51" s="6">
        <v>0.44910649979156958</v>
      </c>
      <c r="AQ51" s="6">
        <v>0.57019668817520142</v>
      </c>
      <c r="AR51" s="3">
        <v>41.287841796875</v>
      </c>
      <c r="AS51" s="1">
        <v>1695015</v>
      </c>
      <c r="AT51" s="1">
        <v>2481629</v>
      </c>
      <c r="AU51" s="1">
        <v>5168631</v>
      </c>
      <c r="AV51" s="1">
        <v>656833</v>
      </c>
      <c r="AW51" s="1">
        <v>357452</v>
      </c>
    </row>
    <row r="52" spans="1:49">
      <c r="A52">
        <f t="shared" si="5"/>
        <v>51</v>
      </c>
      <c r="B52" t="s">
        <v>43</v>
      </c>
      <c r="C52" t="s">
        <v>46</v>
      </c>
      <c r="D52" t="s">
        <v>46</v>
      </c>
      <c r="E52" s="3">
        <v>10000</v>
      </c>
      <c r="F52" t="s">
        <v>47</v>
      </c>
      <c r="G52" s="3">
        <v>50</v>
      </c>
      <c r="H52" s="3">
        <f t="shared" si="0"/>
        <v>20000</v>
      </c>
      <c r="I52" s="9">
        <v>879904</v>
      </c>
      <c r="J52" s="8">
        <v>4975119619.5</v>
      </c>
      <c r="K52" s="10">
        <f t="shared" si="1"/>
        <v>4975.1196195000002</v>
      </c>
      <c r="L52" s="2">
        <v>1342853206.5</v>
      </c>
      <c r="M52" s="2">
        <v>2294249879</v>
      </c>
      <c r="N52" s="2">
        <v>3139412096.5</v>
      </c>
      <c r="O52" s="2">
        <v>526807795</v>
      </c>
      <c r="P52" s="2">
        <v>733753635</v>
      </c>
      <c r="Q52" s="2">
        <v>575146093</v>
      </c>
      <c r="R52" s="2">
        <v>4850500722.5</v>
      </c>
      <c r="S52" s="2">
        <v>124418498.5</v>
      </c>
      <c r="T52" s="2">
        <v>150398.5</v>
      </c>
      <c r="U52" s="2">
        <v>50000</v>
      </c>
      <c r="V52" s="11">
        <v>-0.36738383769989014</v>
      </c>
      <c r="W52" s="11">
        <f t="shared" si="2"/>
        <v>-36.738383769989014</v>
      </c>
      <c r="X52" s="4">
        <v>5.9890713542699814E-2</v>
      </c>
      <c r="Y52" s="4">
        <v>7.3844222403529614E-11</v>
      </c>
      <c r="Z52" s="3">
        <f t="shared" si="3"/>
        <v>36133.603561087199</v>
      </c>
      <c r="AA52" s="4">
        <v>-0.52763874767884855</v>
      </c>
      <c r="AB52" s="11">
        <f t="shared" si="4"/>
        <v>-52.763874767884857</v>
      </c>
      <c r="AC52" s="4">
        <v>1.0605549077835619E-10</v>
      </c>
      <c r="AD52" s="4">
        <v>-0.25624039769172668</v>
      </c>
      <c r="AE52" s="4">
        <v>5.1504370213173445E-11</v>
      </c>
      <c r="AF52" s="4">
        <v>-0.31954285502433777</v>
      </c>
      <c r="AG52" s="4">
        <v>6.4228178331404706E-11</v>
      </c>
      <c r="AH52" s="3">
        <v>36.222302660290211</v>
      </c>
      <c r="AI52" s="5">
        <v>9.4671487808227539E-2</v>
      </c>
      <c r="AJ52" s="1">
        <v>309553</v>
      </c>
      <c r="AK52" s="1">
        <v>489322</v>
      </c>
      <c r="AL52" s="2">
        <v>1131.3981595580676</v>
      </c>
      <c r="AM52" s="2">
        <v>1956.877662874811</v>
      </c>
      <c r="AN52" s="6">
        <v>0.48690028917240591</v>
      </c>
      <c r="AO52" s="6">
        <v>0.611663818359375</v>
      </c>
      <c r="AP52" s="6">
        <v>0.4635422161358061</v>
      </c>
      <c r="AQ52" s="6">
        <v>0.57019668817520142</v>
      </c>
      <c r="AR52" s="3">
        <v>41.287841796875</v>
      </c>
      <c r="AS52" s="1">
        <v>1695015</v>
      </c>
      <c r="AT52" s="1">
        <v>2481629</v>
      </c>
      <c r="AU52" s="1">
        <v>5168631</v>
      </c>
      <c r="AV52" s="1">
        <v>381396</v>
      </c>
      <c r="AW52" s="1">
        <v>221539</v>
      </c>
    </row>
    <row r="53" spans="1:49">
      <c r="A53">
        <f t="shared" si="5"/>
        <v>52</v>
      </c>
      <c r="B53" t="s">
        <v>43</v>
      </c>
      <c r="C53" t="s">
        <v>46</v>
      </c>
      <c r="D53" t="s">
        <v>46</v>
      </c>
      <c r="E53" s="3">
        <v>10000</v>
      </c>
      <c r="F53" t="s">
        <v>47</v>
      </c>
      <c r="G53" s="3">
        <v>75</v>
      </c>
      <c r="H53" s="3">
        <f t="shared" si="0"/>
        <v>13333.333333333334</v>
      </c>
      <c r="I53" s="9">
        <v>620445</v>
      </c>
      <c r="J53" s="8">
        <v>3756821720.25</v>
      </c>
      <c r="K53" s="10">
        <f t="shared" si="1"/>
        <v>3756.82172025</v>
      </c>
      <c r="L53" s="2">
        <v>1082630493.5</v>
      </c>
      <c r="M53" s="2">
        <v>1813185542.25</v>
      </c>
      <c r="N53" s="2">
        <v>2333245472.5</v>
      </c>
      <c r="O53" s="2">
        <v>382945006.5</v>
      </c>
      <c r="P53" s="2">
        <v>570651873.25</v>
      </c>
      <c r="Q53" s="2">
        <v>469979368</v>
      </c>
      <c r="R53" s="2">
        <v>3732667651.5</v>
      </c>
      <c r="S53" s="2">
        <v>24104068.75</v>
      </c>
      <c r="T53" s="2">
        <v>0</v>
      </c>
      <c r="U53" s="2">
        <v>50000</v>
      </c>
      <c r="V53" s="11">
        <v>-0.32416686415672302</v>
      </c>
      <c r="W53" s="11">
        <f t="shared" si="2"/>
        <v>-32.416686415672302</v>
      </c>
      <c r="X53" s="4">
        <v>6.3982129096984863E-2</v>
      </c>
      <c r="Y53" s="4">
        <v>8.6287532674589329E-11</v>
      </c>
      <c r="Z53" s="3">
        <f t="shared" si="3"/>
        <v>42222.392173947614</v>
      </c>
      <c r="AA53" s="4">
        <v>-0.32269762387404727</v>
      </c>
      <c r="AB53" s="11">
        <f t="shared" si="4"/>
        <v>-32.269762387404725</v>
      </c>
      <c r="AC53" s="4">
        <v>8.589644273637731E-11</v>
      </c>
      <c r="AD53" s="4">
        <v>-0.2399386465549469</v>
      </c>
      <c r="AE53" s="4">
        <v>6.3867452992916185E-11</v>
      </c>
      <c r="AF53" s="4">
        <v>-0.29612332582473755</v>
      </c>
      <c r="AG53" s="4">
        <v>7.8822830207325723E-11</v>
      </c>
      <c r="AH53" s="3">
        <v>35.552029591664045</v>
      </c>
      <c r="AI53" s="5">
        <v>9.4671487808227539E-2</v>
      </c>
      <c r="AJ53" s="1">
        <v>330700</v>
      </c>
      <c r="AK53" s="1">
        <v>489322</v>
      </c>
      <c r="AL53" s="2">
        <v>1305.3341533084031</v>
      </c>
      <c r="AM53" s="2">
        <v>1956.877662874811</v>
      </c>
      <c r="AN53" s="6">
        <v>0.49330167834097899</v>
      </c>
      <c r="AO53" s="6">
        <v>0.611663818359375</v>
      </c>
      <c r="AP53" s="6">
        <v>0.47191791674192601</v>
      </c>
      <c r="AQ53" s="6">
        <v>0.57019668817520142</v>
      </c>
      <c r="AR53" s="3">
        <v>41.287841796875</v>
      </c>
      <c r="AS53" s="1">
        <v>1695015</v>
      </c>
      <c r="AT53" s="1">
        <v>2481629</v>
      </c>
      <c r="AU53" s="1">
        <v>5168631</v>
      </c>
      <c r="AV53" s="1">
        <v>279984</v>
      </c>
      <c r="AW53" s="1">
        <v>156617</v>
      </c>
    </row>
    <row r="54" spans="1:49">
      <c r="A54">
        <f t="shared" si="5"/>
        <v>53</v>
      </c>
      <c r="B54" t="s">
        <v>48</v>
      </c>
      <c r="C54" t="s">
        <v>49</v>
      </c>
      <c r="D54" t="s">
        <v>44</v>
      </c>
      <c r="E54" s="3">
        <v>10000</v>
      </c>
      <c r="F54" t="s">
        <v>45</v>
      </c>
      <c r="G54" s="3">
        <v>0</v>
      </c>
      <c r="H54" s="3" t="str">
        <f t="shared" si="0"/>
        <v/>
      </c>
      <c r="I54" s="9">
        <v>3049257</v>
      </c>
      <c r="J54" s="8">
        <v>25682618981.982391</v>
      </c>
      <c r="K54" s="10">
        <f t="shared" si="1"/>
        <v>25682.618981982392</v>
      </c>
      <c r="L54" s="2">
        <v>6384921405.5439577</v>
      </c>
      <c r="M54" s="2">
        <v>12736988982.011658</v>
      </c>
      <c r="N54" s="2">
        <v>5664713958.4178782</v>
      </c>
      <c r="O54" s="2">
        <v>5920811116.7876778</v>
      </c>
      <c r="P54" s="2">
        <v>6607080997.4855309</v>
      </c>
      <c r="Q54" s="2">
        <v>7490012909.3115549</v>
      </c>
      <c r="R54" s="2">
        <v>6717785532.1503963</v>
      </c>
      <c r="S54" s="2">
        <v>6571012776.6343002</v>
      </c>
      <c r="T54" s="2">
        <v>6351150489.1617441</v>
      </c>
      <c r="U54" s="2">
        <v>6042670184.0497694</v>
      </c>
      <c r="V54" s="11">
        <v>-0.65412956476211548</v>
      </c>
      <c r="W54" s="11">
        <f t="shared" si="2"/>
        <v>-65.412956476211548</v>
      </c>
      <c r="X54" s="4">
        <v>3.2744068652391434E-2</v>
      </c>
      <c r="Y54" s="4">
        <v>2.5469737430228179E-11</v>
      </c>
      <c r="Z54" s="3">
        <f t="shared" si="3"/>
        <v>12462.903422137426</v>
      </c>
      <c r="AA54" s="4">
        <v>-0.83598154928862223</v>
      </c>
      <c r="AB54" s="11">
        <f t="shared" si="4"/>
        <v>-83.598154928862229</v>
      </c>
      <c r="AC54" s="4">
        <v>3.2550479672766031E-11</v>
      </c>
      <c r="AD54" s="4">
        <v>-0.3526972234249115</v>
      </c>
      <c r="AE54" s="4">
        <v>1.3732914978803468E-11</v>
      </c>
      <c r="AF54" s="4">
        <v>-0.42150428891181946</v>
      </c>
      <c r="AG54" s="4">
        <v>1.6412045333868974E-11</v>
      </c>
      <c r="AH54" s="3">
        <v>41.287842251407476</v>
      </c>
      <c r="AI54" s="5">
        <v>9.4671487808227539E-2</v>
      </c>
      <c r="AJ54" s="1">
        <v>169242</v>
      </c>
      <c r="AK54" s="1">
        <v>489322</v>
      </c>
      <c r="AL54" s="2">
        <v>789.75131515788064</v>
      </c>
      <c r="AM54" s="2">
        <v>1956.877662874811</v>
      </c>
      <c r="AN54" s="6">
        <v>0.45218087454459033</v>
      </c>
      <c r="AO54" s="6">
        <v>0.611663818359375</v>
      </c>
      <c r="AP54" s="6">
        <v>0.43029333490260402</v>
      </c>
      <c r="AQ54" s="6">
        <v>0.57019668817520142</v>
      </c>
      <c r="AR54" s="3">
        <v>41.287841796875</v>
      </c>
      <c r="AS54" s="1">
        <v>1695015</v>
      </c>
      <c r="AT54" s="1">
        <v>2481629</v>
      </c>
      <c r="AU54" s="1">
        <v>5168631</v>
      </c>
      <c r="AV54" s="1">
        <v>1754694</v>
      </c>
      <c r="AW54" s="1">
        <v>866069</v>
      </c>
    </row>
    <row r="55" spans="1:49">
      <c r="A55">
        <f t="shared" si="5"/>
        <v>54</v>
      </c>
      <c r="B55" t="s">
        <v>48</v>
      </c>
      <c r="C55" t="s">
        <v>49</v>
      </c>
      <c r="D55" t="s">
        <v>46</v>
      </c>
      <c r="E55" s="3">
        <v>10000</v>
      </c>
      <c r="F55" t="s">
        <v>47</v>
      </c>
      <c r="G55" s="3">
        <v>0</v>
      </c>
      <c r="H55" s="3" t="str">
        <f t="shared" si="0"/>
        <v/>
      </c>
      <c r="I55" s="9">
        <v>3049257</v>
      </c>
      <c r="J55" s="8">
        <v>30492570000</v>
      </c>
      <c r="K55" s="10">
        <f t="shared" si="1"/>
        <v>30492.57</v>
      </c>
      <c r="L55" s="2">
        <v>8660690000</v>
      </c>
      <c r="M55" s="2">
        <v>17546940000</v>
      </c>
      <c r="N55" s="2">
        <v>5810030000</v>
      </c>
      <c r="O55" s="2">
        <v>6410470000</v>
      </c>
      <c r="P55" s="2">
        <v>8096320000</v>
      </c>
      <c r="Q55" s="2">
        <v>10175750000</v>
      </c>
      <c r="R55" s="2">
        <v>7622190000</v>
      </c>
      <c r="S55" s="2">
        <v>7623630000</v>
      </c>
      <c r="T55" s="2">
        <v>7618930000</v>
      </c>
      <c r="U55" s="2">
        <v>7627820000</v>
      </c>
      <c r="V55" s="11">
        <v>-0.68455946445465088</v>
      </c>
      <c r="W55" s="11">
        <f t="shared" si="2"/>
        <v>-68.455946445465088</v>
      </c>
      <c r="X55" s="4">
        <v>2.9863227158784866E-2</v>
      </c>
      <c r="Y55" s="4">
        <v>2.2450041825550215E-11</v>
      </c>
      <c r="Z55" s="3">
        <f t="shared" si="3"/>
        <v>10985.299041700979</v>
      </c>
      <c r="AA55" s="4">
        <v>-0.84673037439379939</v>
      </c>
      <c r="AB55" s="11">
        <f t="shared" si="4"/>
        <v>-84.673037439379939</v>
      </c>
      <c r="AC55" s="4">
        <v>2.7768416038798094E-11</v>
      </c>
      <c r="AD55" s="4">
        <v>-0.35041612386703491</v>
      </c>
      <c r="AE55" s="4">
        <v>1.1491852608402908E-11</v>
      </c>
      <c r="AF55" s="4">
        <v>-0.44965255260467529</v>
      </c>
      <c r="AG55" s="4">
        <v>1.4746299667467433E-11</v>
      </c>
      <c r="AH55" s="3">
        <v>41.287842251407476</v>
      </c>
      <c r="AI55" s="5">
        <v>9.4671487808227539E-2</v>
      </c>
      <c r="AJ55" s="1">
        <v>154352</v>
      </c>
      <c r="AK55" s="1">
        <v>489322</v>
      </c>
      <c r="AL55" s="2">
        <v>733.63727358096889</v>
      </c>
      <c r="AM55" s="2">
        <v>1956.877662874811</v>
      </c>
      <c r="AN55" s="6">
        <v>0.4529446990934905</v>
      </c>
      <c r="AO55" s="6">
        <v>0.611663818359375</v>
      </c>
      <c r="AP55" s="6">
        <v>0.42193821745839771</v>
      </c>
      <c r="AQ55" s="6">
        <v>0.57019668817520142</v>
      </c>
      <c r="AR55" s="3">
        <v>41.287841796875</v>
      </c>
      <c r="AS55" s="1">
        <v>1695015</v>
      </c>
      <c r="AT55" s="1">
        <v>2481629</v>
      </c>
      <c r="AU55" s="1">
        <v>5168631</v>
      </c>
      <c r="AV55" s="1">
        <v>1754694</v>
      </c>
      <c r="AW55" s="1">
        <v>866069</v>
      </c>
    </row>
    <row r="56" spans="1:49">
      <c r="A56">
        <f t="shared" si="5"/>
        <v>55</v>
      </c>
      <c r="B56" t="s">
        <v>43</v>
      </c>
      <c r="C56" t="s">
        <v>44</v>
      </c>
      <c r="D56" t="s">
        <v>44</v>
      </c>
      <c r="E56" s="3">
        <v>20000</v>
      </c>
      <c r="F56" t="s">
        <v>45</v>
      </c>
      <c r="G56" s="3">
        <v>15</v>
      </c>
      <c r="H56" s="3">
        <f t="shared" si="0"/>
        <v>133333.33333333334</v>
      </c>
      <c r="I56" s="9">
        <v>2495481</v>
      </c>
      <c r="J56" s="8">
        <v>27015446934.122425</v>
      </c>
      <c r="K56" s="10">
        <f t="shared" si="1"/>
        <v>27015.446934122425</v>
      </c>
      <c r="L56" s="2">
        <v>4477440897.3292084</v>
      </c>
      <c r="M56" s="2">
        <v>8014181989.0718708</v>
      </c>
      <c r="N56" s="2">
        <v>10504915882.222385</v>
      </c>
      <c r="O56" s="2">
        <v>8839529621.3682976</v>
      </c>
      <c r="P56" s="2">
        <v>6519033384.0553064</v>
      </c>
      <c r="Q56" s="2">
        <v>1151968046.475786</v>
      </c>
      <c r="R56" s="2">
        <v>10786112613.209568</v>
      </c>
      <c r="S56" s="2">
        <v>8597039034.1876545</v>
      </c>
      <c r="T56" s="2">
        <v>5831640204.6289272</v>
      </c>
      <c r="U56" s="2">
        <v>1800655082.0956626</v>
      </c>
      <c r="V56" s="11">
        <v>-0.85787069797515869</v>
      </c>
      <c r="W56" s="11">
        <f t="shared" si="2"/>
        <v>-85.787069797515869</v>
      </c>
      <c r="X56" s="4">
        <v>1.3455593958497047E-2</v>
      </c>
      <c r="Y56" s="4">
        <v>3.1754820994933652E-11</v>
      </c>
      <c r="Z56" s="3">
        <f t="shared" si="3"/>
        <v>15538.332607401522</v>
      </c>
      <c r="AA56" s="4">
        <v>-0.94882848876550541</v>
      </c>
      <c r="AB56" s="11">
        <f t="shared" si="4"/>
        <v>-94.88284887655054</v>
      </c>
      <c r="AC56" s="4">
        <v>3.5121704156093614E-11</v>
      </c>
      <c r="AD56" s="4">
        <v>-0.53469693660736084</v>
      </c>
      <c r="AE56" s="4">
        <v>1.9792266783835721E-11</v>
      </c>
      <c r="AF56" s="4">
        <v>-0.55782938003540039</v>
      </c>
      <c r="AG56" s="4">
        <v>2.0648534965195253E-11</v>
      </c>
      <c r="AH56" s="3">
        <v>40.040445108578268</v>
      </c>
      <c r="AI56" s="5">
        <v>9.4671487808227539E-2</v>
      </c>
      <c r="AJ56" s="1">
        <v>69547</v>
      </c>
      <c r="AK56" s="1">
        <v>489322</v>
      </c>
      <c r="AL56" s="2">
        <v>431.67824692009282</v>
      </c>
      <c r="AM56" s="2">
        <v>1956.877662874811</v>
      </c>
      <c r="AN56" s="6">
        <v>0.3985567438521071</v>
      </c>
      <c r="AO56" s="6">
        <v>0.611663818359375</v>
      </c>
      <c r="AP56" s="6">
        <v>0.39263851217101831</v>
      </c>
      <c r="AQ56" s="6">
        <v>0.57019668817520142</v>
      </c>
      <c r="AR56" s="3">
        <v>41.287841796875</v>
      </c>
      <c r="AS56" s="1">
        <v>1695015</v>
      </c>
      <c r="AT56" s="1">
        <v>2481629</v>
      </c>
      <c r="AU56" s="1">
        <v>5168631</v>
      </c>
      <c r="AV56" s="1">
        <v>1236070</v>
      </c>
      <c r="AW56" s="1">
        <v>625212</v>
      </c>
    </row>
    <row r="57" spans="1:49">
      <c r="A57">
        <f t="shared" si="5"/>
        <v>56</v>
      </c>
      <c r="B57" t="s">
        <v>43</v>
      </c>
      <c r="C57" t="s">
        <v>44</v>
      </c>
      <c r="D57" t="s">
        <v>44</v>
      </c>
      <c r="E57" s="3">
        <v>20000</v>
      </c>
      <c r="F57" t="s">
        <v>45</v>
      </c>
      <c r="G57" s="3">
        <v>30</v>
      </c>
      <c r="H57" s="3">
        <f t="shared" si="0"/>
        <v>66666.666666666672</v>
      </c>
      <c r="I57" s="9">
        <v>1629269</v>
      </c>
      <c r="J57" s="8">
        <v>16687069492.103794</v>
      </c>
      <c r="K57" s="10">
        <f t="shared" si="1"/>
        <v>16687.069492103794</v>
      </c>
      <c r="L57" s="2">
        <v>2033477202.8716905</v>
      </c>
      <c r="M57" s="2">
        <v>2976014357.9040222</v>
      </c>
      <c r="N57" s="2">
        <v>9680403847.6090031</v>
      </c>
      <c r="O57" s="2">
        <v>5847343314.5264874</v>
      </c>
      <c r="P57" s="2">
        <v>1159223205.6187413</v>
      </c>
      <c r="Q57" s="2">
        <v>99124.349907073774</v>
      </c>
      <c r="R57" s="2">
        <v>9197283801.3792896</v>
      </c>
      <c r="S57" s="2">
        <v>5514988881.398119</v>
      </c>
      <c r="T57" s="2">
        <v>1926471418.5640731</v>
      </c>
      <c r="U57" s="2">
        <v>48325390.762605004</v>
      </c>
      <c r="V57" s="11">
        <v>-0.80006009340286255</v>
      </c>
      <c r="W57" s="11">
        <f t="shared" si="2"/>
        <v>-80.006009340286255</v>
      </c>
      <c r="X57" s="4">
        <v>1.8928609788417816E-2</v>
      </c>
      <c r="Y57" s="4">
        <v>4.7944911929498346E-11</v>
      </c>
      <c r="Z57" s="3">
        <f t="shared" si="3"/>
        <v>23460.500370376532</v>
      </c>
      <c r="AA57" s="4">
        <v>-0.92220922056793542</v>
      </c>
      <c r="AB57" s="11">
        <f t="shared" si="4"/>
        <v>-92.22092205679354</v>
      </c>
      <c r="AC57" s="4">
        <v>5.5264900294949015E-11</v>
      </c>
      <c r="AD57" s="4">
        <v>-0.46573340892791748</v>
      </c>
      <c r="AE57" s="4">
        <v>2.7909837635453627E-11</v>
      </c>
      <c r="AF57" s="4">
        <v>-0.47673881053924561</v>
      </c>
      <c r="AG57" s="4">
        <v>2.8569355214891345E-11</v>
      </c>
      <c r="AH57" s="3">
        <v>37.382302738221867</v>
      </c>
      <c r="AI57" s="5">
        <v>9.4671487808227539E-2</v>
      </c>
      <c r="AJ57" s="1">
        <v>97835</v>
      </c>
      <c r="AK57" s="1">
        <v>489322</v>
      </c>
      <c r="AL57" s="2">
        <v>509.66027353331782</v>
      </c>
      <c r="AM57" s="2">
        <v>1956.877662874811</v>
      </c>
      <c r="AN57" s="6">
        <v>0.4173090519615843</v>
      </c>
      <c r="AO57" s="6">
        <v>0.611663818359375</v>
      </c>
      <c r="AP57" s="6">
        <v>0.41419905263434592</v>
      </c>
      <c r="AQ57" s="6">
        <v>0.57019668817520142</v>
      </c>
      <c r="AR57" s="3">
        <v>41.287841796875</v>
      </c>
      <c r="AS57" s="1">
        <v>1695015</v>
      </c>
      <c r="AT57" s="1">
        <v>2481629</v>
      </c>
      <c r="AU57" s="1">
        <v>5168631</v>
      </c>
      <c r="AV57" s="1">
        <v>504794</v>
      </c>
      <c r="AW57" s="1">
        <v>286193</v>
      </c>
    </row>
    <row r="58" spans="1:49">
      <c r="A58">
        <f t="shared" si="5"/>
        <v>57</v>
      </c>
      <c r="B58" t="s">
        <v>43</v>
      </c>
      <c r="C58" t="s">
        <v>44</v>
      </c>
      <c r="D58" t="s">
        <v>44</v>
      </c>
      <c r="E58" s="3">
        <v>20000</v>
      </c>
      <c r="F58" t="s">
        <v>45</v>
      </c>
      <c r="G58" s="3">
        <v>50</v>
      </c>
      <c r="H58" s="3">
        <f t="shared" si="0"/>
        <v>40000</v>
      </c>
      <c r="I58" s="9">
        <v>1065432</v>
      </c>
      <c r="J58" s="8">
        <v>10710467284.700235</v>
      </c>
      <c r="K58" s="10">
        <f t="shared" si="1"/>
        <v>10710.467284700235</v>
      </c>
      <c r="L58" s="2">
        <v>1092944290.2972121</v>
      </c>
      <c r="M58" s="2">
        <v>1345273107.200592</v>
      </c>
      <c r="N58" s="2">
        <v>8581054468.1243439</v>
      </c>
      <c r="O58" s="2">
        <v>2127242863.2304943</v>
      </c>
      <c r="P58" s="2">
        <v>2099027</v>
      </c>
      <c r="Q58" s="2">
        <v>70926.34568691664</v>
      </c>
      <c r="R58" s="2">
        <v>7926577739.872366</v>
      </c>
      <c r="S58" s="2">
        <v>2742235661.6655397</v>
      </c>
      <c r="T58" s="2">
        <v>41618419.989875674</v>
      </c>
      <c r="U58" s="2">
        <v>35463.17284345832</v>
      </c>
      <c r="V58" s="11">
        <v>-0.77517670392990112</v>
      </c>
      <c r="W58" s="11">
        <f t="shared" si="2"/>
        <v>-77.517670392990112</v>
      </c>
      <c r="X58" s="4">
        <v>2.1284358575940132E-2</v>
      </c>
      <c r="Y58" s="4">
        <v>7.2375619386555456E-11</v>
      </c>
      <c r="Z58" s="3">
        <f t="shared" si="3"/>
        <v>35414.981430533931</v>
      </c>
      <c r="AA58" s="4">
        <v>-0.87467848346649102</v>
      </c>
      <c r="AB58" s="11">
        <f t="shared" si="4"/>
        <v>-87.467848346649106</v>
      </c>
      <c r="AC58" s="4">
        <v>8.1665764428695553E-11</v>
      </c>
      <c r="AD58" s="4">
        <v>-0.38986769318580627</v>
      </c>
      <c r="AE58" s="4">
        <v>3.6400625569310563E-11</v>
      </c>
      <c r="AF58" s="4">
        <v>-0.40842345356941223</v>
      </c>
      <c r="AG58" s="4">
        <v>3.813311125200336E-11</v>
      </c>
      <c r="AH58" s="3">
        <v>34.825365673266809</v>
      </c>
      <c r="AI58" s="5">
        <v>9.4671487808227539E-2</v>
      </c>
      <c r="AJ58" s="1">
        <v>110011</v>
      </c>
      <c r="AK58" s="1">
        <v>489322</v>
      </c>
      <c r="AL58" s="2">
        <v>584.13162082438771</v>
      </c>
      <c r="AM58" s="2">
        <v>1956.877662874811</v>
      </c>
      <c r="AN58" s="6">
        <v>0.44008780480904569</v>
      </c>
      <c r="AO58" s="6">
        <v>0.611663818359375</v>
      </c>
      <c r="AP58" s="6">
        <v>0.4342897163653045</v>
      </c>
      <c r="AQ58" s="6">
        <v>0.57019668817520142</v>
      </c>
      <c r="AR58" s="3">
        <v>41.287841796875</v>
      </c>
      <c r="AS58" s="1">
        <v>1695015</v>
      </c>
      <c r="AT58" s="1">
        <v>2481629</v>
      </c>
      <c r="AU58" s="1">
        <v>5168631</v>
      </c>
      <c r="AV58" s="1">
        <v>213142</v>
      </c>
      <c r="AW58" s="1">
        <v>139998</v>
      </c>
    </row>
    <row r="59" spans="1:49">
      <c r="A59">
        <f t="shared" si="5"/>
        <v>58</v>
      </c>
      <c r="B59" t="s">
        <v>43</v>
      </c>
      <c r="C59" t="s">
        <v>44</v>
      </c>
      <c r="D59" t="s">
        <v>44</v>
      </c>
      <c r="E59" s="3">
        <v>20000</v>
      </c>
      <c r="F59" t="s">
        <v>45</v>
      </c>
      <c r="G59" s="3">
        <v>75</v>
      </c>
      <c r="H59" s="3">
        <f t="shared" si="0"/>
        <v>26666.666666666668</v>
      </c>
      <c r="I59" s="9">
        <v>708181</v>
      </c>
      <c r="J59" s="8">
        <v>7500031431.066597</v>
      </c>
      <c r="K59" s="10">
        <f t="shared" si="1"/>
        <v>7500.0314310665972</v>
      </c>
      <c r="L59" s="2">
        <v>645207261.54358876</v>
      </c>
      <c r="M59" s="2">
        <v>715080779.56647873</v>
      </c>
      <c r="N59" s="2">
        <v>7206867743.7686481</v>
      </c>
      <c r="O59" s="2">
        <v>293128008.45740336</v>
      </c>
      <c r="P59" s="2">
        <v>0</v>
      </c>
      <c r="Q59" s="2">
        <v>35678.840411720223</v>
      </c>
      <c r="R59" s="2">
        <v>6754956336.252306</v>
      </c>
      <c r="S59" s="2">
        <v>744982060.64399207</v>
      </c>
      <c r="T59" s="2">
        <v>75194.75</v>
      </c>
      <c r="U59" s="2">
        <v>17839.420205860111</v>
      </c>
      <c r="V59" s="11">
        <v>-0.67890059947967529</v>
      </c>
      <c r="W59" s="11">
        <f t="shared" si="2"/>
        <v>-67.890059947967529</v>
      </c>
      <c r="X59" s="4">
        <v>3.0398959293961525E-2</v>
      </c>
      <c r="Y59" s="4">
        <v>9.0519702844460426E-11</v>
      </c>
      <c r="Z59" s="3">
        <f t="shared" si="3"/>
        <v>44293.281041991169</v>
      </c>
      <c r="AA59" s="4">
        <v>-0.82938995428621942</v>
      </c>
      <c r="AB59" s="11">
        <f t="shared" si="4"/>
        <v>-82.938995428621936</v>
      </c>
      <c r="AC59" s="4">
        <v>1.1058486071302553E-10</v>
      </c>
      <c r="AD59" s="4">
        <v>-0.3375314474105835</v>
      </c>
      <c r="AE59" s="4">
        <v>4.5004003995652297E-11</v>
      </c>
      <c r="AF59" s="4">
        <v>-0.35957679152488708</v>
      </c>
      <c r="AG59" s="4">
        <v>4.7943371495051679E-11</v>
      </c>
      <c r="AH59" s="3">
        <v>33.684536862751187</v>
      </c>
      <c r="AI59" s="5">
        <v>9.4671487808227539E-2</v>
      </c>
      <c r="AJ59" s="1">
        <v>157121</v>
      </c>
      <c r="AK59" s="1">
        <v>489322</v>
      </c>
      <c r="AL59" s="2">
        <v>632.42420817785569</v>
      </c>
      <c r="AM59" s="2">
        <v>1956.877662874811</v>
      </c>
      <c r="AN59" s="6">
        <v>0.45730798681625201</v>
      </c>
      <c r="AO59" s="6">
        <v>0.611663818359375</v>
      </c>
      <c r="AP59" s="6">
        <v>0.44989280900910861</v>
      </c>
      <c r="AQ59" s="6">
        <v>0.57019668817520142</v>
      </c>
      <c r="AR59" s="3">
        <v>41.287841796875</v>
      </c>
      <c r="AS59" s="1">
        <v>1695015</v>
      </c>
      <c r="AT59" s="1">
        <v>2481629</v>
      </c>
      <c r="AU59" s="1">
        <v>5168631</v>
      </c>
      <c r="AV59" s="1">
        <v>106317</v>
      </c>
      <c r="AW59" s="1">
        <v>96383</v>
      </c>
    </row>
    <row r="60" spans="1:49">
      <c r="A60">
        <f t="shared" si="5"/>
        <v>59</v>
      </c>
      <c r="B60" t="s">
        <v>43</v>
      </c>
      <c r="C60" t="s">
        <v>44</v>
      </c>
      <c r="D60" t="s">
        <v>46</v>
      </c>
      <c r="E60" s="3">
        <v>20000</v>
      </c>
      <c r="F60" t="s">
        <v>47</v>
      </c>
      <c r="G60" s="3">
        <v>15</v>
      </c>
      <c r="H60" s="3">
        <f t="shared" si="0"/>
        <v>133333.33333333334</v>
      </c>
      <c r="I60" s="9">
        <v>2495481</v>
      </c>
      <c r="J60" s="8">
        <v>29756271555.150448</v>
      </c>
      <c r="K60" s="10">
        <f t="shared" si="1"/>
        <v>29756.271555150448</v>
      </c>
      <c r="L60" s="2">
        <v>5792480369.4000158</v>
      </c>
      <c r="M60" s="2">
        <v>10755006610.099985</v>
      </c>
      <c r="N60" s="2">
        <v>10765453338.549997</v>
      </c>
      <c r="O60" s="2">
        <v>9556294709.8998699</v>
      </c>
      <c r="P60" s="2">
        <v>7893045404.1000004</v>
      </c>
      <c r="Q60" s="2">
        <v>1541478102.5999978</v>
      </c>
      <c r="R60" s="2">
        <v>11717795232.59996</v>
      </c>
      <c r="S60" s="2">
        <v>9502785685.8999577</v>
      </c>
      <c r="T60" s="2">
        <v>6516400673.7499657</v>
      </c>
      <c r="U60" s="2">
        <v>2019289962.8999949</v>
      </c>
      <c r="V60" s="11">
        <v>-0.86497437953948975</v>
      </c>
      <c r="W60" s="11">
        <f t="shared" si="2"/>
        <v>-86.497437953948975</v>
      </c>
      <c r="X60" s="4">
        <v>1.278307568281889E-2</v>
      </c>
      <c r="Y60" s="4">
        <v>2.9068641591023514E-11</v>
      </c>
      <c r="Z60" s="3">
        <f t="shared" si="3"/>
        <v>14223.925844188649</v>
      </c>
      <c r="AA60" s="4">
        <v>-0.95469263967308504</v>
      </c>
      <c r="AB60" s="11">
        <f t="shared" si="4"/>
        <v>-95.469263967308507</v>
      </c>
      <c r="AC60" s="4">
        <v>3.2083745382660567E-11</v>
      </c>
      <c r="AD60" s="4">
        <v>-0.54790931940078735</v>
      </c>
      <c r="AE60" s="4">
        <v>1.8413237948267103E-11</v>
      </c>
      <c r="AF60" s="4">
        <v>-0.59804040193557739</v>
      </c>
      <c r="AG60" s="4">
        <v>2.009796148949583E-11</v>
      </c>
      <c r="AH60" s="3">
        <v>40.040445108578268</v>
      </c>
      <c r="AI60" s="5">
        <v>9.4671487808227539E-2</v>
      </c>
      <c r="AJ60" s="1">
        <v>66071</v>
      </c>
      <c r="AK60" s="1">
        <v>489322</v>
      </c>
      <c r="AL60" s="2">
        <v>391.20104396755573</v>
      </c>
      <c r="AM60" s="2">
        <v>1956.877662874811</v>
      </c>
      <c r="AN60" s="6">
        <v>0.39515482089603238</v>
      </c>
      <c r="AO60" s="6">
        <v>0.611663818359375</v>
      </c>
      <c r="AP60" s="6">
        <v>0.38275866500034528</v>
      </c>
      <c r="AQ60" s="6">
        <v>0.57019668817520142</v>
      </c>
      <c r="AR60" s="3">
        <v>41.287841796875</v>
      </c>
      <c r="AS60" s="1">
        <v>1695015</v>
      </c>
      <c r="AT60" s="1">
        <v>2481629</v>
      </c>
      <c r="AU60" s="1">
        <v>5168631</v>
      </c>
      <c r="AV60" s="1">
        <v>1236070</v>
      </c>
      <c r="AW60" s="1">
        <v>625212</v>
      </c>
    </row>
    <row r="61" spans="1:49">
      <c r="A61">
        <f t="shared" si="5"/>
        <v>60</v>
      </c>
      <c r="B61" t="s">
        <v>43</v>
      </c>
      <c r="C61" t="s">
        <v>44</v>
      </c>
      <c r="D61" t="s">
        <v>46</v>
      </c>
      <c r="E61" s="3">
        <v>20000</v>
      </c>
      <c r="F61" t="s">
        <v>47</v>
      </c>
      <c r="G61" s="3">
        <v>30</v>
      </c>
      <c r="H61" s="3">
        <f t="shared" si="0"/>
        <v>66666.666666666672</v>
      </c>
      <c r="I61" s="9">
        <v>1629269</v>
      </c>
      <c r="J61" s="8">
        <v>17555791645.599548</v>
      </c>
      <c r="K61" s="10">
        <f t="shared" si="1"/>
        <v>17555.791645599547</v>
      </c>
      <c r="L61" s="2">
        <v>2498405097.1000061</v>
      </c>
      <c r="M61" s="2">
        <v>3844736511.3999949</v>
      </c>
      <c r="N61" s="2">
        <v>9910846677.1000118</v>
      </c>
      <c r="O61" s="2">
        <v>6305659051.2000942</v>
      </c>
      <c r="P61" s="2">
        <v>1339145734.2999947</v>
      </c>
      <c r="Q61" s="2">
        <v>140183</v>
      </c>
      <c r="R61" s="2">
        <v>9691167285.6999817</v>
      </c>
      <c r="S61" s="2">
        <v>5827215821.9000349</v>
      </c>
      <c r="T61" s="2">
        <v>1988649253.6999757</v>
      </c>
      <c r="U61" s="2">
        <v>48759284.299999997</v>
      </c>
      <c r="V61" s="11">
        <v>-0.80280876159667969</v>
      </c>
      <c r="W61" s="11">
        <f t="shared" si="2"/>
        <v>-80.280876159667969</v>
      </c>
      <c r="X61" s="4">
        <v>1.8668387085199356E-2</v>
      </c>
      <c r="Y61" s="4">
        <v>4.5728996977967284E-11</v>
      </c>
      <c r="Z61" s="3">
        <f t="shared" si="3"/>
        <v>22376.205410165334</v>
      </c>
      <c r="AA61" s="4">
        <v>-0.93042777625732098</v>
      </c>
      <c r="AB61" s="11">
        <f t="shared" si="4"/>
        <v>-93.0427776257321</v>
      </c>
      <c r="AC61" s="4">
        <v>5.2998338356813335E-11</v>
      </c>
      <c r="AD61" s="4">
        <v>-0.47535136342048645</v>
      </c>
      <c r="AE61" s="4">
        <v>2.7076611786025495E-11</v>
      </c>
      <c r="AF61" s="4">
        <v>-0.49424088001251221</v>
      </c>
      <c r="AG61" s="4">
        <v>2.815258269561749E-11</v>
      </c>
      <c r="AH61" s="3">
        <v>37.382302738221867</v>
      </c>
      <c r="AI61" s="5">
        <v>9.4671487808227539E-2</v>
      </c>
      <c r="AJ61" s="1">
        <v>96490</v>
      </c>
      <c r="AK61" s="1">
        <v>489322</v>
      </c>
      <c r="AL61" s="2">
        <v>479.23256059052051</v>
      </c>
      <c r="AM61" s="2">
        <v>1956.877662874811</v>
      </c>
      <c r="AN61" s="6">
        <v>0.41458857277937422</v>
      </c>
      <c r="AO61" s="6">
        <v>0.611663818359375</v>
      </c>
      <c r="AP61" s="6">
        <v>0.40934753525289941</v>
      </c>
      <c r="AQ61" s="6">
        <v>0.57019668817520142</v>
      </c>
      <c r="AR61" s="3">
        <v>41.287841796875</v>
      </c>
      <c r="AS61" s="1">
        <v>1695015</v>
      </c>
      <c r="AT61" s="1">
        <v>2481629</v>
      </c>
      <c r="AU61" s="1">
        <v>5168631</v>
      </c>
      <c r="AV61" s="1">
        <v>504794</v>
      </c>
      <c r="AW61" s="1">
        <v>286193</v>
      </c>
    </row>
    <row r="62" spans="1:49">
      <c r="A62">
        <f t="shared" si="5"/>
        <v>61</v>
      </c>
      <c r="B62" t="s">
        <v>43</v>
      </c>
      <c r="C62" t="s">
        <v>44</v>
      </c>
      <c r="D62" t="s">
        <v>46</v>
      </c>
      <c r="E62" s="3">
        <v>20000</v>
      </c>
      <c r="F62" t="s">
        <v>47</v>
      </c>
      <c r="G62" s="3">
        <v>50</v>
      </c>
      <c r="H62" s="3">
        <f t="shared" si="0"/>
        <v>40000</v>
      </c>
      <c r="I62" s="9">
        <v>1065432</v>
      </c>
      <c r="J62" s="8">
        <v>11046378104</v>
      </c>
      <c r="K62" s="10">
        <f t="shared" si="1"/>
        <v>11046.378103999999</v>
      </c>
      <c r="L62" s="2">
        <v>1313238712.5</v>
      </c>
      <c r="M62" s="2">
        <v>1681183926.5</v>
      </c>
      <c r="N62" s="2">
        <v>8771371128.5</v>
      </c>
      <c r="O62" s="2">
        <v>2272807643.5</v>
      </c>
      <c r="P62" s="2">
        <v>2099027</v>
      </c>
      <c r="Q62" s="2">
        <v>100305</v>
      </c>
      <c r="R62" s="2">
        <v>8187871282.5</v>
      </c>
      <c r="S62" s="2">
        <v>2816756196</v>
      </c>
      <c r="T62" s="2">
        <v>41700473</v>
      </c>
      <c r="U62" s="2">
        <v>50152.5</v>
      </c>
      <c r="V62" s="11">
        <v>-0.77792537212371826</v>
      </c>
      <c r="W62" s="11">
        <f t="shared" si="2"/>
        <v>-77.792537212371826</v>
      </c>
      <c r="X62" s="4">
        <v>2.1024135872721672E-2</v>
      </c>
      <c r="Y62" s="4">
        <v>7.0423569753508275E-11</v>
      </c>
      <c r="Z62" s="3">
        <f t="shared" si="3"/>
        <v>34459.801793509207</v>
      </c>
      <c r="AA62" s="4">
        <v>-0.8765256559375123</v>
      </c>
      <c r="AB62" s="11">
        <f t="shared" si="4"/>
        <v>-87.652565593751234</v>
      </c>
      <c r="AC62" s="4">
        <v>7.934959633804084E-11</v>
      </c>
      <c r="AD62" s="4">
        <v>-0.39443501830101013</v>
      </c>
      <c r="AE62" s="4">
        <v>3.570718026812969E-11</v>
      </c>
      <c r="AF62" s="4">
        <v>-0.41582661867141724</v>
      </c>
      <c r="AG62" s="4">
        <v>3.7643707595513831E-11</v>
      </c>
      <c r="AH62" s="3">
        <v>34.825365673266809</v>
      </c>
      <c r="AI62" s="5">
        <v>9.4671487808227539E-2</v>
      </c>
      <c r="AJ62" s="1">
        <v>108666</v>
      </c>
      <c r="AK62" s="1">
        <v>489322</v>
      </c>
      <c r="AL62" s="2">
        <v>568.02015239761909</v>
      </c>
      <c r="AM62" s="2">
        <v>1956.877662874811</v>
      </c>
      <c r="AN62" s="6">
        <v>0.43864633756238358</v>
      </c>
      <c r="AO62" s="6">
        <v>0.611663818359375</v>
      </c>
      <c r="AP62" s="6">
        <v>0.43201886933972677</v>
      </c>
      <c r="AQ62" s="6">
        <v>0.57019668817520142</v>
      </c>
      <c r="AR62" s="3">
        <v>41.287841796875</v>
      </c>
      <c r="AS62" s="1">
        <v>1695015</v>
      </c>
      <c r="AT62" s="1">
        <v>2481629</v>
      </c>
      <c r="AU62" s="1">
        <v>5168631</v>
      </c>
      <c r="AV62" s="1">
        <v>213142</v>
      </c>
      <c r="AW62" s="1">
        <v>139998</v>
      </c>
    </row>
    <row r="63" spans="1:49">
      <c r="A63">
        <f t="shared" si="5"/>
        <v>62</v>
      </c>
      <c r="B63" t="s">
        <v>43</v>
      </c>
      <c r="C63" t="s">
        <v>44</v>
      </c>
      <c r="D63" t="s">
        <v>46</v>
      </c>
      <c r="E63" s="3">
        <v>20000</v>
      </c>
      <c r="F63" t="s">
        <v>47</v>
      </c>
      <c r="G63" s="3">
        <v>75</v>
      </c>
      <c r="H63" s="3">
        <f t="shared" si="0"/>
        <v>26666.666666666668</v>
      </c>
      <c r="I63" s="9">
        <v>708181</v>
      </c>
      <c r="J63" s="8">
        <v>7652189828.75</v>
      </c>
      <c r="K63" s="10">
        <f t="shared" si="1"/>
        <v>7652.1898287499998</v>
      </c>
      <c r="L63" s="2">
        <v>762064985.5</v>
      </c>
      <c r="M63" s="2">
        <v>867239177.25</v>
      </c>
      <c r="N63" s="2">
        <v>7347026692.75</v>
      </c>
      <c r="O63" s="2">
        <v>305112678.5</v>
      </c>
      <c r="P63" s="2">
        <v>0</v>
      </c>
      <c r="Q63" s="2">
        <v>50457.5</v>
      </c>
      <c r="R63" s="2">
        <v>6898140582</v>
      </c>
      <c r="S63" s="2">
        <v>753948823.25</v>
      </c>
      <c r="T63" s="2">
        <v>75194.75</v>
      </c>
      <c r="U63" s="2">
        <v>25228.75</v>
      </c>
      <c r="V63" s="11">
        <v>-0.69819462299346924</v>
      </c>
      <c r="W63" s="11">
        <f t="shared" si="2"/>
        <v>-69.819462299346924</v>
      </c>
      <c r="X63" s="4">
        <v>2.8572361916303635E-2</v>
      </c>
      <c r="Y63" s="4">
        <v>9.1241153521437468E-11</v>
      </c>
      <c r="Z63" s="3">
        <f t="shared" si="3"/>
        <v>44646.304867714956</v>
      </c>
      <c r="AA63" s="4">
        <v>-0.83168787883662498</v>
      </c>
      <c r="AB63" s="11">
        <f t="shared" si="4"/>
        <v>-83.168787883662503</v>
      </c>
      <c r="AC63" s="4">
        <v>1.0868626137972015E-10</v>
      </c>
      <c r="AD63" s="4">
        <v>-0.33961156010627747</v>
      </c>
      <c r="AE63" s="4">
        <v>4.4380964181467419E-11</v>
      </c>
      <c r="AF63" s="4">
        <v>-0.36301571130752563</v>
      </c>
      <c r="AG63" s="4">
        <v>4.7439455141962128E-11</v>
      </c>
      <c r="AH63" s="3">
        <v>33.684536862751187</v>
      </c>
      <c r="AI63" s="5">
        <v>9.4671487808227539E-2</v>
      </c>
      <c r="AJ63" s="1">
        <v>147680</v>
      </c>
      <c r="AK63" s="1">
        <v>489322</v>
      </c>
      <c r="AL63" s="2">
        <v>621.51005657481676</v>
      </c>
      <c r="AM63" s="2">
        <v>1956.877662874811</v>
      </c>
      <c r="AN63" s="6">
        <v>0.45659789172581089</v>
      </c>
      <c r="AO63" s="6">
        <v>0.611663818359375</v>
      </c>
      <c r="AP63" s="6">
        <v>0.44875771292663191</v>
      </c>
      <c r="AQ63" s="6">
        <v>0.57019668817520142</v>
      </c>
      <c r="AR63" s="3">
        <v>41.287841796875</v>
      </c>
      <c r="AS63" s="1">
        <v>1695015</v>
      </c>
      <c r="AT63" s="1">
        <v>2481629</v>
      </c>
      <c r="AU63" s="1">
        <v>5168631</v>
      </c>
      <c r="AV63" s="1">
        <v>106317</v>
      </c>
      <c r="AW63" s="1">
        <v>96383</v>
      </c>
    </row>
    <row r="64" spans="1:49">
      <c r="A64">
        <f t="shared" si="5"/>
        <v>63</v>
      </c>
      <c r="B64" t="s">
        <v>43</v>
      </c>
      <c r="C64" t="s">
        <v>46</v>
      </c>
      <c r="D64" t="s">
        <v>44</v>
      </c>
      <c r="E64" s="3">
        <v>20000</v>
      </c>
      <c r="F64" t="s">
        <v>45</v>
      </c>
      <c r="G64" s="3">
        <v>15</v>
      </c>
      <c r="H64" s="3">
        <f t="shared" si="0"/>
        <v>133333.33333333334</v>
      </c>
      <c r="I64" s="9">
        <v>2879018</v>
      </c>
      <c r="J64" s="8">
        <v>34331576829.626228</v>
      </c>
      <c r="K64" s="10">
        <f t="shared" si="1"/>
        <v>34331.576829626225</v>
      </c>
      <c r="L64" s="2">
        <v>7967874536.3383427</v>
      </c>
      <c r="M64" s="2">
        <v>15330311884.571768</v>
      </c>
      <c r="N64" s="2">
        <v>10541243310.354116</v>
      </c>
      <c r="O64" s="2">
        <v>9156458739.2717419</v>
      </c>
      <c r="P64" s="2">
        <v>8455795154.7131205</v>
      </c>
      <c r="Q64" s="2">
        <v>6178079625.2833118</v>
      </c>
      <c r="R64" s="2">
        <v>12691820531.628521</v>
      </c>
      <c r="S64" s="2">
        <v>10460461067.863886</v>
      </c>
      <c r="T64" s="2">
        <v>8023434806.3570032</v>
      </c>
      <c r="U64" s="2">
        <v>3155860423.7726078</v>
      </c>
      <c r="V64" s="11">
        <v>-0.87004876136779785</v>
      </c>
      <c r="W64" s="11">
        <f t="shared" si="2"/>
        <v>-87.004876136779785</v>
      </c>
      <c r="X64" s="4">
        <v>1.2302677147090435E-2</v>
      </c>
      <c r="Y64" s="4">
        <v>2.5342523218840896E-11</v>
      </c>
      <c r="Z64" s="3">
        <f t="shared" si="3"/>
        <v>12400.653838672959</v>
      </c>
      <c r="AA64" s="4">
        <v>-0.95999392511628856</v>
      </c>
      <c r="AB64" s="11">
        <f t="shared" si="4"/>
        <v>-95.999392511628855</v>
      </c>
      <c r="AC64" s="4">
        <v>2.796241883873396E-11</v>
      </c>
      <c r="AD64" s="4">
        <v>-0.50828665494918823</v>
      </c>
      <c r="AE64" s="4">
        <v>1.4805223019775937E-11</v>
      </c>
      <c r="AF64" s="4">
        <v>-0.64991039037704468</v>
      </c>
      <c r="AG64" s="4">
        <v>1.893039718037226E-11</v>
      </c>
      <c r="AH64" s="3">
        <v>40.921426680903004</v>
      </c>
      <c r="AI64" s="5">
        <v>9.4671487808227539E-2</v>
      </c>
      <c r="AJ64" s="1">
        <v>63588</v>
      </c>
      <c r="AK64" s="1">
        <v>489322</v>
      </c>
      <c r="AL64" s="2">
        <v>387.98970867318741</v>
      </c>
      <c r="AM64" s="2">
        <v>1956.877662874811</v>
      </c>
      <c r="AN64" s="6">
        <v>0.40553552023937123</v>
      </c>
      <c r="AO64" s="6">
        <v>0.611663818359375</v>
      </c>
      <c r="AP64" s="6">
        <v>0.37072547427615188</v>
      </c>
      <c r="AQ64" s="6">
        <v>0.57019668817520142</v>
      </c>
      <c r="AR64" s="3">
        <v>41.287841796875</v>
      </c>
      <c r="AS64" s="1">
        <v>1695015</v>
      </c>
      <c r="AT64" s="1">
        <v>2481629</v>
      </c>
      <c r="AU64" s="1">
        <v>5168631</v>
      </c>
      <c r="AV64" s="1">
        <v>1619607</v>
      </c>
      <c r="AW64" s="1">
        <v>806472</v>
      </c>
    </row>
    <row r="65" spans="1:49">
      <c r="A65">
        <f t="shared" si="5"/>
        <v>64</v>
      </c>
      <c r="B65" t="s">
        <v>43</v>
      </c>
      <c r="C65" t="s">
        <v>46</v>
      </c>
      <c r="D65" t="s">
        <v>44</v>
      </c>
      <c r="E65" s="3">
        <v>20000</v>
      </c>
      <c r="F65" t="s">
        <v>45</v>
      </c>
      <c r="G65" s="3">
        <v>30</v>
      </c>
      <c r="H65" s="3">
        <f t="shared" si="0"/>
        <v>66666.666666666672</v>
      </c>
      <c r="I65" s="9">
        <v>2335835</v>
      </c>
      <c r="J65" s="8">
        <v>23159033450.747475</v>
      </c>
      <c r="K65" s="10">
        <f t="shared" si="1"/>
        <v>23159.033450747476</v>
      </c>
      <c r="L65" s="2">
        <v>5109571447.223381</v>
      </c>
      <c r="M65" s="2">
        <v>9447978316.544836</v>
      </c>
      <c r="N65" s="2">
        <v>9753058703.8723946</v>
      </c>
      <c r="O65" s="2">
        <v>6476248397.6509676</v>
      </c>
      <c r="P65" s="2">
        <v>4154372865.6829848</v>
      </c>
      <c r="Q65" s="2">
        <v>2775353483.5388293</v>
      </c>
      <c r="R65" s="2">
        <v>11948069998.954351</v>
      </c>
      <c r="S65" s="2">
        <v>7778896582.4580822</v>
      </c>
      <c r="T65" s="2">
        <v>3345322619.2504983</v>
      </c>
      <c r="U65" s="2">
        <v>86744250.081722543</v>
      </c>
      <c r="V65" s="11">
        <v>-0.85311514139175415</v>
      </c>
      <c r="W65" s="11">
        <f t="shared" si="2"/>
        <v>-85.311514139175415</v>
      </c>
      <c r="X65" s="4">
        <v>1.3905810192227364E-2</v>
      </c>
      <c r="Y65" s="4">
        <v>3.6837251998766973E-11</v>
      </c>
      <c r="Z65" s="3">
        <f t="shared" si="3"/>
        <v>18025.277302171977</v>
      </c>
      <c r="AA65" s="4">
        <v>-0.94831294500157814</v>
      </c>
      <c r="AB65" s="11">
        <f t="shared" si="4"/>
        <v>-94.83129450015781</v>
      </c>
      <c r="AC65" s="4">
        <v>4.0947863155782471E-11</v>
      </c>
      <c r="AD65" s="4">
        <v>-0.46406352519989014</v>
      </c>
      <c r="AE65" s="4">
        <v>2.003812220319201E-11</v>
      </c>
      <c r="AF65" s="4">
        <v>-0.60465139150619507</v>
      </c>
      <c r="AG65" s="4">
        <v>2.6108662107282576E-11</v>
      </c>
      <c r="AH65" s="3">
        <v>39.783521524422746</v>
      </c>
      <c r="AI65" s="5">
        <v>9.4671487808227539E-2</v>
      </c>
      <c r="AJ65" s="1">
        <v>71874</v>
      </c>
      <c r="AK65" s="1">
        <v>489322</v>
      </c>
      <c r="AL65" s="2">
        <v>432.74129087809058</v>
      </c>
      <c r="AM65" s="2">
        <v>1956.877662874811</v>
      </c>
      <c r="AN65" s="6">
        <v>0.41778502536742851</v>
      </c>
      <c r="AO65" s="6">
        <v>0.611663818359375</v>
      </c>
      <c r="AP65" s="6">
        <v>0.38118174759925549</v>
      </c>
      <c r="AQ65" s="6">
        <v>0.57019668817520142</v>
      </c>
      <c r="AR65" s="3">
        <v>41.287841796875</v>
      </c>
      <c r="AS65" s="1">
        <v>1695015</v>
      </c>
      <c r="AT65" s="1">
        <v>2481629</v>
      </c>
      <c r="AU65" s="1">
        <v>5168631</v>
      </c>
      <c r="AV65" s="1">
        <v>1211360</v>
      </c>
      <c r="AW65" s="1">
        <v>607404</v>
      </c>
    </row>
    <row r="66" spans="1:49">
      <c r="A66">
        <f t="shared" si="5"/>
        <v>65</v>
      </c>
      <c r="B66" t="s">
        <v>43</v>
      </c>
      <c r="C66" t="s">
        <v>46</v>
      </c>
      <c r="D66" t="s">
        <v>44</v>
      </c>
      <c r="E66" s="3">
        <v>20000</v>
      </c>
      <c r="F66" t="s">
        <v>45</v>
      </c>
      <c r="G66" s="3">
        <v>50</v>
      </c>
      <c r="H66" s="3">
        <f t="shared" si="0"/>
        <v>40000</v>
      </c>
      <c r="I66" s="9">
        <v>1616951</v>
      </c>
      <c r="J66" s="8">
        <v>15261837149.727816</v>
      </c>
      <c r="K66" s="10">
        <f t="shared" si="1"/>
        <v>15261.837149727815</v>
      </c>
      <c r="L66" s="2">
        <v>3391832919.2850523</v>
      </c>
      <c r="M66" s="2">
        <v>5896642972.2292299</v>
      </c>
      <c r="N66" s="2">
        <v>8702145895.2300339</v>
      </c>
      <c r="O66" s="2">
        <v>3108203385.6795154</v>
      </c>
      <c r="P66" s="2">
        <v>2030266427.4645958</v>
      </c>
      <c r="Q66" s="2">
        <v>1421221441.3553102</v>
      </c>
      <c r="R66" s="2">
        <v>10956402622.055771</v>
      </c>
      <c r="S66" s="2">
        <v>4204230786.7374234</v>
      </c>
      <c r="T66" s="2">
        <v>101133030.2576254</v>
      </c>
      <c r="U66" s="2">
        <v>70710.678118654745</v>
      </c>
      <c r="V66" s="11">
        <v>-0.82101356983184814</v>
      </c>
      <c r="W66" s="11">
        <f t="shared" si="2"/>
        <v>-82.101356983184814</v>
      </c>
      <c r="X66" s="4">
        <v>1.6944913193583488E-2</v>
      </c>
      <c r="Y66" s="4">
        <v>5.3795200932738041E-11</v>
      </c>
      <c r="Z66" s="3">
        <f t="shared" si="3"/>
        <v>26323.174337315268</v>
      </c>
      <c r="AA66" s="4">
        <v>-0.9100767375303116</v>
      </c>
      <c r="AB66" s="11">
        <f t="shared" si="4"/>
        <v>-91.007673753031156</v>
      </c>
      <c r="AC66" s="4">
        <v>5.9630876625416107E-11</v>
      </c>
      <c r="AD66" s="4">
        <v>-0.39971393346786499</v>
      </c>
      <c r="AE66" s="4">
        <v>2.6190421359428839E-11</v>
      </c>
      <c r="AF66" s="4">
        <v>-0.51843607425689697</v>
      </c>
      <c r="AG66" s="4">
        <v>3.3969441842751635E-11</v>
      </c>
      <c r="AH66" s="3">
        <v>37.92908010199443</v>
      </c>
      <c r="AI66" s="5">
        <v>9.4671487808227539E-2</v>
      </c>
      <c r="AJ66" s="1">
        <v>87582</v>
      </c>
      <c r="AK66" s="1">
        <v>489322</v>
      </c>
      <c r="AL66" s="2">
        <v>501.47582597716706</v>
      </c>
      <c r="AM66" s="2">
        <v>1956.877662874811</v>
      </c>
      <c r="AN66" s="6">
        <v>0.43699201547616201</v>
      </c>
      <c r="AO66" s="6">
        <v>0.611663818359375</v>
      </c>
      <c r="AP66" s="6">
        <v>0.40282487943319129</v>
      </c>
      <c r="AQ66" s="6">
        <v>0.57019668817520142</v>
      </c>
      <c r="AR66" s="3">
        <v>41.287841796875</v>
      </c>
      <c r="AS66" s="1">
        <v>1695015</v>
      </c>
      <c r="AT66" s="1">
        <v>2481629</v>
      </c>
      <c r="AU66" s="1">
        <v>5168631</v>
      </c>
      <c r="AV66" s="1">
        <v>764661</v>
      </c>
      <c r="AW66" s="1">
        <v>404389</v>
      </c>
    </row>
    <row r="67" spans="1:49">
      <c r="A67">
        <f t="shared" si="5"/>
        <v>66</v>
      </c>
      <c r="B67" t="s">
        <v>43</v>
      </c>
      <c r="C67" t="s">
        <v>46</v>
      </c>
      <c r="D67" t="s">
        <v>44</v>
      </c>
      <c r="E67" s="3">
        <v>20000</v>
      </c>
      <c r="F67" t="s">
        <v>45</v>
      </c>
      <c r="G67" s="3">
        <v>75</v>
      </c>
      <c r="H67" s="3">
        <f t="shared" ref="H67:H73" si="6" xml:space="preserve"> IF(B67="Universal", "", (E67/(G67/100)))</f>
        <v>26666.666666666668</v>
      </c>
      <c r="I67" s="9">
        <v>1117839</v>
      </c>
      <c r="J67" s="8">
        <v>10900709603.165037</v>
      </c>
      <c r="K67" s="10">
        <f t="shared" ref="K67:K73" si="7">J67/1000000</f>
        <v>10900.709603165038</v>
      </c>
      <c r="L67" s="2">
        <v>2435548361.7953639</v>
      </c>
      <c r="M67" s="2">
        <v>4115758951.6662793</v>
      </c>
      <c r="N67" s="2">
        <v>7388504884.4271765</v>
      </c>
      <c r="O67" s="2">
        <v>1206648796.3517923</v>
      </c>
      <c r="P67" s="2">
        <v>1331805417.9451544</v>
      </c>
      <c r="Q67" s="2">
        <v>973750504.44238698</v>
      </c>
      <c r="R67" s="2">
        <v>9716818400.9331322</v>
      </c>
      <c r="S67" s="2">
        <v>1180402545.6637473</v>
      </c>
      <c r="T67" s="2">
        <v>3417945.8915371615</v>
      </c>
      <c r="U67" s="2">
        <v>70710.678118654745</v>
      </c>
      <c r="V67" s="11">
        <v>-0.80822241306304932</v>
      </c>
      <c r="W67" s="11">
        <f t="shared" ref="W67:W73" si="8">V67*100</f>
        <v>-80.822241306304932</v>
      </c>
      <c r="X67" s="4">
        <v>1.8155870959162712E-2</v>
      </c>
      <c r="Y67" s="4">
        <v>7.4144017314647925E-11</v>
      </c>
      <c r="Z67" s="3">
        <f t="shared" ref="Z67:Z73" si="9">(AK67-AJ67)/(K67/1000)</f>
        <v>36280.298659196596</v>
      </c>
      <c r="AA67" s="4">
        <v>-0.88843792177425895</v>
      </c>
      <c r="AB67" s="11">
        <f t="shared" ref="AB67:AB73" si="10">AA67*100</f>
        <v>-88.843792177425897</v>
      </c>
      <c r="AC67" s="4">
        <v>8.1502762871998868E-11</v>
      </c>
      <c r="AD67" s="4">
        <v>-0.34909945726394653</v>
      </c>
      <c r="AE67" s="4">
        <v>3.2025389284928707E-11</v>
      </c>
      <c r="AF67" s="4">
        <v>-0.44614261388778687</v>
      </c>
      <c r="AG67" s="4">
        <v>4.0927851385763603E-11</v>
      </c>
      <c r="AH67" s="3">
        <v>37.090043378339814</v>
      </c>
      <c r="AI67" s="5">
        <v>9.4671487808227539E-2</v>
      </c>
      <c r="AJ67" s="1">
        <v>93841</v>
      </c>
      <c r="AK67" s="1">
        <v>489322</v>
      </c>
      <c r="AL67" s="2">
        <v>551.59774792682094</v>
      </c>
      <c r="AM67" s="2">
        <v>1956.877662874811</v>
      </c>
      <c r="AN67" s="6">
        <v>0.45338674960120418</v>
      </c>
      <c r="AO67" s="6">
        <v>0.611663818359375</v>
      </c>
      <c r="AP67" s="6">
        <v>0.42296230416995911</v>
      </c>
      <c r="AQ67" s="6">
        <v>0.57019668817520142</v>
      </c>
      <c r="AR67" s="3">
        <v>41.287841796875</v>
      </c>
      <c r="AS67" s="1">
        <v>1695015</v>
      </c>
      <c r="AT67" s="1">
        <v>2481629</v>
      </c>
      <c r="AU67" s="1">
        <v>5168631</v>
      </c>
      <c r="AV67" s="1">
        <v>515975</v>
      </c>
      <c r="AW67" s="1">
        <v>293949</v>
      </c>
    </row>
    <row r="68" spans="1:49">
      <c r="A68">
        <f t="shared" ref="A68:A73" si="11">1+A67</f>
        <v>67</v>
      </c>
      <c r="B68" t="s">
        <v>43</v>
      </c>
      <c r="C68" t="s">
        <v>46</v>
      </c>
      <c r="D68" t="s">
        <v>46</v>
      </c>
      <c r="E68" s="3">
        <v>20000</v>
      </c>
      <c r="F68" t="s">
        <v>47</v>
      </c>
      <c r="G68" s="3">
        <v>15</v>
      </c>
      <c r="H68" s="3">
        <f t="shared" si="6"/>
        <v>133333.33333333334</v>
      </c>
      <c r="I68" s="9">
        <v>2879018</v>
      </c>
      <c r="J68" s="8">
        <v>40102841677.451698</v>
      </c>
      <c r="K68" s="10">
        <f t="shared" si="7"/>
        <v>40102.841677451695</v>
      </c>
      <c r="L68" s="2">
        <v>10728698960.249914</v>
      </c>
      <c r="M68" s="2">
        <v>21101576732.400188</v>
      </c>
      <c r="N68" s="2">
        <v>10816828080.099995</v>
      </c>
      <c r="O68" s="2">
        <v>10004500166.749844</v>
      </c>
      <c r="P68" s="2">
        <v>10632040167.24995</v>
      </c>
      <c r="Q68" s="2">
        <v>8649473263.3498383</v>
      </c>
      <c r="R68" s="2">
        <v>14412873216.749884</v>
      </c>
      <c r="S68" s="2">
        <v>12138062398.349981</v>
      </c>
      <c r="T68" s="2">
        <v>9616066325.4498367</v>
      </c>
      <c r="U68" s="2">
        <v>3935839736.899991</v>
      </c>
      <c r="V68" s="11">
        <v>-0.8785666823387146</v>
      </c>
      <c r="W68" s="11">
        <f t="shared" si="8"/>
        <v>-87.85666823387146</v>
      </c>
      <c r="X68" s="4">
        <v>1.149627473205328E-2</v>
      </c>
      <c r="Y68" s="4">
        <v>2.1907841860069333E-11</v>
      </c>
      <c r="Z68" s="3">
        <f t="shared" si="9"/>
        <v>10719.988460112481</v>
      </c>
      <c r="AA68" s="4">
        <v>-0.96776487158735736</v>
      </c>
      <c r="AB68" s="11">
        <f t="shared" si="10"/>
        <v>-96.776487158735733</v>
      </c>
      <c r="AC68" s="4">
        <v>2.4132076545391179E-11</v>
      </c>
      <c r="AD68" s="4">
        <v>-0.50761938095092773</v>
      </c>
      <c r="AE68" s="4">
        <v>1.2657940667848422E-11</v>
      </c>
      <c r="AF68" s="4">
        <v>-0.72527551651000977</v>
      </c>
      <c r="AG68" s="4">
        <v>1.8085389089095294E-11</v>
      </c>
      <c r="AH68" s="3">
        <v>40.921426680903004</v>
      </c>
      <c r="AI68" s="5">
        <v>9.4671487808227539E-2</v>
      </c>
      <c r="AJ68" s="1">
        <v>59420</v>
      </c>
      <c r="AK68" s="1">
        <v>489322</v>
      </c>
      <c r="AL68" s="2">
        <v>333.87959606896794</v>
      </c>
      <c r="AM68" s="2">
        <v>1956.877662874811</v>
      </c>
      <c r="AN68" s="6">
        <v>0.40571501085647999</v>
      </c>
      <c r="AO68" s="6">
        <v>0.611663818359375</v>
      </c>
      <c r="AP68" s="6">
        <v>0.35453109603770239</v>
      </c>
      <c r="AQ68" s="6">
        <v>0.57019668817520142</v>
      </c>
      <c r="AR68" s="3">
        <v>41.287841796875</v>
      </c>
      <c r="AS68" s="1">
        <v>1695015</v>
      </c>
      <c r="AT68" s="1">
        <v>2481629</v>
      </c>
      <c r="AU68" s="1">
        <v>5168631</v>
      </c>
      <c r="AV68" s="1">
        <v>1619607</v>
      </c>
      <c r="AW68" s="1">
        <v>806472</v>
      </c>
    </row>
    <row r="69" spans="1:49">
      <c r="A69">
        <f t="shared" si="11"/>
        <v>68</v>
      </c>
      <c r="B69" t="s">
        <v>43</v>
      </c>
      <c r="C69" t="s">
        <v>46</v>
      </c>
      <c r="D69" t="s">
        <v>46</v>
      </c>
      <c r="E69" s="3">
        <v>20000</v>
      </c>
      <c r="F69" t="s">
        <v>47</v>
      </c>
      <c r="G69" s="3">
        <v>30</v>
      </c>
      <c r="H69" s="3">
        <f t="shared" si="6"/>
        <v>66666.666666666672</v>
      </c>
      <c r="I69" s="9">
        <v>2335835</v>
      </c>
      <c r="J69" s="8">
        <v>26708530851.099388</v>
      </c>
      <c r="K69" s="10">
        <f t="shared" si="7"/>
        <v>26708.530851099389</v>
      </c>
      <c r="L69" s="2">
        <v>6848659296.6000242</v>
      </c>
      <c r="M69" s="2">
        <v>12997475716.899702</v>
      </c>
      <c r="N69" s="2">
        <v>10013596160.200003</v>
      </c>
      <c r="O69" s="2">
        <v>7195065149.2001247</v>
      </c>
      <c r="P69" s="2">
        <v>5574927004.9000187</v>
      </c>
      <c r="Q69" s="2">
        <v>3924942536.8001137</v>
      </c>
      <c r="R69" s="2">
        <v>13581366433.499752</v>
      </c>
      <c r="S69" s="2">
        <v>9028864796.6999607</v>
      </c>
      <c r="T69" s="2">
        <v>3995207864.7000737</v>
      </c>
      <c r="U69" s="2">
        <v>103091756.19999996</v>
      </c>
      <c r="V69" s="11">
        <v>-0.86328428983688354</v>
      </c>
      <c r="W69" s="11">
        <f t="shared" si="8"/>
        <v>-86.328428983688354</v>
      </c>
      <c r="X69" s="4">
        <v>1.2943078763782978E-2</v>
      </c>
      <c r="Y69" s="4">
        <v>3.2322419046826312E-11</v>
      </c>
      <c r="Z69" s="3">
        <f t="shared" si="9"/>
        <v>15816.070241939646</v>
      </c>
      <c r="AA69" s="4">
        <v>-0.95509963743279325</v>
      </c>
      <c r="AB69" s="11">
        <f t="shared" si="10"/>
        <v>-95.509963743279329</v>
      </c>
      <c r="AC69" s="4">
        <v>3.5760096273040887E-11</v>
      </c>
      <c r="AD69" s="4">
        <v>-0.4690413773059845</v>
      </c>
      <c r="AE69" s="4">
        <v>1.7561481782668587E-11</v>
      </c>
      <c r="AF69" s="4">
        <v>-0.67593562602996826</v>
      </c>
      <c r="AG69" s="4">
        <v>2.5307854770173499E-11</v>
      </c>
      <c r="AH69" s="3">
        <v>39.783521524422746</v>
      </c>
      <c r="AI69" s="5">
        <v>9.4671487808227539E-2</v>
      </c>
      <c r="AJ69" s="1">
        <v>66898</v>
      </c>
      <c r="AK69" s="1">
        <v>489322</v>
      </c>
      <c r="AL69" s="2">
        <v>386.62705121227208</v>
      </c>
      <c r="AM69" s="2">
        <v>1956.877662874811</v>
      </c>
      <c r="AN69" s="6">
        <v>0.41636935907060718</v>
      </c>
      <c r="AO69" s="6">
        <v>0.611663818359375</v>
      </c>
      <c r="AP69" s="6">
        <v>0.3649685699174281</v>
      </c>
      <c r="AQ69" s="6">
        <v>0.57019668817520142</v>
      </c>
      <c r="AR69" s="3">
        <v>41.287841796875</v>
      </c>
      <c r="AS69" s="1">
        <v>1695015</v>
      </c>
      <c r="AT69" s="1">
        <v>2481629</v>
      </c>
      <c r="AU69" s="1">
        <v>5168631</v>
      </c>
      <c r="AV69" s="1">
        <v>1211360</v>
      </c>
      <c r="AW69" s="1">
        <v>607404</v>
      </c>
    </row>
    <row r="70" spans="1:49">
      <c r="A70">
        <f t="shared" si="11"/>
        <v>69</v>
      </c>
      <c r="B70" t="s">
        <v>43</v>
      </c>
      <c r="C70" t="s">
        <v>46</v>
      </c>
      <c r="D70" t="s">
        <v>46</v>
      </c>
      <c r="E70" s="3">
        <v>20000</v>
      </c>
      <c r="F70" t="s">
        <v>47</v>
      </c>
      <c r="G70" s="3">
        <v>50</v>
      </c>
      <c r="H70" s="3">
        <f t="shared" si="6"/>
        <v>40000</v>
      </c>
      <c r="I70" s="9">
        <v>1616951</v>
      </c>
      <c r="J70" s="8">
        <v>17482987094.5</v>
      </c>
      <c r="K70" s="10">
        <f t="shared" si="7"/>
        <v>17482.9870945</v>
      </c>
      <c r="L70" s="2">
        <v>4564358190</v>
      </c>
      <c r="M70" s="2">
        <v>8117792917</v>
      </c>
      <c r="N70" s="2">
        <v>8942620267</v>
      </c>
      <c r="O70" s="2">
        <v>3660095318.5</v>
      </c>
      <c r="P70" s="2">
        <v>2870360871.5</v>
      </c>
      <c r="Q70" s="2">
        <v>2009910637.5</v>
      </c>
      <c r="R70" s="2">
        <v>12472690722.5</v>
      </c>
      <c r="S70" s="2">
        <v>4884329530</v>
      </c>
      <c r="T70" s="2">
        <v>125866842</v>
      </c>
      <c r="U70" s="2">
        <v>100000</v>
      </c>
      <c r="V70" s="11">
        <v>-0.83443623781204224</v>
      </c>
      <c r="W70" s="11">
        <f t="shared" si="8"/>
        <v>-83.443623781204224</v>
      </c>
      <c r="X70" s="4">
        <v>1.5674170106649399E-2</v>
      </c>
      <c r="Y70" s="4">
        <v>4.772847048140072E-11</v>
      </c>
      <c r="Z70" s="3">
        <f t="shared" si="9"/>
        <v>23354.590253541413</v>
      </c>
      <c r="AA70" s="4">
        <v>-0.91560855917709449</v>
      </c>
      <c r="AB70" s="11">
        <f t="shared" si="10"/>
        <v>-91.560855917709446</v>
      </c>
      <c r="AC70" s="4">
        <v>5.2371402353701413E-11</v>
      </c>
      <c r="AD70" s="4">
        <v>-0.40540227293968201</v>
      </c>
      <c r="AE70" s="4">
        <v>2.3188386974459796E-11</v>
      </c>
      <c r="AF70" s="4">
        <v>-0.57265639305114746</v>
      </c>
      <c r="AG70" s="4">
        <v>3.2755066020628831E-11</v>
      </c>
      <c r="AH70" s="3">
        <v>37.92908010199443</v>
      </c>
      <c r="AI70" s="5">
        <v>9.4671487808227539E-2</v>
      </c>
      <c r="AJ70" s="1">
        <v>81014</v>
      </c>
      <c r="AK70" s="1">
        <v>489322</v>
      </c>
      <c r="AL70" s="2">
        <v>464.76684416760509</v>
      </c>
      <c r="AM70" s="2">
        <v>1956.877662874811</v>
      </c>
      <c r="AN70" s="6">
        <v>0.4352233035257278</v>
      </c>
      <c r="AO70" s="6">
        <v>0.611663818359375</v>
      </c>
      <c r="AP70" s="6">
        <v>0.38893671716818329</v>
      </c>
      <c r="AQ70" s="6">
        <v>0.57019668817520142</v>
      </c>
      <c r="AR70" s="3">
        <v>41.287841796875</v>
      </c>
      <c r="AS70" s="1">
        <v>1695015</v>
      </c>
      <c r="AT70" s="1">
        <v>2481629</v>
      </c>
      <c r="AU70" s="1">
        <v>5168631</v>
      </c>
      <c r="AV70" s="1">
        <v>764661</v>
      </c>
      <c r="AW70" s="1">
        <v>404389</v>
      </c>
    </row>
    <row r="71" spans="1:49">
      <c r="A71">
        <f t="shared" si="11"/>
        <v>70</v>
      </c>
      <c r="B71" t="s">
        <v>43</v>
      </c>
      <c r="C71" t="s">
        <v>46</v>
      </c>
      <c r="D71" t="s">
        <v>46</v>
      </c>
      <c r="E71" s="3">
        <v>20000</v>
      </c>
      <c r="F71" t="s">
        <v>47</v>
      </c>
      <c r="G71" s="3">
        <v>75</v>
      </c>
      <c r="H71" s="3">
        <f t="shared" si="6"/>
        <v>26666.666666666668</v>
      </c>
      <c r="I71" s="9">
        <v>1117839</v>
      </c>
      <c r="J71" s="8">
        <v>12461475021</v>
      </c>
      <c r="K71" s="10">
        <f t="shared" si="7"/>
        <v>12461.475021</v>
      </c>
      <c r="L71" s="2">
        <v>3293989650.75</v>
      </c>
      <c r="M71" s="2">
        <v>5676524369.5</v>
      </c>
      <c r="N71" s="2">
        <v>7603900400.5</v>
      </c>
      <c r="O71" s="2">
        <v>1597026166.25</v>
      </c>
      <c r="P71" s="2">
        <v>1883457284.5</v>
      </c>
      <c r="Q71" s="2">
        <v>1377091169.75</v>
      </c>
      <c r="R71" s="2">
        <v>11086846083.75</v>
      </c>
      <c r="S71" s="2">
        <v>1369726378.5</v>
      </c>
      <c r="T71" s="2">
        <v>4802558.75</v>
      </c>
      <c r="U71" s="2">
        <v>100000</v>
      </c>
      <c r="V71" s="11">
        <v>-0.81392621994018555</v>
      </c>
      <c r="W71" s="11">
        <f t="shared" si="8"/>
        <v>-81.392621994018555</v>
      </c>
      <c r="X71" s="4">
        <v>1.7615882679820061E-2</v>
      </c>
      <c r="Y71" s="4">
        <v>6.531539892273841E-11</v>
      </c>
      <c r="Z71" s="3">
        <f t="shared" si="9"/>
        <v>31960.261472163969</v>
      </c>
      <c r="AA71" s="4">
        <v>-0.89218742652089644</v>
      </c>
      <c r="AB71" s="11">
        <f t="shared" si="10"/>
        <v>-89.218742652089645</v>
      </c>
      <c r="AC71" s="4">
        <v>7.1595653017286764E-11</v>
      </c>
      <c r="AD71" s="4">
        <v>-0.35399863123893738</v>
      </c>
      <c r="AE71" s="4">
        <v>2.8407441329814098E-11</v>
      </c>
      <c r="AF71" s="4">
        <v>-0.48664698004722595</v>
      </c>
      <c r="AG71" s="4">
        <v>3.9052115707871593E-11</v>
      </c>
      <c r="AH71" s="3">
        <v>37.090043378339814</v>
      </c>
      <c r="AI71" s="5">
        <v>9.4671487808227539E-2</v>
      </c>
      <c r="AJ71" s="1">
        <v>91050</v>
      </c>
      <c r="AK71" s="1">
        <v>489322</v>
      </c>
      <c r="AL71" s="2">
        <v>525.12176817369311</v>
      </c>
      <c r="AM71" s="2">
        <v>1956.877662874811</v>
      </c>
      <c r="AN71" s="6">
        <v>0.45174625588407452</v>
      </c>
      <c r="AO71" s="6">
        <v>0.611663818359375</v>
      </c>
      <c r="AP71" s="6">
        <v>0.41143850891940392</v>
      </c>
      <c r="AQ71" s="6">
        <v>0.57019668817520142</v>
      </c>
      <c r="AR71" s="3">
        <v>41.287841796875</v>
      </c>
      <c r="AS71" s="1">
        <v>1695015</v>
      </c>
      <c r="AT71" s="1">
        <v>2481629</v>
      </c>
      <c r="AU71" s="1">
        <v>5168631</v>
      </c>
      <c r="AV71" s="1">
        <v>515975</v>
      </c>
      <c r="AW71" s="1">
        <v>293949</v>
      </c>
    </row>
    <row r="72" spans="1:49">
      <c r="A72">
        <f t="shared" si="11"/>
        <v>71</v>
      </c>
      <c r="B72" t="s">
        <v>48</v>
      </c>
      <c r="C72" t="s">
        <v>49</v>
      </c>
      <c r="D72" t="s">
        <v>44</v>
      </c>
      <c r="E72" s="3">
        <v>20000</v>
      </c>
      <c r="F72" t="s">
        <v>45</v>
      </c>
      <c r="G72" s="3">
        <v>0</v>
      </c>
      <c r="H72" s="3" t="str">
        <f t="shared" si="6"/>
        <v/>
      </c>
      <c r="I72" s="9">
        <v>3049257</v>
      </c>
      <c r="J72" s="8">
        <v>51365237963.964783</v>
      </c>
      <c r="K72" s="10">
        <f t="shared" si="7"/>
        <v>51365.237963964784</v>
      </c>
      <c r="L72" s="2">
        <v>12769842811.087915</v>
      </c>
      <c r="M72" s="2">
        <v>25473977964.023315</v>
      </c>
      <c r="N72" s="2">
        <v>11329427916.835756</v>
      </c>
      <c r="O72" s="2">
        <v>11841622233.575356</v>
      </c>
      <c r="P72" s="2">
        <v>13214161994.971062</v>
      </c>
      <c r="Q72" s="2">
        <v>14980025818.62311</v>
      </c>
      <c r="R72" s="2">
        <v>13435571064.300793</v>
      </c>
      <c r="S72" s="2">
        <v>13142025553.2686</v>
      </c>
      <c r="T72" s="2">
        <v>12702300978.323488</v>
      </c>
      <c r="U72" s="2">
        <v>12085340368.099539</v>
      </c>
      <c r="V72" s="11">
        <v>-0.88151156902313232</v>
      </c>
      <c r="W72" s="11">
        <f t="shared" si="8"/>
        <v>-88.151156902313232</v>
      </c>
      <c r="X72" s="4">
        <v>1.1217476800084114E-2</v>
      </c>
      <c r="Y72" s="4">
        <v>1.7161636695073312E-11</v>
      </c>
      <c r="Z72" s="3">
        <f t="shared" si="9"/>
        <v>8397.5664690312169</v>
      </c>
      <c r="AA72" s="4">
        <v>-0.97230428295114912</v>
      </c>
      <c r="AB72" s="11">
        <f t="shared" si="10"/>
        <v>-97.230428295114919</v>
      </c>
      <c r="AC72" s="4">
        <v>1.8929227976749452E-11</v>
      </c>
      <c r="AD72" s="4">
        <v>-0.50893211364746094</v>
      </c>
      <c r="AE72" s="4">
        <v>9.9081038512638386E-12</v>
      </c>
      <c r="AF72" s="4">
        <v>-0.62930953502655029</v>
      </c>
      <c r="AG72" s="4">
        <v>1.2251662358242488E-11</v>
      </c>
      <c r="AH72" s="3">
        <v>41.287842251407476</v>
      </c>
      <c r="AI72" s="5">
        <v>9.4671487808227539E-2</v>
      </c>
      <c r="AJ72" s="1">
        <v>57979</v>
      </c>
      <c r="AK72" s="1">
        <v>489322</v>
      </c>
      <c r="AL72" s="2">
        <v>322.28186898972297</v>
      </c>
      <c r="AM72" s="2">
        <v>1956.877662874811</v>
      </c>
      <c r="AN72" s="6">
        <v>0.40536205748837001</v>
      </c>
      <c r="AO72" s="6">
        <v>0.611663818359375</v>
      </c>
      <c r="AP72" s="6">
        <v>0.37541290522388882</v>
      </c>
      <c r="AQ72" s="6">
        <v>0.57019668817520142</v>
      </c>
      <c r="AR72" s="3">
        <v>41.287841796875</v>
      </c>
      <c r="AS72" s="1">
        <v>1695015</v>
      </c>
      <c r="AT72" s="1">
        <v>2481629</v>
      </c>
      <c r="AU72" s="1">
        <v>5168631</v>
      </c>
      <c r="AV72" s="1">
        <v>1754694</v>
      </c>
      <c r="AW72" s="1">
        <v>866069</v>
      </c>
    </row>
    <row r="73" spans="1:49">
      <c r="A73">
        <f t="shared" si="11"/>
        <v>72</v>
      </c>
      <c r="B73" t="s">
        <v>48</v>
      </c>
      <c r="C73" t="s">
        <v>49</v>
      </c>
      <c r="D73" t="s">
        <v>46</v>
      </c>
      <c r="E73" s="3">
        <v>20000</v>
      </c>
      <c r="F73" t="s">
        <v>47</v>
      </c>
      <c r="G73" s="3">
        <v>0</v>
      </c>
      <c r="H73" s="3" t="str">
        <f t="shared" si="6"/>
        <v/>
      </c>
      <c r="I73" s="9">
        <v>3049257</v>
      </c>
      <c r="J73" s="8">
        <v>60985140000</v>
      </c>
      <c r="K73" s="10">
        <f t="shared" si="7"/>
        <v>60985.14</v>
      </c>
      <c r="L73" s="2">
        <v>17321380000</v>
      </c>
      <c r="M73" s="2">
        <v>35093880000</v>
      </c>
      <c r="N73" s="2">
        <v>11620060000</v>
      </c>
      <c r="O73" s="2">
        <v>12820940000</v>
      </c>
      <c r="P73" s="2">
        <v>16192640000</v>
      </c>
      <c r="Q73" s="2">
        <v>20351500000</v>
      </c>
      <c r="R73" s="2">
        <v>15244380000</v>
      </c>
      <c r="S73" s="2">
        <v>15247260000</v>
      </c>
      <c r="T73" s="2">
        <v>15237860000</v>
      </c>
      <c r="U73" s="2">
        <v>15255640000</v>
      </c>
      <c r="V73" s="11">
        <v>-0.90139824151992798</v>
      </c>
      <c r="W73" s="11">
        <f t="shared" si="8"/>
        <v>-90.139824151992798</v>
      </c>
      <c r="X73" s="4">
        <v>9.3347737565636635E-3</v>
      </c>
      <c r="Y73" s="4">
        <v>1.4780621171439634E-11</v>
      </c>
      <c r="Z73" s="3">
        <f t="shared" si="9"/>
        <v>7232.4831918070531</v>
      </c>
      <c r="AA73" s="4">
        <v>-0.97821620680729982</v>
      </c>
      <c r="AB73" s="11">
        <f t="shared" si="10"/>
        <v>-97.821620680729978</v>
      </c>
      <c r="AC73" s="4">
        <v>1.6040238581815913E-11</v>
      </c>
      <c r="AD73" s="4">
        <v>-0.49280267953872681</v>
      </c>
      <c r="AE73" s="4">
        <v>8.0807010388594946E-12</v>
      </c>
      <c r="AF73" s="4">
        <v>-0.6852913498878479</v>
      </c>
      <c r="AG73" s="4">
        <v>1.1237021729781915E-11</v>
      </c>
      <c r="AH73" s="3">
        <v>41.287842251407476</v>
      </c>
      <c r="AI73" s="5">
        <v>9.4671487808227539E-2</v>
      </c>
      <c r="AJ73" s="1">
        <v>48248</v>
      </c>
      <c r="AK73" s="1">
        <v>489322</v>
      </c>
      <c r="AL73" s="2">
        <v>272.06060581574343</v>
      </c>
      <c r="AM73" s="2">
        <v>1956.877662874811</v>
      </c>
      <c r="AN73" s="6">
        <v>0.40974190939720351</v>
      </c>
      <c r="AO73" s="6">
        <v>0.611663818359375</v>
      </c>
      <c r="AP73" s="6">
        <v>0.36294247267309743</v>
      </c>
      <c r="AQ73" s="6">
        <v>0.57019668817520142</v>
      </c>
      <c r="AR73" s="3">
        <v>41.287841796875</v>
      </c>
      <c r="AS73" s="1">
        <v>1695015</v>
      </c>
      <c r="AT73" s="1">
        <v>2481629</v>
      </c>
      <c r="AU73" s="1">
        <v>5168631</v>
      </c>
      <c r="AV73" s="1">
        <v>1754694</v>
      </c>
      <c r="AW73" s="1">
        <v>866069</v>
      </c>
    </row>
  </sheetData>
  <sortState xmlns:xlrd2="http://schemas.microsoft.com/office/spreadsheetml/2017/richdata2" ref="A2:AW63968">
    <sortCondition ref="E2:E639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2020-07-27T21:47:53Z</dcterms:created>
  <dcterms:modified xsi:type="dcterms:W3CDTF">2020-07-29T20:23:30Z</dcterms:modified>
</cp:coreProperties>
</file>