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Gilmar Jeronimo\Documents\Documentos\UFABC\13° Quad\Aplicações de Microcontroladores\Projetos\Projeto 2\"/>
    </mc:Choice>
  </mc:AlternateContent>
  <xr:revisionPtr revIDLastSave="0" documentId="13_ncr:1_{FE057405-E898-43FD-A1D5-37498F124A0E}" xr6:coauthVersionLast="41" xr6:coauthVersionMax="41" xr10:uidLastSave="{00000000-0000-0000-0000-000000000000}"/>
  <bookViews>
    <workbookView xWindow="-108" yWindow="-108" windowWidth="23256" windowHeight="12576" tabRatio="500" activeTab="5" xr2:uid="{00000000-000D-0000-FFFF-FFFF00000000}"/>
  </bookViews>
  <sheets>
    <sheet name="MAP 1" sheetId="1" r:id="rId1"/>
    <sheet name="MAP 2" sheetId="3" r:id="rId2"/>
    <sheet name="MAP 3" sheetId="4" r:id="rId3"/>
    <sheet name="MAP 4" sheetId="5" r:id="rId4"/>
    <sheet name="Planilha2" sheetId="9" r:id="rId5"/>
    <sheet name="MAP 5" sheetId="6" r:id="rId6"/>
    <sheet name="Planilha1" sheetId="7" r:id="rId7"/>
    <sheet name="Relatório de Compatibilidade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7" l="1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1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1" i="7"/>
  <c r="D19" i="9"/>
  <c r="CX27" i="6" l="1"/>
  <c r="CW27" i="6"/>
  <c r="CV27" i="6"/>
  <c r="CU27" i="6"/>
  <c r="CT27" i="6"/>
  <c r="CS27" i="6"/>
  <c r="CR27" i="6"/>
  <c r="CQ27" i="6"/>
  <c r="CP27" i="6"/>
  <c r="CO27" i="6"/>
  <c r="CN27" i="6"/>
  <c r="CM27" i="6"/>
  <c r="CL27" i="6"/>
  <c r="CK27" i="6"/>
  <c r="CJ27" i="6"/>
  <c r="CI27" i="6"/>
  <c r="CX26" i="6"/>
  <c r="CW26" i="6"/>
  <c r="CV26" i="6"/>
  <c r="CU26" i="6"/>
  <c r="CT26" i="6"/>
  <c r="CS26" i="6"/>
  <c r="CR26" i="6"/>
  <c r="CQ26" i="6"/>
  <c r="CP26" i="6"/>
  <c r="CO26" i="6"/>
  <c r="CN26" i="6"/>
  <c r="CM26" i="6"/>
  <c r="CL26" i="6"/>
  <c r="CK26" i="6"/>
  <c r="CJ26" i="6"/>
  <c r="CI26" i="6"/>
  <c r="CX25" i="6"/>
  <c r="CW25" i="6"/>
  <c r="CV25" i="6"/>
  <c r="CU25" i="6"/>
  <c r="CT25" i="6"/>
  <c r="CS25" i="6"/>
  <c r="CR25" i="6"/>
  <c r="CQ25" i="6"/>
  <c r="CP25" i="6"/>
  <c r="CO25" i="6"/>
  <c r="CN25" i="6"/>
  <c r="CM25" i="6"/>
  <c r="CL25" i="6"/>
  <c r="CK25" i="6"/>
  <c r="CJ25" i="6"/>
  <c r="CI25" i="6"/>
  <c r="CX24" i="6"/>
  <c r="CW24" i="6"/>
  <c r="CV24" i="6"/>
  <c r="CU24" i="6"/>
  <c r="CT24" i="6"/>
  <c r="CS24" i="6"/>
  <c r="CR24" i="6"/>
  <c r="CQ24" i="6"/>
  <c r="CP24" i="6"/>
  <c r="CO24" i="6"/>
  <c r="CN24" i="6"/>
  <c r="CM24" i="6"/>
  <c r="CL24" i="6"/>
  <c r="CK24" i="6"/>
  <c r="CJ24" i="6"/>
  <c r="CI24" i="6"/>
  <c r="BK9" i="6"/>
  <c r="BB9" i="6"/>
  <c r="AS9" i="6"/>
  <c r="AJ9" i="6"/>
  <c r="AA9" i="6"/>
  <c r="R9" i="6"/>
  <c r="H9" i="6"/>
  <c r="BK8" i="6"/>
  <c r="BB8" i="6"/>
  <c r="AS8" i="6"/>
  <c r="AJ8" i="6"/>
  <c r="AA8" i="6"/>
  <c r="R8" i="6"/>
  <c r="H8" i="6"/>
  <c r="BK7" i="6"/>
  <c r="BB7" i="6"/>
  <c r="AS7" i="6"/>
  <c r="AJ7" i="6"/>
  <c r="AA7" i="6"/>
  <c r="R7" i="6"/>
  <c r="H7" i="6"/>
  <c r="BK6" i="6"/>
  <c r="BB6" i="6"/>
  <c r="AS6" i="6"/>
  <c r="AJ6" i="6"/>
  <c r="AA6" i="6"/>
  <c r="R6" i="6"/>
  <c r="H6" i="6"/>
  <c r="BK5" i="6"/>
  <c r="BB5" i="6"/>
  <c r="AS5" i="6"/>
  <c r="AJ5" i="6"/>
  <c r="AA5" i="6"/>
  <c r="R5" i="6"/>
  <c r="H5" i="6"/>
  <c r="BK4" i="6"/>
  <c r="BB4" i="6"/>
  <c r="AS4" i="6"/>
  <c r="AJ4" i="6"/>
  <c r="AA4" i="6"/>
  <c r="R4" i="6"/>
  <c r="H4" i="6"/>
  <c r="BK3" i="6"/>
  <c r="BB3" i="6"/>
  <c r="AS3" i="6"/>
  <c r="AJ3" i="6"/>
  <c r="AA3" i="6"/>
  <c r="R3" i="6"/>
  <c r="H3" i="6"/>
  <c r="BK2" i="6"/>
  <c r="B17" i="6" s="1"/>
  <c r="BB2" i="6"/>
  <c r="AS2" i="6"/>
  <c r="B15" i="6" s="1"/>
  <c r="AJ2" i="6"/>
  <c r="B14" i="6" s="1"/>
  <c r="AA2" i="6"/>
  <c r="B13" i="6" s="1"/>
  <c r="R2" i="6"/>
  <c r="B12" i="6" s="1"/>
  <c r="H2" i="6"/>
  <c r="B11" i="6" s="1"/>
  <c r="CX27" i="5"/>
  <c r="CW27" i="5"/>
  <c r="CV27" i="5"/>
  <c r="CU27" i="5"/>
  <c r="CT27" i="5"/>
  <c r="CS27" i="5"/>
  <c r="CR27" i="5"/>
  <c r="CQ27" i="5"/>
  <c r="CP27" i="5"/>
  <c r="CO27" i="5"/>
  <c r="CN27" i="5"/>
  <c r="CM27" i="5"/>
  <c r="CL27" i="5"/>
  <c r="CK27" i="5"/>
  <c r="CJ27" i="5"/>
  <c r="CI27" i="5"/>
  <c r="CX26" i="5"/>
  <c r="CW26" i="5"/>
  <c r="CV26" i="5"/>
  <c r="CU26" i="5"/>
  <c r="CT26" i="5"/>
  <c r="CS26" i="5"/>
  <c r="CR26" i="5"/>
  <c r="CQ26" i="5"/>
  <c r="CP26" i="5"/>
  <c r="CO26" i="5"/>
  <c r="CN26" i="5"/>
  <c r="CM26" i="5"/>
  <c r="CL26" i="5"/>
  <c r="CK26" i="5"/>
  <c r="CJ26" i="5"/>
  <c r="CI26" i="5"/>
  <c r="CX25" i="5"/>
  <c r="CW25" i="5"/>
  <c r="CV25" i="5"/>
  <c r="CU25" i="5"/>
  <c r="CT25" i="5"/>
  <c r="CS25" i="5"/>
  <c r="CR25" i="5"/>
  <c r="CQ25" i="5"/>
  <c r="CP25" i="5"/>
  <c r="CO25" i="5"/>
  <c r="CN25" i="5"/>
  <c r="CM25" i="5"/>
  <c r="CL25" i="5"/>
  <c r="CK25" i="5"/>
  <c r="CJ25" i="5"/>
  <c r="CI25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BK9" i="5"/>
  <c r="BB9" i="5"/>
  <c r="AS9" i="5"/>
  <c r="AJ9" i="5"/>
  <c r="AA9" i="5"/>
  <c r="R9" i="5"/>
  <c r="H9" i="5"/>
  <c r="BK8" i="5"/>
  <c r="BB8" i="5"/>
  <c r="AS8" i="5"/>
  <c r="AJ8" i="5"/>
  <c r="AA8" i="5"/>
  <c r="R8" i="5"/>
  <c r="H8" i="5"/>
  <c r="BK7" i="5"/>
  <c r="BB7" i="5"/>
  <c r="AS7" i="5"/>
  <c r="AJ7" i="5"/>
  <c r="AA7" i="5"/>
  <c r="R7" i="5"/>
  <c r="H7" i="5"/>
  <c r="BK6" i="5"/>
  <c r="BB6" i="5"/>
  <c r="AS6" i="5"/>
  <c r="AJ6" i="5"/>
  <c r="AA6" i="5"/>
  <c r="R6" i="5"/>
  <c r="H6" i="5"/>
  <c r="BK5" i="5"/>
  <c r="BB5" i="5"/>
  <c r="AS5" i="5"/>
  <c r="AJ5" i="5"/>
  <c r="AA5" i="5"/>
  <c r="R5" i="5"/>
  <c r="H5" i="5"/>
  <c r="BK4" i="5"/>
  <c r="BB4" i="5"/>
  <c r="AS4" i="5"/>
  <c r="AJ4" i="5"/>
  <c r="AA4" i="5"/>
  <c r="R4" i="5"/>
  <c r="H4" i="5"/>
  <c r="BK3" i="5"/>
  <c r="BB3" i="5"/>
  <c r="AS3" i="5"/>
  <c r="AJ3" i="5"/>
  <c r="AA3" i="5"/>
  <c r="R3" i="5"/>
  <c r="H3" i="5"/>
  <c r="BK2" i="5"/>
  <c r="BB2" i="5"/>
  <c r="AS2" i="5"/>
  <c r="AJ2" i="5"/>
  <c r="AA2" i="5"/>
  <c r="R2" i="5"/>
  <c r="H2" i="5"/>
  <c r="CI25" i="4"/>
  <c r="CJ25" i="4"/>
  <c r="CK25" i="4"/>
  <c r="CL25" i="4"/>
  <c r="CM25" i="4"/>
  <c r="CN25" i="4"/>
  <c r="CO25" i="4"/>
  <c r="CP25" i="4"/>
  <c r="CQ25" i="4"/>
  <c r="CR25" i="4"/>
  <c r="CS25" i="4"/>
  <c r="CT25" i="4"/>
  <c r="CU25" i="4"/>
  <c r="CV25" i="4"/>
  <c r="CW25" i="4"/>
  <c r="CX25" i="4"/>
  <c r="CI26" i="4"/>
  <c r="CJ26" i="4"/>
  <c r="CK26" i="4"/>
  <c r="CL26" i="4"/>
  <c r="CM26" i="4"/>
  <c r="CN26" i="4"/>
  <c r="CO26" i="4"/>
  <c r="CP26" i="4"/>
  <c r="CQ26" i="4"/>
  <c r="CR26" i="4"/>
  <c r="CS26" i="4"/>
  <c r="CT26" i="4"/>
  <c r="CU26" i="4"/>
  <c r="CV26" i="4"/>
  <c r="CW26" i="4"/>
  <c r="CX26" i="4"/>
  <c r="CI27" i="4"/>
  <c r="CJ27" i="4"/>
  <c r="CK27" i="4"/>
  <c r="CL27" i="4"/>
  <c r="CM27" i="4"/>
  <c r="CN27" i="4"/>
  <c r="CO27" i="4"/>
  <c r="CP27" i="4"/>
  <c r="CQ27" i="4"/>
  <c r="CR27" i="4"/>
  <c r="CS27" i="4"/>
  <c r="CT27" i="4"/>
  <c r="CU27" i="4"/>
  <c r="CV27" i="4"/>
  <c r="CW27" i="4"/>
  <c r="CX27" i="4"/>
  <c r="CJ24" i="4"/>
  <c r="CK24" i="4"/>
  <c r="CL24" i="4"/>
  <c r="CM24" i="4"/>
  <c r="CN24" i="4"/>
  <c r="CO24" i="4"/>
  <c r="CP24" i="4"/>
  <c r="CQ24" i="4"/>
  <c r="CR24" i="4"/>
  <c r="CS24" i="4"/>
  <c r="CT24" i="4"/>
  <c r="CU24" i="4"/>
  <c r="CV24" i="4"/>
  <c r="CW24" i="4"/>
  <c r="CX24" i="4"/>
  <c r="CI24" i="4"/>
  <c r="AA2" i="4"/>
  <c r="BK9" i="4"/>
  <c r="BB9" i="4"/>
  <c r="AS9" i="4"/>
  <c r="AJ9" i="4"/>
  <c r="AA9" i="4"/>
  <c r="R9" i="4"/>
  <c r="H9" i="4"/>
  <c r="BK8" i="4"/>
  <c r="BB8" i="4"/>
  <c r="AS8" i="4"/>
  <c r="AJ8" i="4"/>
  <c r="AA8" i="4"/>
  <c r="R8" i="4"/>
  <c r="H8" i="4"/>
  <c r="BK7" i="4"/>
  <c r="BB7" i="4"/>
  <c r="AS7" i="4"/>
  <c r="AJ7" i="4"/>
  <c r="AA7" i="4"/>
  <c r="R7" i="4"/>
  <c r="H7" i="4"/>
  <c r="BK6" i="4"/>
  <c r="BB6" i="4"/>
  <c r="AS6" i="4"/>
  <c r="AJ6" i="4"/>
  <c r="AA6" i="4"/>
  <c r="R6" i="4"/>
  <c r="H6" i="4"/>
  <c r="BK5" i="4"/>
  <c r="BB5" i="4"/>
  <c r="AS5" i="4"/>
  <c r="AJ5" i="4"/>
  <c r="AA5" i="4"/>
  <c r="R5" i="4"/>
  <c r="H5" i="4"/>
  <c r="BK4" i="4"/>
  <c r="BB4" i="4"/>
  <c r="AS4" i="4"/>
  <c r="AJ4" i="4"/>
  <c r="AA4" i="4"/>
  <c r="R4" i="4"/>
  <c r="H4" i="4"/>
  <c r="BK3" i="4"/>
  <c r="BB3" i="4"/>
  <c r="AS3" i="4"/>
  <c r="AJ3" i="4"/>
  <c r="AA3" i="4"/>
  <c r="R3" i="4"/>
  <c r="H3" i="4"/>
  <c r="BK2" i="4"/>
  <c r="BB2" i="4"/>
  <c r="AS2" i="4"/>
  <c r="AJ2" i="4"/>
  <c r="R2" i="4"/>
  <c r="H2" i="4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J25" i="3"/>
  <c r="AS3" i="3"/>
  <c r="AS4" i="3"/>
  <c r="AS5" i="3"/>
  <c r="AS6" i="3"/>
  <c r="AS7" i="3"/>
  <c r="AS8" i="3"/>
  <c r="AS9" i="3"/>
  <c r="AS2" i="3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1" i="7"/>
  <c r="H1" i="7"/>
  <c r="E1" i="7"/>
  <c r="E2" i="7"/>
  <c r="F2" i="7" s="1"/>
  <c r="E3" i="7"/>
  <c r="F3" i="7"/>
  <c r="E4" i="7"/>
  <c r="F4" i="7" s="1"/>
  <c r="E5" i="7"/>
  <c r="F5" i="7"/>
  <c r="E6" i="7"/>
  <c r="F6" i="7" s="1"/>
  <c r="E7" i="7"/>
  <c r="F7" i="7"/>
  <c r="E8" i="7"/>
  <c r="F8" i="7" s="1"/>
  <c r="E9" i="7"/>
  <c r="F9" i="7"/>
  <c r="E10" i="7"/>
  <c r="F10" i="7" s="1"/>
  <c r="E11" i="7"/>
  <c r="F11" i="7"/>
  <c r="E12" i="7"/>
  <c r="F12" i="7" s="1"/>
  <c r="E13" i="7"/>
  <c r="F13" i="7"/>
  <c r="E14" i="7"/>
  <c r="F14" i="7" s="1"/>
  <c r="E15" i="7"/>
  <c r="F15" i="7"/>
  <c r="E16" i="7"/>
  <c r="F16" i="7" s="1"/>
  <c r="E17" i="7"/>
  <c r="F17" i="7"/>
  <c r="E18" i="7"/>
  <c r="F18" i="7" s="1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F33" i="7"/>
  <c r="E34" i="7"/>
  <c r="F34" i="7"/>
  <c r="E35" i="7"/>
  <c r="F35" i="7"/>
  <c r="E36" i="7"/>
  <c r="F36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65" i="7"/>
  <c r="F65" i="7"/>
  <c r="E66" i="7"/>
  <c r="F66" i="7"/>
  <c r="E67" i="7"/>
  <c r="F67" i="7"/>
  <c r="E68" i="7"/>
  <c r="F68" i="7"/>
  <c r="E69" i="7"/>
  <c r="F69" i="7"/>
  <c r="E70" i="7"/>
  <c r="F70" i="7"/>
  <c r="E71" i="7"/>
  <c r="F71" i="7"/>
  <c r="E72" i="7"/>
  <c r="F72" i="7"/>
  <c r="E73" i="7"/>
  <c r="F73" i="7"/>
  <c r="E74" i="7"/>
  <c r="F74" i="7"/>
  <c r="E75" i="7"/>
  <c r="F75" i="7"/>
  <c r="E76" i="7"/>
  <c r="F76" i="7"/>
  <c r="E77" i="7"/>
  <c r="F77" i="7"/>
  <c r="E78" i="7"/>
  <c r="F78" i="7"/>
  <c r="E79" i="7"/>
  <c r="F79" i="7"/>
  <c r="E80" i="7"/>
  <c r="F80" i="7"/>
  <c r="E81" i="7"/>
  <c r="F81" i="7"/>
  <c r="E82" i="7"/>
  <c r="F82" i="7"/>
  <c r="E83" i="7"/>
  <c r="F83" i="7"/>
  <c r="E84" i="7"/>
  <c r="F84" i="7"/>
  <c r="E85" i="7"/>
  <c r="F85" i="7"/>
  <c r="E86" i="7"/>
  <c r="F86" i="7"/>
  <c r="E87" i="7"/>
  <c r="F87" i="7"/>
  <c r="E88" i="7"/>
  <c r="F88" i="7" s="1"/>
  <c r="F1" i="7"/>
  <c r="BK9" i="3"/>
  <c r="BB9" i="3"/>
  <c r="AJ9" i="3"/>
  <c r="AA9" i="3"/>
  <c r="R9" i="3"/>
  <c r="H9" i="3"/>
  <c r="BK8" i="3"/>
  <c r="BB8" i="3"/>
  <c r="AJ8" i="3"/>
  <c r="AA8" i="3"/>
  <c r="R8" i="3"/>
  <c r="H8" i="3"/>
  <c r="BK7" i="3"/>
  <c r="BB7" i="3"/>
  <c r="AJ7" i="3"/>
  <c r="AA7" i="3"/>
  <c r="R7" i="3"/>
  <c r="H7" i="3"/>
  <c r="BK6" i="3"/>
  <c r="BB6" i="3"/>
  <c r="AJ6" i="3"/>
  <c r="AA6" i="3"/>
  <c r="R6" i="3"/>
  <c r="H6" i="3"/>
  <c r="BK5" i="3"/>
  <c r="BB5" i="3"/>
  <c r="AJ5" i="3"/>
  <c r="AA5" i="3"/>
  <c r="R5" i="3"/>
  <c r="H5" i="3"/>
  <c r="BK4" i="3"/>
  <c r="BB4" i="3"/>
  <c r="AJ4" i="3"/>
  <c r="AA4" i="3"/>
  <c r="R4" i="3"/>
  <c r="H4" i="3"/>
  <c r="BK3" i="3"/>
  <c r="BB3" i="3"/>
  <c r="AJ3" i="3"/>
  <c r="AA3" i="3"/>
  <c r="R3" i="3"/>
  <c r="H3" i="3"/>
  <c r="BK2" i="3"/>
  <c r="BB2" i="3"/>
  <c r="AJ2" i="3"/>
  <c r="AA2" i="3"/>
  <c r="R2" i="3"/>
  <c r="H2" i="3"/>
  <c r="B17" i="1"/>
  <c r="B16" i="1"/>
  <c r="B15" i="1"/>
  <c r="B14" i="1"/>
  <c r="B13" i="1"/>
  <c r="B12" i="1"/>
  <c r="BJ9" i="1"/>
  <c r="BJ8" i="1"/>
  <c r="BJ7" i="1"/>
  <c r="BJ6" i="1"/>
  <c r="BJ5" i="1"/>
  <c r="BJ4" i="1"/>
  <c r="BJ3" i="1"/>
  <c r="BJ2" i="1"/>
  <c r="BA9" i="1"/>
  <c r="BA8" i="1"/>
  <c r="BA7" i="1"/>
  <c r="BA6" i="1"/>
  <c r="BA5" i="1"/>
  <c r="BA4" i="1"/>
  <c r="BA3" i="1"/>
  <c r="BA2" i="1"/>
  <c r="AR9" i="1"/>
  <c r="AR8" i="1"/>
  <c r="AR7" i="1"/>
  <c r="AR6" i="1"/>
  <c r="AR5" i="1"/>
  <c r="AR4" i="1"/>
  <c r="AR3" i="1"/>
  <c r="AR2" i="1"/>
  <c r="AJ9" i="1"/>
  <c r="AJ8" i="1"/>
  <c r="AJ7" i="1"/>
  <c r="AJ6" i="1"/>
  <c r="AJ5" i="1"/>
  <c r="AJ4" i="1"/>
  <c r="AJ3" i="1"/>
  <c r="AJ2" i="1"/>
  <c r="AA9" i="1"/>
  <c r="AA8" i="1"/>
  <c r="AA7" i="1"/>
  <c r="AA6" i="1"/>
  <c r="AA5" i="1"/>
  <c r="AA4" i="1"/>
  <c r="AA3" i="1"/>
  <c r="AA2" i="1"/>
  <c r="R9" i="1"/>
  <c r="R8" i="1"/>
  <c r="R7" i="1"/>
  <c r="R6" i="1"/>
  <c r="R5" i="1"/>
  <c r="R4" i="1"/>
  <c r="R3" i="1"/>
  <c r="R2" i="1"/>
  <c r="H3" i="1"/>
  <c r="H4" i="1"/>
  <c r="H5" i="1"/>
  <c r="H6" i="1"/>
  <c r="H7" i="1"/>
  <c r="H8" i="1"/>
  <c r="H9" i="1"/>
  <c r="H2" i="1"/>
  <c r="B11" i="1"/>
  <c r="B16" i="6" l="1"/>
  <c r="B15" i="5"/>
  <c r="B17" i="5"/>
  <c r="B16" i="5"/>
  <c r="B14" i="5"/>
  <c r="B13" i="5"/>
  <c r="B12" i="5"/>
  <c r="B11" i="5"/>
  <c r="B16" i="4"/>
  <c r="B11" i="4"/>
  <c r="B17" i="4"/>
  <c r="B15" i="4"/>
  <c r="B14" i="4"/>
  <c r="B13" i="4"/>
  <c r="B12" i="4"/>
  <c r="B17" i="3"/>
  <c r="B16" i="3"/>
  <c r="B15" i="3"/>
  <c r="B14" i="3"/>
  <c r="B13" i="3"/>
  <c r="B12" i="3"/>
  <c r="B11" i="3"/>
</calcChain>
</file>

<file path=xl/sharedStrings.xml><?xml version="1.0" encoding="utf-8"?>
<sst xmlns="http://schemas.openxmlformats.org/spreadsheetml/2006/main" count="461" uniqueCount="239">
  <si>
    <t>B4</t>
  </si>
  <si>
    <t>G4</t>
  </si>
  <si>
    <t>F4</t>
  </si>
  <si>
    <t>E4</t>
  </si>
  <si>
    <t>D4</t>
  </si>
  <si>
    <t>A4</t>
  </si>
  <si>
    <t>C4</t>
  </si>
  <si>
    <t>B5</t>
  </si>
  <si>
    <t>A5</t>
  </si>
  <si>
    <t>G5</t>
  </si>
  <si>
    <t>F5</t>
  </si>
  <si>
    <t>E5</t>
  </si>
  <si>
    <t>D5</t>
  </si>
  <si>
    <t>C5</t>
  </si>
  <si>
    <r>
      <t>c</t>
    </r>
    <r>
      <rPr>
        <b/>
        <sz val="10"/>
        <rFont val="Arial"/>
        <family val="2"/>
      </rPr>
      <t>’’’’’</t>
    </r>
    <r>
      <rPr>
        <sz val="10"/>
        <rFont val="Arial"/>
        <family val="2"/>
      </rPr>
      <t xml:space="preserve"> - Highest</t>
    </r>
  </si>
  <si>
    <t>B7</t>
  </si>
  <si>
    <r>
      <t>h</t>
    </r>
    <r>
      <rPr>
        <b/>
        <sz val="10"/>
        <rFont val="Arial"/>
        <family val="2"/>
      </rPr>
      <t>’’’’</t>
    </r>
  </si>
  <si>
    <r>
      <t>ais</t>
    </r>
    <r>
      <rPr>
        <b/>
        <sz val="10"/>
        <rFont val="Arial"/>
        <family val="2"/>
      </rPr>
      <t>’’’’</t>
    </r>
    <r>
      <rPr>
        <sz val="10"/>
        <rFont val="Arial"/>
        <family val="2"/>
      </rPr>
      <t>/b</t>
    </r>
    <r>
      <rPr>
        <b/>
        <sz val="10"/>
        <rFont val="Arial"/>
        <family val="2"/>
      </rPr>
      <t>’’’’</t>
    </r>
  </si>
  <si>
    <t>A7</t>
  </si>
  <si>
    <r>
      <t>a</t>
    </r>
    <r>
      <rPr>
        <b/>
        <sz val="10"/>
        <rFont val="Arial"/>
        <family val="2"/>
      </rPr>
      <t>’’’’</t>
    </r>
  </si>
  <si>
    <r>
      <t>gis</t>
    </r>
    <r>
      <rPr>
        <b/>
        <sz val="10"/>
        <rFont val="Arial"/>
        <family val="2"/>
      </rPr>
      <t>’’’’</t>
    </r>
    <r>
      <rPr>
        <sz val="10"/>
        <rFont val="Arial"/>
        <family val="2"/>
      </rPr>
      <t>/as</t>
    </r>
    <r>
      <rPr>
        <b/>
        <sz val="10"/>
        <rFont val="Arial"/>
        <family val="2"/>
      </rPr>
      <t>’’’’</t>
    </r>
  </si>
  <si>
    <t>G7</t>
  </si>
  <si>
    <r>
      <t>g</t>
    </r>
    <r>
      <rPr>
        <b/>
        <sz val="10"/>
        <rFont val="Arial"/>
        <family val="2"/>
      </rPr>
      <t>’’’’</t>
    </r>
  </si>
  <si>
    <r>
      <t>fis</t>
    </r>
    <r>
      <rPr>
        <b/>
        <sz val="10"/>
        <rFont val="Arial"/>
        <family val="2"/>
      </rPr>
      <t>’’’’</t>
    </r>
    <r>
      <rPr>
        <sz val="10"/>
        <rFont val="Arial"/>
        <family val="2"/>
      </rPr>
      <t>/ges</t>
    </r>
    <r>
      <rPr>
        <b/>
        <sz val="10"/>
        <rFont val="Arial"/>
        <family val="2"/>
      </rPr>
      <t>’’’’</t>
    </r>
  </si>
  <si>
    <t>F7</t>
  </si>
  <si>
    <r>
      <t>f</t>
    </r>
    <r>
      <rPr>
        <b/>
        <sz val="10"/>
        <rFont val="Arial"/>
        <family val="2"/>
      </rPr>
      <t>’’’’</t>
    </r>
  </si>
  <si>
    <t>E7</t>
  </si>
  <si>
    <r>
      <t>e</t>
    </r>
    <r>
      <rPr>
        <b/>
        <sz val="10"/>
        <rFont val="Arial"/>
        <family val="2"/>
      </rPr>
      <t>’’’’</t>
    </r>
  </si>
  <si>
    <r>
      <t>dis</t>
    </r>
    <r>
      <rPr>
        <b/>
        <sz val="10"/>
        <rFont val="Arial"/>
        <family val="2"/>
      </rPr>
      <t>’’’’</t>
    </r>
    <r>
      <rPr>
        <sz val="10"/>
        <rFont val="Arial"/>
        <family val="2"/>
      </rPr>
      <t>/es</t>
    </r>
    <r>
      <rPr>
        <b/>
        <sz val="10"/>
        <rFont val="Arial"/>
        <family val="2"/>
      </rPr>
      <t>''''</t>
    </r>
  </si>
  <si>
    <t>D7</t>
  </si>
  <si>
    <r>
      <t>d</t>
    </r>
    <r>
      <rPr>
        <b/>
        <sz val="10"/>
        <rFont val="Arial"/>
        <family val="2"/>
      </rPr>
      <t>’’’’</t>
    </r>
  </si>
  <si>
    <r>
      <t>cis</t>
    </r>
    <r>
      <rPr>
        <b/>
        <sz val="10"/>
        <rFont val="Arial"/>
        <family val="2"/>
      </rPr>
      <t>’’’’</t>
    </r>
    <r>
      <rPr>
        <sz val="10"/>
        <rFont val="Arial"/>
        <family val="2"/>
      </rPr>
      <t>/des</t>
    </r>
    <r>
      <rPr>
        <b/>
        <sz val="10"/>
        <rFont val="Arial"/>
        <family val="2"/>
      </rPr>
      <t>’’’’</t>
    </r>
  </si>
  <si>
    <t>C7</t>
  </si>
  <si>
    <r>
      <t>c</t>
    </r>
    <r>
      <rPr>
        <b/>
        <sz val="10"/>
        <rFont val="Arial"/>
        <family val="2"/>
      </rPr>
      <t>’’’’</t>
    </r>
  </si>
  <si>
    <t>B6</t>
  </si>
  <si>
    <r>
      <t>h</t>
    </r>
    <r>
      <rPr>
        <b/>
        <sz val="10"/>
        <rFont val="Arial"/>
        <family val="2"/>
      </rPr>
      <t>’’’</t>
    </r>
  </si>
  <si>
    <r>
      <t>ais</t>
    </r>
    <r>
      <rPr>
        <b/>
        <sz val="10"/>
        <rFont val="Arial"/>
        <family val="2"/>
      </rPr>
      <t>’’’</t>
    </r>
    <r>
      <rPr>
        <sz val="10"/>
        <rFont val="Arial"/>
        <family val="2"/>
      </rPr>
      <t>/b</t>
    </r>
    <r>
      <rPr>
        <b/>
        <sz val="10"/>
        <rFont val="Arial"/>
        <family val="2"/>
      </rPr>
      <t>’’’</t>
    </r>
  </si>
  <si>
    <t>A6</t>
  </si>
  <si>
    <r>
      <t>a</t>
    </r>
    <r>
      <rPr>
        <b/>
        <sz val="10"/>
        <rFont val="Arial"/>
        <family val="2"/>
      </rPr>
      <t>’’’</t>
    </r>
  </si>
  <si>
    <r>
      <t>gis</t>
    </r>
    <r>
      <rPr>
        <b/>
        <sz val="10"/>
        <rFont val="Arial"/>
        <family val="2"/>
      </rPr>
      <t>’’’</t>
    </r>
    <r>
      <rPr>
        <sz val="10"/>
        <rFont val="Arial"/>
        <family val="2"/>
      </rPr>
      <t>/as</t>
    </r>
    <r>
      <rPr>
        <b/>
        <sz val="10"/>
        <rFont val="Arial"/>
        <family val="2"/>
      </rPr>
      <t>’’’</t>
    </r>
  </si>
  <si>
    <t>G6</t>
  </si>
  <si>
    <r>
      <t>g</t>
    </r>
    <r>
      <rPr>
        <b/>
        <sz val="10"/>
        <rFont val="Arial"/>
        <family val="2"/>
      </rPr>
      <t>’’’</t>
    </r>
  </si>
  <si>
    <r>
      <t>fis</t>
    </r>
    <r>
      <rPr>
        <b/>
        <sz val="10"/>
        <rFont val="Arial"/>
        <family val="2"/>
      </rPr>
      <t>’’’</t>
    </r>
    <r>
      <rPr>
        <sz val="10"/>
        <rFont val="Arial"/>
        <family val="2"/>
      </rPr>
      <t>/ges</t>
    </r>
    <r>
      <rPr>
        <b/>
        <sz val="10"/>
        <rFont val="Arial"/>
        <family val="2"/>
      </rPr>
      <t>’’’</t>
    </r>
  </si>
  <si>
    <t>F6</t>
  </si>
  <si>
    <r>
      <t>f</t>
    </r>
    <r>
      <rPr>
        <b/>
        <sz val="10"/>
        <rFont val="Arial"/>
        <family val="2"/>
      </rPr>
      <t>’’’</t>
    </r>
  </si>
  <si>
    <t>E6</t>
  </si>
  <si>
    <r>
      <t>e</t>
    </r>
    <r>
      <rPr>
        <b/>
        <sz val="10"/>
        <rFont val="Arial"/>
        <family val="2"/>
      </rPr>
      <t>’’’</t>
    </r>
  </si>
  <si>
    <r>
      <t>dis</t>
    </r>
    <r>
      <rPr>
        <b/>
        <sz val="10"/>
        <rFont val="Arial"/>
        <family val="2"/>
      </rPr>
      <t>’’’</t>
    </r>
    <r>
      <rPr>
        <sz val="10"/>
        <rFont val="Arial"/>
        <family val="2"/>
      </rPr>
      <t>/es</t>
    </r>
    <r>
      <rPr>
        <b/>
        <sz val="10"/>
        <rFont val="Arial"/>
        <family val="2"/>
      </rPr>
      <t>’’’</t>
    </r>
  </si>
  <si>
    <t>D6</t>
  </si>
  <si>
    <r>
      <t>d</t>
    </r>
    <r>
      <rPr>
        <b/>
        <sz val="10"/>
        <rFont val="Arial"/>
        <family val="2"/>
      </rPr>
      <t>’’’</t>
    </r>
  </si>
  <si>
    <r>
      <t>cis</t>
    </r>
    <r>
      <rPr>
        <b/>
        <sz val="10"/>
        <rFont val="Arial"/>
        <family val="2"/>
      </rPr>
      <t>’’’</t>
    </r>
    <r>
      <rPr>
        <sz val="10"/>
        <rFont val="Arial"/>
        <family val="2"/>
      </rPr>
      <t>/des</t>
    </r>
    <r>
      <rPr>
        <b/>
        <sz val="10"/>
        <rFont val="Arial"/>
        <family val="2"/>
      </rPr>
      <t>’’’</t>
    </r>
  </si>
  <si>
    <r>
      <t>c</t>
    </r>
    <r>
      <rPr>
        <b/>
        <sz val="10"/>
        <rFont val="Arial"/>
        <family val="2"/>
      </rPr>
      <t>’’’</t>
    </r>
  </si>
  <si>
    <r>
      <t>h</t>
    </r>
    <r>
      <rPr>
        <b/>
        <sz val="10"/>
        <rFont val="Arial"/>
        <family val="2"/>
      </rPr>
      <t>’’</t>
    </r>
  </si>
  <si>
    <r>
      <t>ais</t>
    </r>
    <r>
      <rPr>
        <b/>
        <sz val="10"/>
        <rFont val="Arial"/>
        <family val="2"/>
      </rPr>
      <t>’’</t>
    </r>
    <r>
      <rPr>
        <sz val="10"/>
        <rFont val="Arial"/>
        <family val="2"/>
      </rPr>
      <t>/b</t>
    </r>
    <r>
      <rPr>
        <b/>
        <sz val="10"/>
        <rFont val="Arial"/>
        <family val="2"/>
      </rPr>
      <t>’’</t>
    </r>
  </si>
  <si>
    <r>
      <t>a</t>
    </r>
    <r>
      <rPr>
        <b/>
        <sz val="10"/>
        <rFont val="Arial"/>
        <family val="2"/>
      </rPr>
      <t>’’</t>
    </r>
  </si>
  <si>
    <r>
      <t>gis</t>
    </r>
    <r>
      <rPr>
        <b/>
        <sz val="10"/>
        <rFont val="Arial"/>
        <family val="2"/>
      </rPr>
      <t>’’</t>
    </r>
    <r>
      <rPr>
        <sz val="10"/>
        <rFont val="Arial"/>
        <family val="2"/>
      </rPr>
      <t>/as</t>
    </r>
    <r>
      <rPr>
        <b/>
        <sz val="10"/>
        <rFont val="Arial"/>
        <family val="2"/>
      </rPr>
      <t>’’</t>
    </r>
  </si>
  <si>
    <r>
      <t>g</t>
    </r>
    <r>
      <rPr>
        <b/>
        <sz val="10"/>
        <rFont val="Arial"/>
        <family val="2"/>
      </rPr>
      <t>’’</t>
    </r>
  </si>
  <si>
    <r>
      <t>fis</t>
    </r>
    <r>
      <rPr>
        <b/>
        <sz val="10"/>
        <rFont val="Arial"/>
        <family val="2"/>
      </rPr>
      <t>’’</t>
    </r>
    <r>
      <rPr>
        <sz val="10"/>
        <rFont val="Arial"/>
        <family val="2"/>
      </rPr>
      <t>/ges</t>
    </r>
    <r>
      <rPr>
        <b/>
        <sz val="10"/>
        <rFont val="Arial"/>
        <family val="2"/>
      </rPr>
      <t>’’</t>
    </r>
  </si>
  <si>
    <r>
      <t>f</t>
    </r>
    <r>
      <rPr>
        <b/>
        <sz val="10"/>
        <rFont val="Arial"/>
        <family val="2"/>
      </rPr>
      <t>’’</t>
    </r>
  </si>
  <si>
    <r>
      <t>e</t>
    </r>
    <r>
      <rPr>
        <b/>
        <sz val="10"/>
        <rFont val="Arial"/>
        <family val="2"/>
      </rPr>
      <t>’’</t>
    </r>
  </si>
  <si>
    <r>
      <t>dis</t>
    </r>
    <r>
      <rPr>
        <b/>
        <sz val="10"/>
        <rFont val="Arial"/>
        <family val="2"/>
      </rPr>
      <t>’’</t>
    </r>
    <r>
      <rPr>
        <sz val="10"/>
        <rFont val="Arial"/>
        <family val="2"/>
      </rPr>
      <t>/es</t>
    </r>
    <r>
      <rPr>
        <b/>
        <sz val="10"/>
        <rFont val="Arial"/>
        <family val="2"/>
      </rPr>
      <t>’’</t>
    </r>
  </si>
  <si>
    <r>
      <t>d</t>
    </r>
    <r>
      <rPr>
        <b/>
        <sz val="10"/>
        <rFont val="Arial"/>
        <family val="2"/>
      </rPr>
      <t>’’</t>
    </r>
  </si>
  <si>
    <r>
      <t>cis</t>
    </r>
    <r>
      <rPr>
        <b/>
        <sz val="10"/>
        <rFont val="Arial"/>
        <family val="2"/>
      </rPr>
      <t>’’</t>
    </r>
    <r>
      <rPr>
        <sz val="10"/>
        <rFont val="Arial"/>
        <family val="2"/>
      </rPr>
      <t>/des</t>
    </r>
    <r>
      <rPr>
        <b/>
        <sz val="10"/>
        <rFont val="Arial"/>
        <family val="2"/>
      </rPr>
      <t>’’</t>
    </r>
  </si>
  <si>
    <r>
      <t>c</t>
    </r>
    <r>
      <rPr>
        <b/>
        <sz val="10"/>
        <rFont val="Arial"/>
        <family val="2"/>
      </rPr>
      <t>’’</t>
    </r>
  </si>
  <si>
    <r>
      <t>h</t>
    </r>
    <r>
      <rPr>
        <b/>
        <sz val="10"/>
        <rFont val="Arial"/>
        <family val="2"/>
      </rPr>
      <t>’</t>
    </r>
  </si>
  <si>
    <r>
      <t>ais</t>
    </r>
    <r>
      <rPr>
        <b/>
        <sz val="10"/>
        <rFont val="Arial"/>
        <family val="2"/>
      </rPr>
      <t>’</t>
    </r>
    <r>
      <rPr>
        <sz val="10"/>
        <rFont val="Arial"/>
        <family val="2"/>
      </rPr>
      <t>/b</t>
    </r>
    <r>
      <rPr>
        <b/>
        <sz val="10"/>
        <rFont val="Arial"/>
        <family val="2"/>
      </rPr>
      <t>’</t>
    </r>
  </si>
  <si>
    <r>
      <t>a’</t>
    </r>
    <r>
      <rPr>
        <sz val="10"/>
        <rFont val="Arial"/>
        <family val="2"/>
      </rPr>
      <t xml:space="preserve"> Kammerton    </t>
    </r>
  </si>
  <si>
    <r>
      <t>gis</t>
    </r>
    <r>
      <rPr>
        <b/>
        <sz val="10"/>
        <rFont val="Arial"/>
        <family val="2"/>
      </rPr>
      <t>’</t>
    </r>
    <r>
      <rPr>
        <sz val="10"/>
        <rFont val="Arial"/>
        <family val="2"/>
      </rPr>
      <t>/as</t>
    </r>
    <r>
      <rPr>
        <b/>
        <sz val="10"/>
        <rFont val="Arial"/>
        <family val="2"/>
      </rPr>
      <t>'’</t>
    </r>
  </si>
  <si>
    <r>
      <t>g</t>
    </r>
    <r>
      <rPr>
        <b/>
        <sz val="10"/>
        <rFont val="Arial"/>
        <family val="2"/>
      </rPr>
      <t>’</t>
    </r>
  </si>
  <si>
    <r>
      <t>fis</t>
    </r>
    <r>
      <rPr>
        <b/>
        <sz val="10"/>
        <rFont val="Arial"/>
        <family val="2"/>
      </rPr>
      <t>’</t>
    </r>
    <r>
      <rPr>
        <sz val="10"/>
        <rFont val="Arial"/>
        <family val="2"/>
      </rPr>
      <t>/ges</t>
    </r>
    <r>
      <rPr>
        <b/>
        <sz val="10"/>
        <rFont val="Arial"/>
        <family val="2"/>
      </rPr>
      <t>’</t>
    </r>
  </si>
  <si>
    <r>
      <t>f</t>
    </r>
    <r>
      <rPr>
        <b/>
        <sz val="10"/>
        <rFont val="Arial"/>
        <family val="2"/>
      </rPr>
      <t>’</t>
    </r>
  </si>
  <si>
    <r>
      <t>e</t>
    </r>
    <r>
      <rPr>
        <b/>
        <sz val="10"/>
        <rFont val="Arial"/>
        <family val="2"/>
      </rPr>
      <t>’</t>
    </r>
  </si>
  <si>
    <r>
      <t>dis</t>
    </r>
    <r>
      <rPr>
        <b/>
        <sz val="10"/>
        <rFont val="Arial"/>
        <family val="2"/>
      </rPr>
      <t>’</t>
    </r>
    <r>
      <rPr>
        <sz val="10"/>
        <rFont val="Arial"/>
        <family val="2"/>
      </rPr>
      <t>/es</t>
    </r>
    <r>
      <rPr>
        <b/>
        <sz val="10"/>
        <rFont val="Arial"/>
        <family val="2"/>
      </rPr>
      <t>’</t>
    </r>
  </si>
  <si>
    <r>
      <t>d</t>
    </r>
    <r>
      <rPr>
        <b/>
        <sz val="10"/>
        <rFont val="Arial"/>
        <family val="2"/>
      </rPr>
      <t>’</t>
    </r>
  </si>
  <si>
    <r>
      <t>cis</t>
    </r>
    <r>
      <rPr>
        <b/>
        <sz val="10"/>
        <rFont val="Arial"/>
        <family val="2"/>
      </rPr>
      <t>’</t>
    </r>
    <r>
      <rPr>
        <sz val="10"/>
        <rFont val="Arial"/>
        <family val="2"/>
      </rPr>
      <t>/des</t>
    </r>
    <r>
      <rPr>
        <b/>
        <sz val="10"/>
        <rFont val="Arial"/>
        <family val="2"/>
      </rPr>
      <t>’</t>
    </r>
  </si>
  <si>
    <r>
      <t>c</t>
    </r>
    <r>
      <rPr>
        <b/>
        <sz val="10"/>
        <rFont val="Arial"/>
        <family val="2"/>
      </rPr>
      <t>’</t>
    </r>
    <r>
      <rPr>
        <sz val="10"/>
        <rFont val="Arial"/>
        <family val="2"/>
      </rPr>
      <t xml:space="preserve"> (Schloss-C)</t>
    </r>
  </si>
  <si>
    <t>B3</t>
  </si>
  <si>
    <t>h</t>
  </si>
  <si>
    <t>ais/b</t>
  </si>
  <si>
    <t>A3</t>
  </si>
  <si>
    <t>a</t>
  </si>
  <si>
    <t>gis/as</t>
  </si>
  <si>
    <t>G3</t>
  </si>
  <si>
    <t>g</t>
  </si>
  <si>
    <t>fis/ges</t>
  </si>
  <si>
    <t>F3</t>
  </si>
  <si>
    <t>f</t>
  </si>
  <si>
    <t>E3</t>
  </si>
  <si>
    <t>e</t>
  </si>
  <si>
    <t>dis/es</t>
  </si>
  <si>
    <t>D3</t>
  </si>
  <si>
    <t>d</t>
  </si>
  <si>
    <t>cis/des</t>
  </si>
  <si>
    <t>C3</t>
  </si>
  <si>
    <t>c</t>
  </si>
  <si>
    <t>B2</t>
  </si>
  <si>
    <t>H</t>
  </si>
  <si>
    <t>Ais/B</t>
  </si>
  <si>
    <t>A2</t>
  </si>
  <si>
    <t>A</t>
  </si>
  <si>
    <t>Gis/As</t>
  </si>
  <si>
    <t>G2</t>
  </si>
  <si>
    <t>G</t>
  </si>
  <si>
    <t>Fis/Ges</t>
  </si>
  <si>
    <t>F2</t>
  </si>
  <si>
    <t>F</t>
  </si>
  <si>
    <t>E2</t>
  </si>
  <si>
    <t>E</t>
  </si>
  <si>
    <t>Dis/Es</t>
  </si>
  <si>
    <t>D2</t>
  </si>
  <si>
    <t>D</t>
  </si>
  <si>
    <t>Cis/Des</t>
  </si>
  <si>
    <t>C</t>
  </si>
  <si>
    <t>B1</t>
  </si>
  <si>
    <r>
      <t>,</t>
    </r>
    <r>
      <rPr>
        <sz val="10"/>
        <rFont val="Arial"/>
        <family val="2"/>
      </rPr>
      <t>H</t>
    </r>
  </si>
  <si>
    <r>
      <t>,</t>
    </r>
    <r>
      <rPr>
        <sz val="10"/>
        <rFont val="Arial"/>
        <family val="2"/>
      </rPr>
      <t>Ais/</t>
    </r>
    <r>
      <rPr>
        <b/>
        <sz val="10"/>
        <rFont val="Arial"/>
        <family val="2"/>
      </rPr>
      <t>,</t>
    </r>
    <r>
      <rPr>
        <sz val="10"/>
        <rFont val="Arial"/>
        <family val="2"/>
      </rPr>
      <t>B    </t>
    </r>
    <r>
      <rPr>
        <sz val="10"/>
        <rFont val="Times"/>
      </rPr>
      <t>~</t>
    </r>
    <r>
      <rPr>
        <sz val="10"/>
        <rFont val="Arial"/>
        <family val="2"/>
      </rPr>
      <t>60 Hz</t>
    </r>
  </si>
  <si>
    <t>A1</t>
  </si>
  <si>
    <r>
      <t>,</t>
    </r>
    <r>
      <rPr>
        <sz val="10"/>
        <rFont val="Arial"/>
        <family val="2"/>
      </rPr>
      <t>A</t>
    </r>
  </si>
  <si>
    <r>
      <t>,</t>
    </r>
    <r>
      <rPr>
        <sz val="10"/>
        <rFont val="Arial"/>
        <family val="2"/>
      </rPr>
      <t>Gis/</t>
    </r>
    <r>
      <rPr>
        <b/>
        <sz val="10"/>
        <rFont val="Arial"/>
        <family val="2"/>
      </rPr>
      <t>,</t>
    </r>
    <r>
      <rPr>
        <sz val="10"/>
        <rFont val="Arial"/>
        <family val="2"/>
      </rPr>
      <t>As</t>
    </r>
  </si>
  <si>
    <t>G1</t>
  </si>
  <si>
    <r>
      <t>,</t>
    </r>
    <r>
      <rPr>
        <sz val="10"/>
        <rFont val="Arial"/>
        <family val="2"/>
      </rPr>
      <t>G           </t>
    </r>
    <r>
      <rPr>
        <sz val="10"/>
        <rFont val="Times"/>
      </rPr>
      <t>~</t>
    </r>
    <r>
      <rPr>
        <sz val="10"/>
        <rFont val="Arial"/>
        <family val="2"/>
      </rPr>
      <t>50 Hz</t>
    </r>
  </si>
  <si>
    <r>
      <t>,</t>
    </r>
    <r>
      <rPr>
        <sz val="10"/>
        <rFont val="Arial"/>
        <family val="2"/>
      </rPr>
      <t>Fis/</t>
    </r>
    <r>
      <rPr>
        <b/>
        <sz val="10"/>
        <rFont val="Arial"/>
        <family val="2"/>
      </rPr>
      <t>,</t>
    </r>
    <r>
      <rPr>
        <sz val="10"/>
        <rFont val="Arial"/>
        <family val="2"/>
      </rPr>
      <t>Ges</t>
    </r>
  </si>
  <si>
    <t>F1</t>
  </si>
  <si>
    <r>
      <t>,</t>
    </r>
    <r>
      <rPr>
        <sz val="10"/>
        <rFont val="Arial"/>
        <family val="2"/>
      </rPr>
      <t>F</t>
    </r>
  </si>
  <si>
    <t>E1</t>
  </si>
  <si>
    <r>
      <t>,</t>
    </r>
    <r>
      <rPr>
        <sz val="10"/>
        <rFont val="Arial"/>
        <family val="2"/>
      </rPr>
      <t>E</t>
    </r>
  </si>
  <si>
    <r>
      <t>,</t>
    </r>
    <r>
      <rPr>
        <sz val="10"/>
        <rFont val="Arial"/>
        <family val="2"/>
      </rPr>
      <t>Dis/</t>
    </r>
    <r>
      <rPr>
        <b/>
        <sz val="10"/>
        <rFont val="Arial"/>
        <family val="2"/>
      </rPr>
      <t>,</t>
    </r>
    <r>
      <rPr>
        <sz val="10"/>
        <rFont val="Arial"/>
        <family val="2"/>
      </rPr>
      <t>Es</t>
    </r>
  </si>
  <si>
    <t>D1</t>
  </si>
  <si>
    <r>
      <t>,</t>
    </r>
    <r>
      <rPr>
        <sz val="10"/>
        <rFont val="Arial"/>
        <family val="2"/>
      </rPr>
      <t>D</t>
    </r>
  </si>
  <si>
    <r>
      <t>,</t>
    </r>
    <r>
      <rPr>
        <sz val="10"/>
        <rFont val="Arial"/>
        <family val="2"/>
      </rPr>
      <t>Cis/</t>
    </r>
    <r>
      <rPr>
        <b/>
        <sz val="10"/>
        <rFont val="Arial"/>
        <family val="2"/>
      </rPr>
      <t>,</t>
    </r>
    <r>
      <rPr>
        <sz val="10"/>
        <rFont val="Arial"/>
        <family val="2"/>
      </rPr>
      <t>Des</t>
    </r>
  </si>
  <si>
    <t>C1</t>
  </si>
  <si>
    <r>
      <t>,</t>
    </r>
    <r>
      <rPr>
        <sz val="10"/>
        <rFont val="Arial"/>
        <family val="2"/>
      </rPr>
      <t>C</t>
    </r>
  </si>
  <si>
    <t>B0</t>
  </si>
  <si>
    <r>
      <t>,,</t>
    </r>
    <r>
      <rPr>
        <sz val="10"/>
        <rFont val="Arial"/>
        <family val="2"/>
      </rPr>
      <t>H</t>
    </r>
  </si>
  <si>
    <r>
      <t>,,</t>
    </r>
    <r>
      <rPr>
        <sz val="10"/>
        <rFont val="Arial"/>
        <family val="2"/>
      </rPr>
      <t>Ais/</t>
    </r>
    <r>
      <rPr>
        <b/>
        <sz val="10"/>
        <rFont val="Arial"/>
        <family val="2"/>
      </rPr>
      <t>,,</t>
    </r>
    <r>
      <rPr>
        <sz val="10"/>
        <rFont val="Arial"/>
        <family val="2"/>
      </rPr>
      <t>B</t>
    </r>
  </si>
  <si>
    <r>
      <t>,,</t>
    </r>
    <r>
      <rPr>
        <sz val="10"/>
        <rFont val="Arial"/>
        <family val="2"/>
      </rPr>
      <t>A - Lowest</t>
    </r>
  </si>
  <si>
    <t>A0</t>
  </si>
  <si>
    <t>C2</t>
  </si>
  <si>
    <t>C6</t>
  </si>
  <si>
    <t>C8</t>
  </si>
  <si>
    <t>V</t>
  </si>
  <si>
    <t>R</t>
  </si>
  <si>
    <t>Y</t>
  </si>
  <si>
    <t>O</t>
  </si>
  <si>
    <t>P</t>
  </si>
  <si>
    <t>B</t>
  </si>
  <si>
    <t>v</t>
  </si>
  <si>
    <t>r</t>
  </si>
  <si>
    <t>y</t>
  </si>
  <si>
    <t>o</t>
  </si>
  <si>
    <t>p</t>
  </si>
  <si>
    <t>b</t>
  </si>
  <si>
    <t>Relatório de Compatibilidade para MAP.xls</t>
  </si>
  <si>
    <t>Executado em 19/08/2019 00:23</t>
  </si>
  <si>
    <t>Se a pasta de trabalho for salva em um formato de arquivo anterior ou aberta em uma versão anterior do Microsoft Excel, os recursos listados não estarão disponíveis.</t>
  </si>
  <si>
    <t>Perda significativa de funcionalidade</t>
  </si>
  <si>
    <t>Núm. de ocorrências</t>
  </si>
  <si>
    <t>Versão</t>
  </si>
  <si>
    <t>Uma ou mais funções desta pasta de trabalho não estão disponíveis em versões anteriores do Excel. Quando recalculadas em versões anteriores, essas funções retornarão um erro #NOME? em vez de retornarem os resultados calculados.</t>
  </si>
  <si>
    <t>MAP 1'!H2:H9</t>
  </si>
  <si>
    <t>MAP 1'!R2:R9</t>
  </si>
  <si>
    <t>MAP 1'!AA2:AA9</t>
  </si>
  <si>
    <t>MAP 1'!AJ2:AJ9</t>
  </si>
  <si>
    <t>MAP 1'!AR2:AR9</t>
  </si>
  <si>
    <t>MAP 1'!BA2:BA9</t>
  </si>
  <si>
    <t>MAP 1'!BJ2:BJ9</t>
  </si>
  <si>
    <t>Excel 97-2003</t>
  </si>
  <si>
    <t>Excel 2007</t>
  </si>
  <si>
    <t>Excel 2010</t>
  </si>
  <si>
    <t>Excel 2013</t>
  </si>
  <si>
    <t>Excel 2016</t>
  </si>
  <si>
    <t>MAP 2'!H2:H9</t>
  </si>
  <si>
    <t>MAP 2'!R2:R9</t>
  </si>
  <si>
    <t>MAP 2'!AA2:AA9</t>
  </si>
  <si>
    <t>MAP 2'!AJ2:AJ9</t>
  </si>
  <si>
    <t>MAP 2'!AS2:AS9</t>
  </si>
  <si>
    <t>MAP 2'!BB2:BB9</t>
  </si>
  <si>
    <t>MAP 2'!BK2:BK9</t>
  </si>
  <si>
    <t>MAP 3'!H2:H9</t>
  </si>
  <si>
    <t>MAP 3'!R2:R9</t>
  </si>
  <si>
    <t>MAP 3'!AA2:AA9</t>
  </si>
  <si>
    <t>MAP 3'!AJ2:AJ9</t>
  </si>
  <si>
    <t>MAP 3'!AS2:AS9</t>
  </si>
  <si>
    <t>MAP 3'!BB2:BB9</t>
  </si>
  <si>
    <t>MAP 3'!BK2:BK9</t>
  </si>
  <si>
    <t>MAP 4'!H2:H9</t>
  </si>
  <si>
    <t>MAP 4'!R2:R9</t>
  </si>
  <si>
    <t>MAP 4'!AA2:AA9</t>
  </si>
  <si>
    <t>MAP 4'!AJ2:AJ9</t>
  </si>
  <si>
    <t>MAP 4'!AS2:AS9</t>
  </si>
  <si>
    <t>MAP 4'!BB2:BB9</t>
  </si>
  <si>
    <t>MAP 4'!BK2:BK9</t>
  </si>
  <si>
    <t>MAP 5'!H2:H9</t>
  </si>
  <si>
    <t>MAP 5'!R2:R9</t>
  </si>
  <si>
    <t>MAP 5'!AA2:AA9</t>
  </si>
  <si>
    <t>MAP 5'!AJ2:AJ9</t>
  </si>
  <si>
    <t>MAP 5'!AS2:AS9</t>
  </si>
  <si>
    <t>MAP 5'!BB2:BB9</t>
  </si>
  <si>
    <t>MAP 5'!BK2:BK9</t>
  </si>
  <si>
    <t>Perda insignificante de fidelidade</t>
  </si>
  <si>
    <t>Algumas células ou alguns estilos desta pasta de trabalho contêm formatação para a qual não há suporte no formato de arquivo selecionado. Esses formatos serão convertidos no formato mais próximo disponível.</t>
  </si>
  <si>
    <t>FREQ</t>
  </si>
  <si>
    <t>n</t>
  </si>
  <si>
    <t>AS7</t>
  </si>
  <si>
    <t>GS7</t>
  </si>
  <si>
    <t>AS6</t>
  </si>
  <si>
    <t>AS5</t>
  </si>
  <si>
    <t>AS4</t>
  </si>
  <si>
    <t>AS3</t>
  </si>
  <si>
    <t>AS2</t>
  </si>
  <si>
    <t>AS1</t>
  </si>
  <si>
    <t>AS0</t>
  </si>
  <si>
    <t>GS6</t>
  </si>
  <si>
    <t>GS5</t>
  </si>
  <si>
    <t>GS4</t>
  </si>
  <si>
    <t>GS3</t>
  </si>
  <si>
    <t>GS2</t>
  </si>
  <si>
    <t>GS1</t>
  </si>
  <si>
    <t>FS7</t>
  </si>
  <si>
    <t>FS6</t>
  </si>
  <si>
    <t>FS5</t>
  </si>
  <si>
    <t>FS4</t>
  </si>
  <si>
    <t>FS3</t>
  </si>
  <si>
    <t>FS2</t>
  </si>
  <si>
    <t>FS1</t>
  </si>
  <si>
    <t>DS7</t>
  </si>
  <si>
    <t>DS6</t>
  </si>
  <si>
    <t>DS5</t>
  </si>
  <si>
    <t>DS4</t>
  </si>
  <si>
    <t>DS3</t>
  </si>
  <si>
    <t>DS2</t>
  </si>
  <si>
    <t>DS1</t>
  </si>
  <si>
    <t>CS7</t>
  </si>
  <si>
    <t>CS6</t>
  </si>
  <si>
    <t>CS5</t>
  </si>
  <si>
    <t>CS4</t>
  </si>
  <si>
    <t>CS3</t>
  </si>
  <si>
    <t>CS2</t>
  </si>
  <si>
    <t>CS1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</si>
</sst>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sz val="10"/>
      <color indexed="8"/>
      <name val="Arial"/>
      <family val="2"/>
    </font>
    <font>
      <sz val="10"/>
      <color rgb="FFFFFFFF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  <font>
      <sz val="10"/>
      <name val="Times"/>
    </font>
    <font>
      <sz val="10"/>
      <color rgb="FFC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10"/>
        <bgColor indexed="60"/>
      </patternFill>
    </fill>
    <fill>
      <patternFill patternType="solid">
        <fgColor indexed="30"/>
        <bgColor indexed="54"/>
      </patternFill>
    </fill>
    <fill>
      <patternFill patternType="solid">
        <fgColor indexed="51"/>
        <bgColor indexed="52"/>
      </patternFill>
    </fill>
    <fill>
      <patternFill patternType="solid">
        <fgColor indexed="13"/>
        <bgColor indexed="34"/>
      </patternFill>
    </fill>
    <fill>
      <patternFill patternType="solid">
        <fgColor indexed="62"/>
        <bgColor indexed="25"/>
      </patternFill>
    </fill>
    <fill>
      <patternFill patternType="solid">
        <fgColor indexed="17"/>
        <bgColor indexed="57"/>
      </patternFill>
    </fill>
    <fill>
      <patternFill patternType="solid">
        <fgColor indexed="20"/>
        <bgColor indexed="36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C0C0C0"/>
        <bgColor indexed="64"/>
      </patternFill>
    </fill>
  </fills>
  <borders count="29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 style="hair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8">
    <xf numFmtId="0" fontId="0" fillId="0" borderId="0" xfId="0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1" xfId="0" applyFill="1" applyBorder="1"/>
    <xf numFmtId="0" fontId="0" fillId="4" borderId="4" xfId="0" applyFill="1" applyBorder="1"/>
    <xf numFmtId="0" fontId="0" fillId="3" borderId="4" xfId="0" applyFill="1" applyBorder="1"/>
    <xf numFmtId="0" fontId="0" fillId="3" borderId="0" xfId="0" applyFill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3" borderId="5" xfId="0" applyFill="1" applyBorder="1"/>
    <xf numFmtId="0" fontId="0" fillId="3" borderId="6" xfId="0" applyFill="1" applyBorder="1"/>
    <xf numFmtId="0" fontId="1" fillId="0" borderId="1" xfId="0" applyFont="1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/>
    <xf numFmtId="0" fontId="0" fillId="0" borderId="8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1" fillId="5" borderId="1" xfId="0" applyFont="1" applyFill="1" applyBorder="1"/>
    <xf numFmtId="0" fontId="0" fillId="5" borderId="2" xfId="0" applyFill="1" applyBorder="1"/>
    <xf numFmtId="0" fontId="0" fillId="5" borderId="3" xfId="0" applyFill="1" applyBorder="1"/>
    <xf numFmtId="0" fontId="0" fillId="6" borderId="2" xfId="0" applyFill="1" applyBorder="1"/>
    <xf numFmtId="0" fontId="0" fillId="6" borderId="3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6" borderId="8" xfId="0" applyFill="1" applyBorder="1"/>
    <xf numFmtId="0" fontId="0" fillId="7" borderId="4" xfId="0" applyFill="1" applyBorder="1"/>
    <xf numFmtId="0" fontId="0" fillId="2" borderId="0" xfId="0" applyFill="1"/>
    <xf numFmtId="0" fontId="0" fillId="2" borderId="8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7" borderId="8" xfId="0" applyFill="1" applyBorder="1"/>
    <xf numFmtId="0" fontId="0" fillId="5" borderId="4" xfId="0" applyFill="1" applyBorder="1"/>
    <xf numFmtId="0" fontId="0" fillId="2" borderId="6" xfId="0" applyFill="1" applyBorder="1"/>
    <xf numFmtId="0" fontId="0" fillId="5" borderId="6" xfId="0" applyFill="1" applyBorder="1"/>
    <xf numFmtId="0" fontId="0" fillId="6" borderId="6" xfId="0" applyFill="1" applyBorder="1"/>
    <xf numFmtId="0" fontId="0" fillId="6" borderId="7" xfId="0" applyFill="1" applyBorder="1"/>
    <xf numFmtId="0" fontId="0" fillId="7" borderId="6" xfId="0" applyFill="1" applyBorder="1"/>
    <xf numFmtId="0" fontId="0" fillId="7" borderId="7" xfId="0" applyFill="1" applyBorder="1"/>
    <xf numFmtId="0" fontId="0" fillId="3" borderId="2" xfId="0" applyFill="1" applyBorder="1"/>
    <xf numFmtId="0" fontId="0" fillId="4" borderId="0" xfId="0" applyFill="1"/>
    <xf numFmtId="0" fontId="0" fillId="4" borderId="8" xfId="0" applyFill="1" applyBorder="1"/>
    <xf numFmtId="0" fontId="0" fillId="8" borderId="4" xfId="0" applyFill="1" applyBorder="1"/>
    <xf numFmtId="0" fontId="0" fillId="8" borderId="0" xfId="0" applyFill="1"/>
    <xf numFmtId="0" fontId="0" fillId="8" borderId="8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7" xfId="0" applyFill="1" applyBorder="1"/>
    <xf numFmtId="0" fontId="1" fillId="9" borderId="1" xfId="0" applyFont="1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0" xfId="0" applyFill="1"/>
    <xf numFmtId="0" fontId="0" fillId="9" borderId="8" xfId="0" applyFill="1" applyBorder="1"/>
    <xf numFmtId="0" fontId="0" fillId="9" borderId="7" xfId="0" applyFill="1" applyBorder="1"/>
    <xf numFmtId="0" fontId="1" fillId="10" borderId="1" xfId="0" applyFont="1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0" xfId="0" applyFill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1" fillId="11" borderId="1" xfId="0" applyFont="1" applyFill="1" applyBorder="1"/>
    <xf numFmtId="0" fontId="0" fillId="11" borderId="2" xfId="0" applyFill="1" applyBorder="1"/>
    <xf numFmtId="0" fontId="0" fillId="11" borderId="3" xfId="0" applyFill="1" applyBorder="1"/>
    <xf numFmtId="0" fontId="0" fillId="11" borderId="8" xfId="0" applyFill="1" applyBorder="1"/>
    <xf numFmtId="0" fontId="0" fillId="11" borderId="4" xfId="0" applyFill="1" applyBorder="1"/>
    <xf numFmtId="0" fontId="0" fillId="11" borderId="0" xfId="0" applyFill="1"/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2" borderId="1" xfId="0" applyFill="1" applyBorder="1"/>
    <xf numFmtId="0" fontId="0" fillId="12" borderId="2" xfId="0" applyFill="1" applyBorder="1"/>
    <xf numFmtId="0" fontId="0" fillId="12" borderId="4" xfId="0" applyFill="1" applyBorder="1"/>
    <xf numFmtId="0" fontId="0" fillId="12" borderId="0" xfId="0" applyFill="1"/>
    <xf numFmtId="0" fontId="0" fillId="12" borderId="5" xfId="0" applyFill="1" applyBorder="1"/>
    <xf numFmtId="0" fontId="0" fillId="12" borderId="6" xfId="0" applyFill="1" applyBorder="1"/>
    <xf numFmtId="0" fontId="0" fillId="12" borderId="3" xfId="0" applyFill="1" applyBorder="1"/>
    <xf numFmtId="0" fontId="0" fillId="12" borderId="8" xfId="0" applyFill="1" applyBorder="1"/>
    <xf numFmtId="0" fontId="0" fillId="12" borderId="7" xfId="0" applyFill="1" applyBorder="1"/>
    <xf numFmtId="0" fontId="1" fillId="13" borderId="1" xfId="0" applyFont="1" applyFill="1" applyBorder="1"/>
    <xf numFmtId="0" fontId="0" fillId="13" borderId="4" xfId="0" applyFill="1" applyBorder="1"/>
    <xf numFmtId="0" fontId="0" fillId="13" borderId="0" xfId="0" applyFill="1"/>
    <xf numFmtId="0" fontId="0" fillId="13" borderId="2" xfId="0" applyFill="1" applyBorder="1"/>
    <xf numFmtId="0" fontId="0" fillId="13" borderId="8" xfId="0" applyFill="1" applyBorder="1"/>
    <xf numFmtId="0" fontId="0" fillId="13" borderId="6" xfId="0" applyFill="1" applyBorder="1"/>
    <xf numFmtId="0" fontId="0" fillId="13" borderId="5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0" xfId="0" applyFill="1"/>
    <xf numFmtId="0" fontId="0" fillId="15" borderId="5" xfId="0" applyFill="1" applyBorder="1"/>
    <xf numFmtId="0" fontId="0" fillId="15" borderId="6" xfId="0" applyFill="1" applyBorder="1"/>
    <xf numFmtId="0" fontId="0" fillId="15" borderId="7" xfId="0" applyFill="1" applyBorder="1"/>
    <xf numFmtId="0" fontId="0" fillId="15" borderId="0" xfId="0" applyFill="1"/>
    <xf numFmtId="0" fontId="0" fillId="15" borderId="8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0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6" xfId="0" applyFill="1" applyBorder="1"/>
    <xf numFmtId="0" fontId="0" fillId="16" borderId="17" xfId="0" applyFill="1" applyBorder="1" applyAlignment="1">
      <alignment vertical="center" wrapText="1"/>
    </xf>
    <xf numFmtId="0" fontId="0" fillId="17" borderId="17" xfId="0" applyFill="1" applyBorder="1" applyAlignment="1">
      <alignment vertical="center" wrapText="1"/>
    </xf>
    <xf numFmtId="0" fontId="2" fillId="17" borderId="17" xfId="0" applyFont="1" applyFill="1" applyBorder="1" applyAlignment="1">
      <alignment vertical="center" wrapText="1"/>
    </xf>
    <xf numFmtId="0" fontId="0" fillId="18" borderId="17" xfId="0" applyFill="1" applyBorder="1" applyAlignment="1">
      <alignment vertical="center" wrapText="1"/>
    </xf>
    <xf numFmtId="0" fontId="0" fillId="19" borderId="17" xfId="0" applyFill="1" applyBorder="1" applyAlignment="1">
      <alignment vertical="center" wrapText="1"/>
    </xf>
    <xf numFmtId="0" fontId="4" fillId="18" borderId="17" xfId="0" applyFont="1" applyFill="1" applyBorder="1" applyAlignment="1">
      <alignment vertical="center" wrapText="1"/>
    </xf>
    <xf numFmtId="0" fontId="4" fillId="16" borderId="17" xfId="0" applyFont="1" applyFill="1" applyBorder="1" applyAlignment="1">
      <alignment vertical="center" wrapText="1"/>
    </xf>
    <xf numFmtId="0" fontId="0" fillId="13" borderId="0" xfId="0" applyFill="1" applyBorder="1"/>
    <xf numFmtId="0" fontId="0" fillId="9" borderId="9" xfId="0" applyFill="1" applyBorder="1"/>
    <xf numFmtId="0" fontId="0" fillId="9" borderId="12" xfId="0" applyFill="1" applyBorder="1"/>
    <xf numFmtId="0" fontId="0" fillId="9" borderId="10" xfId="0" applyFill="1" applyBorder="1"/>
    <xf numFmtId="0" fontId="0" fillId="9" borderId="0" xfId="0" applyFill="1" applyBorder="1"/>
    <xf numFmtId="0" fontId="0" fillId="9" borderId="13" xfId="0" applyFill="1" applyBorder="1"/>
    <xf numFmtId="0" fontId="0" fillId="9" borderId="11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6" xfId="0" applyFill="1" applyBorder="1"/>
    <xf numFmtId="0" fontId="1" fillId="10" borderId="9" xfId="0" applyFont="1" applyFill="1" applyBorder="1"/>
    <xf numFmtId="0" fontId="0" fillId="10" borderId="12" xfId="0" applyFill="1" applyBorder="1"/>
    <xf numFmtId="0" fontId="0" fillId="10" borderId="0" xfId="0" applyFill="1" applyBorder="1"/>
    <xf numFmtId="0" fontId="0" fillId="10" borderId="13" xfId="0" applyFill="1" applyBorder="1"/>
    <xf numFmtId="0" fontId="0" fillId="10" borderId="15" xfId="0" applyFill="1" applyBorder="1"/>
    <xf numFmtId="0" fontId="0" fillId="10" borderId="14" xfId="0" applyFill="1" applyBorder="1"/>
    <xf numFmtId="0" fontId="0" fillId="10" borderId="10" xfId="0" applyFill="1" applyBorder="1"/>
    <xf numFmtId="0" fontId="0" fillId="10" borderId="11" xfId="0" applyFill="1" applyBorder="1"/>
    <xf numFmtId="0" fontId="1" fillId="11" borderId="9" xfId="0" applyFont="1" applyFill="1" applyBorder="1"/>
    <xf numFmtId="0" fontId="0" fillId="11" borderId="12" xfId="0" applyFill="1" applyBorder="1"/>
    <xf numFmtId="0" fontId="0" fillId="11" borderId="10" xfId="0" applyFill="1" applyBorder="1"/>
    <xf numFmtId="0" fontId="0" fillId="11" borderId="0" xfId="0" applyFill="1" applyBorder="1"/>
    <xf numFmtId="0" fontId="0" fillId="11" borderId="15" xfId="0" applyFill="1" applyBorder="1"/>
    <xf numFmtId="0" fontId="0" fillId="11" borderId="16" xfId="0" applyFill="1" applyBorder="1"/>
    <xf numFmtId="0" fontId="0" fillId="11" borderId="13" xfId="0" applyFill="1" applyBorder="1"/>
    <xf numFmtId="0" fontId="0" fillId="11" borderId="14" xfId="0" applyFill="1" applyBorder="1"/>
    <xf numFmtId="0" fontId="1" fillId="12" borderId="9" xfId="0" applyFont="1" applyFill="1" applyBorder="1"/>
    <xf numFmtId="0" fontId="0" fillId="12" borderId="10" xfId="0" applyFill="1" applyBorder="1"/>
    <xf numFmtId="0" fontId="0" fillId="12" borderId="11" xfId="0" applyFill="1" applyBorder="1"/>
    <xf numFmtId="0" fontId="0" fillId="12" borderId="12" xfId="0" applyFill="1" applyBorder="1"/>
    <xf numFmtId="0" fontId="0" fillId="12" borderId="0" xfId="0" applyFill="1" applyBorder="1"/>
    <xf numFmtId="0" fontId="0" fillId="12" borderId="15" xfId="0" applyFill="1" applyBorder="1"/>
    <xf numFmtId="0" fontId="0" fillId="12" borderId="14" xfId="0" applyFill="1" applyBorder="1"/>
    <xf numFmtId="0" fontId="0" fillId="12" borderId="16" xfId="0" applyFill="1" applyBorder="1"/>
    <xf numFmtId="0" fontId="0" fillId="12" borderId="13" xfId="0" applyFill="1" applyBorder="1"/>
    <xf numFmtId="0" fontId="0" fillId="13" borderId="12" xfId="0" applyFill="1" applyBorder="1"/>
    <xf numFmtId="0" fontId="0" fillId="13" borderId="15" xfId="0" applyFill="1" applyBorder="1"/>
    <xf numFmtId="0" fontId="0" fillId="13" borderId="14" xfId="0" applyFill="1" applyBorder="1"/>
    <xf numFmtId="0" fontId="0" fillId="13" borderId="13" xfId="0" applyFill="1" applyBorder="1"/>
    <xf numFmtId="0" fontId="0" fillId="13" borderId="16" xfId="0" applyFill="1" applyBorder="1"/>
    <xf numFmtId="0" fontId="0" fillId="13" borderId="10" xfId="0" applyFill="1" applyBorder="1"/>
    <xf numFmtId="0" fontId="1" fillId="13" borderId="9" xfId="0" applyFont="1" applyFill="1" applyBorder="1"/>
    <xf numFmtId="0" fontId="0" fillId="14" borderId="9" xfId="0" applyFill="1" applyBorder="1"/>
    <xf numFmtId="0" fontId="0" fillId="14" borderId="12" xfId="0" applyFill="1" applyBorder="1"/>
    <xf numFmtId="0" fontId="0" fillId="14" borderId="0" xfId="0" applyFill="1" applyBorder="1"/>
    <xf numFmtId="0" fontId="0" fillId="14" borderId="15" xfId="0" applyFill="1" applyBorder="1"/>
    <xf numFmtId="0" fontId="0" fillId="14" borderId="14" xfId="0" applyFill="1" applyBorder="1"/>
    <xf numFmtId="0" fontId="0" fillId="14" borderId="16" xfId="0" applyFill="1" applyBorder="1"/>
    <xf numFmtId="0" fontId="0" fillId="15" borderId="14" xfId="0" applyFill="1" applyBorder="1"/>
    <xf numFmtId="0" fontId="0" fillId="15" borderId="15" xfId="0" applyFill="1" applyBorder="1"/>
    <xf numFmtId="0" fontId="0" fillId="15" borderId="16" xfId="0" applyFill="1" applyBorder="1"/>
    <xf numFmtId="0" fontId="0" fillId="15" borderId="13" xfId="0" applyFill="1" applyBorder="1"/>
    <xf numFmtId="0" fontId="0" fillId="15" borderId="0" xfId="0" applyFill="1" applyBorder="1"/>
    <xf numFmtId="0" fontId="0" fillId="15" borderId="10" xfId="0" applyFill="1" applyBorder="1"/>
    <xf numFmtId="0" fontId="0" fillId="11" borderId="11" xfId="0" applyFill="1" applyBorder="1"/>
    <xf numFmtId="0" fontId="0" fillId="10" borderId="16" xfId="0" applyFill="1" applyBorder="1"/>
    <xf numFmtId="0" fontId="0" fillId="14" borderId="13" xfId="0" applyFill="1" applyBorder="1"/>
    <xf numFmtId="0" fontId="0" fillId="14" borderId="10" xfId="0" applyFill="1" applyBorder="1"/>
    <xf numFmtId="0" fontId="6" fillId="15" borderId="9" xfId="0" applyFont="1" applyFill="1" applyBorder="1"/>
    <xf numFmtId="0" fontId="0" fillId="15" borderId="12" xfId="0" applyFill="1" applyBorder="1"/>
    <xf numFmtId="0" fontId="0" fillId="15" borderId="11" xfId="0" applyFill="1" applyBorder="1"/>
    <xf numFmtId="0" fontId="0" fillId="0" borderId="0" xfId="0" applyFont="1"/>
    <xf numFmtId="0" fontId="6" fillId="15" borderId="16" xfId="0" applyFont="1" applyFill="1" applyBorder="1"/>
    <xf numFmtId="0" fontId="0" fillId="15" borderId="9" xfId="0" applyFill="1" applyBorder="1"/>
    <xf numFmtId="0" fontId="0" fillId="10" borderId="9" xfId="0" applyFill="1" applyBorder="1"/>
    <xf numFmtId="0" fontId="4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21" xfId="0" applyNumberFormat="1" applyBorder="1" applyAlignment="1">
      <alignment vertical="top" wrapText="1"/>
    </xf>
    <xf numFmtId="0" fontId="0" fillId="0" borderId="20" xfId="0" applyNumberFormat="1" applyBorder="1" applyAlignment="1">
      <alignment vertical="top" wrapText="1"/>
    </xf>
    <xf numFmtId="0" fontId="0" fillId="0" borderId="18" xfId="0" applyNumberFormat="1" applyBorder="1" applyAlignment="1">
      <alignment vertical="top" wrapText="1"/>
    </xf>
    <xf numFmtId="0" fontId="0" fillId="0" borderId="24" xfId="0" applyNumberFormat="1" applyBorder="1" applyAlignment="1">
      <alignment vertical="top" wrapText="1"/>
    </xf>
    <xf numFmtId="0" fontId="0" fillId="0" borderId="23" xfId="0" applyNumberFormat="1" applyBorder="1" applyAlignment="1">
      <alignment vertical="top" wrapText="1"/>
    </xf>
    <xf numFmtId="0" fontId="0" fillId="0" borderId="26" xfId="0" applyNumberFormat="1" applyBorder="1" applyAlignment="1">
      <alignment vertical="top" wrapText="1"/>
    </xf>
    <xf numFmtId="0" fontId="0" fillId="0" borderId="27" xfId="0" applyNumberFormat="1" applyBorder="1" applyAlignment="1">
      <alignment vertical="top" wrapText="1"/>
    </xf>
    <xf numFmtId="0" fontId="4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20" xfId="0" applyNumberFormat="1" applyBorder="1" applyAlignment="1">
      <alignment horizontal="center" vertical="top" wrapText="1"/>
    </xf>
    <xf numFmtId="0" fontId="0" fillId="0" borderId="22" xfId="0" applyNumberFormat="1" applyBorder="1" applyAlignment="1">
      <alignment horizontal="center" vertical="top" wrapText="1"/>
    </xf>
    <xf numFmtId="0" fontId="3" fillId="0" borderId="0" xfId="1" quotePrefix="1" applyNumberFormat="1" applyAlignment="1">
      <alignment horizontal="center" vertical="top" wrapText="1"/>
    </xf>
    <xf numFmtId="0" fontId="0" fillId="0" borderId="19" xfId="0" applyNumberFormat="1" applyBorder="1" applyAlignment="1">
      <alignment horizontal="center" vertical="top" wrapText="1"/>
    </xf>
    <xf numFmtId="0" fontId="0" fillId="0" borderId="23" xfId="0" applyNumberFormat="1" applyBorder="1" applyAlignment="1">
      <alignment horizontal="center" vertical="top" wrapText="1"/>
    </xf>
    <xf numFmtId="0" fontId="3" fillId="0" borderId="23" xfId="1" quotePrefix="1" applyNumberFormat="1" applyBorder="1" applyAlignment="1">
      <alignment horizontal="center" vertical="top" wrapText="1"/>
    </xf>
    <xf numFmtId="0" fontId="0" fillId="0" borderId="25" xfId="0" applyNumberFormat="1" applyBorder="1" applyAlignment="1">
      <alignment horizontal="center" vertical="top" wrapText="1"/>
    </xf>
    <xf numFmtId="0" fontId="0" fillId="0" borderId="27" xfId="0" applyNumberFormat="1" applyBorder="1" applyAlignment="1">
      <alignment horizontal="center" vertical="top" wrapText="1"/>
    </xf>
    <xf numFmtId="0" fontId="0" fillId="0" borderId="28" xfId="0" applyNumberFormat="1" applyBorder="1" applyAlignment="1">
      <alignment horizontal="center" vertical="top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A933"/>
      <rgbColor rgb="00000080"/>
      <rgbColor rgb="00808000"/>
      <rgbColor rgb="00800080"/>
      <rgbColor rgb="00008080"/>
      <rgbColor rgb="00C0C0C0"/>
      <rgbColor rgb="00808080"/>
      <rgbColor rgb="009999FF"/>
      <rgbColor rgb="008D1D75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BF00"/>
      <rgbColor rgb="00FF9900"/>
      <rgbColor rgb="00FF6600"/>
      <rgbColor rgb="00666699"/>
      <rgbColor rgb="00999999"/>
      <rgbColor rgb="00003366"/>
      <rgbColor rgb="003FAF46"/>
      <rgbColor rgb="00003300"/>
      <rgbColor rgb="00333300"/>
      <rgbColor rgb="00993300"/>
      <rgbColor rgb="00993366"/>
      <rgbColor rgb="0055308D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Planilha2!$A$2:$A$11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20000</c:v>
                </c:pt>
              </c:numCache>
            </c:numRef>
          </c:xVal>
          <c:yVal>
            <c:numRef>
              <c:f>Planilha2!$B$2:$B$11</c:f>
              <c:numCache>
                <c:formatCode>General</c:formatCode>
                <c:ptCount val="10"/>
                <c:pt idx="2">
                  <c:v>1310</c:v>
                </c:pt>
                <c:pt idx="3">
                  <c:v>653</c:v>
                </c:pt>
                <c:pt idx="4">
                  <c:v>262</c:v>
                </c:pt>
                <c:pt idx="5">
                  <c:v>131.30000000000001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30-4A6D-A5EF-34C56EF66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999984"/>
        <c:axId val="416998672"/>
      </c:scatterChart>
      <c:valAx>
        <c:axId val="41699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6998672"/>
        <c:crosses val="autoZero"/>
        <c:crossBetween val="midCat"/>
      </c:valAx>
      <c:valAx>
        <c:axId val="4169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699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3.3251093613298338E-2"/>
                  <c:y val="-0.714643117526975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Planilha2!$A$13:$A$16</c:f>
              <c:numCache>
                <c:formatCode>General</c:formatCode>
                <c:ptCount val="4"/>
                <c:pt idx="0">
                  <c:v>1310</c:v>
                </c:pt>
                <c:pt idx="1">
                  <c:v>653</c:v>
                </c:pt>
                <c:pt idx="2">
                  <c:v>262</c:v>
                </c:pt>
                <c:pt idx="3">
                  <c:v>131.30000000000001</c:v>
                </c:pt>
              </c:numCache>
            </c:numRef>
          </c:xVal>
          <c:yVal>
            <c:numRef>
              <c:f>Planilha2!$B$13:$B$16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B6-4F06-BF94-6B7B9863A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006160"/>
        <c:axId val="415001896"/>
      </c:scatterChart>
      <c:valAx>
        <c:axId val="41500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5001896"/>
        <c:crosses val="autoZero"/>
        <c:crossBetween val="midCat"/>
      </c:valAx>
      <c:valAx>
        <c:axId val="41500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500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4</xdr:row>
      <xdr:rowOff>83820</xdr:rowOff>
    </xdr:from>
    <xdr:to>
      <xdr:col>13</xdr:col>
      <xdr:colOff>594360</xdr:colOff>
      <xdr:row>20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F55D3D-2CB0-4DFD-98EC-E06F0B471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7</xdr:row>
      <xdr:rowOff>114300</xdr:rowOff>
    </xdr:from>
    <xdr:to>
      <xdr:col>15</xdr:col>
      <xdr:colOff>228600</xdr:colOff>
      <xdr:row>24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5DEA12-896B-4DE1-97F2-102345ED1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60960</xdr:colOff>
      <xdr:row>1</xdr:row>
      <xdr:rowOff>152400</xdr:rowOff>
    </xdr:to>
    <xdr:pic>
      <xdr:nvPicPr>
        <xdr:cNvPr id="2" name="Imagem 1" descr="#">
          <a:extLst>
            <a:ext uri="{FF2B5EF4-FFF2-40B4-BE49-F238E27FC236}">
              <a16:creationId xmlns:a16="http://schemas.microsoft.com/office/drawing/2014/main" id="{49575A6A-A759-4E3B-A680-33ACB4B87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528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1</xdr:row>
      <xdr:rowOff>0</xdr:rowOff>
    </xdr:from>
    <xdr:to>
      <xdr:col>1</xdr:col>
      <xdr:colOff>137160</xdr:colOff>
      <xdr:row>1</xdr:row>
      <xdr:rowOff>121920</xdr:rowOff>
    </xdr:to>
    <xdr:pic>
      <xdr:nvPicPr>
        <xdr:cNvPr id="3" name="Imagem 2" descr="b">
          <a:extLst>
            <a:ext uri="{FF2B5EF4-FFF2-40B4-BE49-F238E27FC236}">
              <a16:creationId xmlns:a16="http://schemas.microsoft.com/office/drawing/2014/main" id="{DAFEEA1D-31B8-4558-9F8C-143DF4D19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33528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60960</xdr:colOff>
      <xdr:row>3</xdr:row>
      <xdr:rowOff>152400</xdr:rowOff>
    </xdr:to>
    <xdr:pic>
      <xdr:nvPicPr>
        <xdr:cNvPr id="4" name="Imagem 3" descr="#">
          <a:extLst>
            <a:ext uri="{FF2B5EF4-FFF2-40B4-BE49-F238E27FC236}">
              <a16:creationId xmlns:a16="http://schemas.microsoft.com/office/drawing/2014/main" id="{4F40AFB7-3C6F-4785-B0BF-590DADC80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348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3</xdr:row>
      <xdr:rowOff>0</xdr:rowOff>
    </xdr:from>
    <xdr:to>
      <xdr:col>1</xdr:col>
      <xdr:colOff>137160</xdr:colOff>
      <xdr:row>3</xdr:row>
      <xdr:rowOff>121920</xdr:rowOff>
    </xdr:to>
    <xdr:pic>
      <xdr:nvPicPr>
        <xdr:cNvPr id="5" name="Imagem 4" descr="b">
          <a:extLst>
            <a:ext uri="{FF2B5EF4-FFF2-40B4-BE49-F238E27FC236}">
              <a16:creationId xmlns:a16="http://schemas.microsoft.com/office/drawing/2014/main" id="{B11E2669-2DED-4AC2-8ED4-AA312FF76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117348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60960</xdr:colOff>
      <xdr:row>5</xdr:row>
      <xdr:rowOff>152400</xdr:rowOff>
    </xdr:to>
    <xdr:pic>
      <xdr:nvPicPr>
        <xdr:cNvPr id="6" name="Imagem 5" descr="#">
          <a:extLst>
            <a:ext uri="{FF2B5EF4-FFF2-40B4-BE49-F238E27FC236}">
              <a16:creationId xmlns:a16="http://schemas.microsoft.com/office/drawing/2014/main" id="{01B160FA-D632-4456-ABBD-5F9009DB7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4404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5</xdr:row>
      <xdr:rowOff>0</xdr:rowOff>
    </xdr:from>
    <xdr:to>
      <xdr:col>1</xdr:col>
      <xdr:colOff>137160</xdr:colOff>
      <xdr:row>5</xdr:row>
      <xdr:rowOff>121920</xdr:rowOff>
    </xdr:to>
    <xdr:pic>
      <xdr:nvPicPr>
        <xdr:cNvPr id="7" name="Imagem 6" descr="b">
          <a:extLst>
            <a:ext uri="{FF2B5EF4-FFF2-40B4-BE49-F238E27FC236}">
              <a16:creationId xmlns:a16="http://schemas.microsoft.com/office/drawing/2014/main" id="{647754D4-CF1D-4196-A503-A545BF824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184404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60960</xdr:colOff>
      <xdr:row>8</xdr:row>
      <xdr:rowOff>152400</xdr:rowOff>
    </xdr:to>
    <xdr:pic>
      <xdr:nvPicPr>
        <xdr:cNvPr id="8" name="Imagem 7" descr="#">
          <a:extLst>
            <a:ext uri="{FF2B5EF4-FFF2-40B4-BE49-F238E27FC236}">
              <a16:creationId xmlns:a16="http://schemas.microsoft.com/office/drawing/2014/main" id="{F9371389-4F4E-4433-A527-DF3FD7CD0D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4988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8</xdr:row>
      <xdr:rowOff>0</xdr:rowOff>
    </xdr:from>
    <xdr:to>
      <xdr:col>1</xdr:col>
      <xdr:colOff>137160</xdr:colOff>
      <xdr:row>8</xdr:row>
      <xdr:rowOff>121920</xdr:rowOff>
    </xdr:to>
    <xdr:pic>
      <xdr:nvPicPr>
        <xdr:cNvPr id="9" name="Imagem 8" descr="b">
          <a:extLst>
            <a:ext uri="{FF2B5EF4-FFF2-40B4-BE49-F238E27FC236}">
              <a16:creationId xmlns:a16="http://schemas.microsoft.com/office/drawing/2014/main" id="{9AA8A2FE-2C1E-4063-B5C0-6A5687280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284988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60960</xdr:colOff>
      <xdr:row>10</xdr:row>
      <xdr:rowOff>152400</xdr:rowOff>
    </xdr:to>
    <xdr:pic>
      <xdr:nvPicPr>
        <xdr:cNvPr id="10" name="Imagem 9" descr="#">
          <a:extLst>
            <a:ext uri="{FF2B5EF4-FFF2-40B4-BE49-F238E27FC236}">
              <a16:creationId xmlns:a16="http://schemas.microsoft.com/office/drawing/2014/main" id="{8B8BD607-80A0-4260-B1EC-6880F933CC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2044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10</xdr:row>
      <xdr:rowOff>0</xdr:rowOff>
    </xdr:from>
    <xdr:to>
      <xdr:col>1</xdr:col>
      <xdr:colOff>137160</xdr:colOff>
      <xdr:row>10</xdr:row>
      <xdr:rowOff>121920</xdr:rowOff>
    </xdr:to>
    <xdr:pic>
      <xdr:nvPicPr>
        <xdr:cNvPr id="11" name="Imagem 10" descr="b">
          <a:extLst>
            <a:ext uri="{FF2B5EF4-FFF2-40B4-BE49-F238E27FC236}">
              <a16:creationId xmlns:a16="http://schemas.microsoft.com/office/drawing/2014/main" id="{810497AC-4312-4D2E-8160-0F989F170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352044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60960</xdr:colOff>
      <xdr:row>13</xdr:row>
      <xdr:rowOff>152400</xdr:rowOff>
    </xdr:to>
    <xdr:pic>
      <xdr:nvPicPr>
        <xdr:cNvPr id="32" name="Imagem 31" descr="#">
          <a:extLst>
            <a:ext uri="{FF2B5EF4-FFF2-40B4-BE49-F238E27FC236}">
              <a16:creationId xmlns:a16="http://schemas.microsoft.com/office/drawing/2014/main" id="{E5B0D141-0A7B-4FC3-94E2-FA1E17D92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234696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13</xdr:row>
      <xdr:rowOff>0</xdr:rowOff>
    </xdr:from>
    <xdr:to>
      <xdr:col>1</xdr:col>
      <xdr:colOff>137160</xdr:colOff>
      <xdr:row>13</xdr:row>
      <xdr:rowOff>121920</xdr:rowOff>
    </xdr:to>
    <xdr:pic>
      <xdr:nvPicPr>
        <xdr:cNvPr id="33" name="Imagem 32" descr="b">
          <a:extLst>
            <a:ext uri="{FF2B5EF4-FFF2-40B4-BE49-F238E27FC236}">
              <a16:creationId xmlns:a16="http://schemas.microsoft.com/office/drawing/2014/main" id="{84E0BD49-217E-41CE-87DC-4AE7DD584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234696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60960</xdr:colOff>
      <xdr:row>15</xdr:row>
      <xdr:rowOff>152400</xdr:rowOff>
    </xdr:to>
    <xdr:pic>
      <xdr:nvPicPr>
        <xdr:cNvPr id="34" name="Imagem 33" descr="#">
          <a:extLst>
            <a:ext uri="{FF2B5EF4-FFF2-40B4-BE49-F238E27FC236}">
              <a16:creationId xmlns:a16="http://schemas.microsoft.com/office/drawing/2014/main" id="{31466736-39A0-4B5A-8986-42958E633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301752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15</xdr:row>
      <xdr:rowOff>0</xdr:rowOff>
    </xdr:from>
    <xdr:to>
      <xdr:col>1</xdr:col>
      <xdr:colOff>137160</xdr:colOff>
      <xdr:row>15</xdr:row>
      <xdr:rowOff>121920</xdr:rowOff>
    </xdr:to>
    <xdr:pic>
      <xdr:nvPicPr>
        <xdr:cNvPr id="35" name="Imagem 34" descr="b">
          <a:extLst>
            <a:ext uri="{FF2B5EF4-FFF2-40B4-BE49-F238E27FC236}">
              <a16:creationId xmlns:a16="http://schemas.microsoft.com/office/drawing/2014/main" id="{2C067218-F65B-4C40-ABBD-D8F75F6F4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01752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60960</xdr:colOff>
      <xdr:row>17</xdr:row>
      <xdr:rowOff>152400</xdr:rowOff>
    </xdr:to>
    <xdr:pic>
      <xdr:nvPicPr>
        <xdr:cNvPr id="36" name="Imagem 35" descr="#">
          <a:extLst>
            <a:ext uri="{FF2B5EF4-FFF2-40B4-BE49-F238E27FC236}">
              <a16:creationId xmlns:a16="http://schemas.microsoft.com/office/drawing/2014/main" id="{EF75198C-DEE2-4072-B626-C93E8E92B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368808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17</xdr:row>
      <xdr:rowOff>0</xdr:rowOff>
    </xdr:from>
    <xdr:to>
      <xdr:col>1</xdr:col>
      <xdr:colOff>137160</xdr:colOff>
      <xdr:row>17</xdr:row>
      <xdr:rowOff>121920</xdr:rowOff>
    </xdr:to>
    <xdr:pic>
      <xdr:nvPicPr>
        <xdr:cNvPr id="37" name="Imagem 36" descr="b">
          <a:extLst>
            <a:ext uri="{FF2B5EF4-FFF2-40B4-BE49-F238E27FC236}">
              <a16:creationId xmlns:a16="http://schemas.microsoft.com/office/drawing/2014/main" id="{CE763F7F-92E1-4823-A442-D3BFA5F67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8808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60960</xdr:colOff>
      <xdr:row>20</xdr:row>
      <xdr:rowOff>152400</xdr:rowOff>
    </xdr:to>
    <xdr:pic>
      <xdr:nvPicPr>
        <xdr:cNvPr id="38" name="Imagem 37" descr="#">
          <a:extLst>
            <a:ext uri="{FF2B5EF4-FFF2-40B4-BE49-F238E27FC236}">
              <a16:creationId xmlns:a16="http://schemas.microsoft.com/office/drawing/2014/main" id="{C9A01A87-EE0F-4179-9788-1010DBD72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469392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20</xdr:row>
      <xdr:rowOff>0</xdr:rowOff>
    </xdr:from>
    <xdr:to>
      <xdr:col>1</xdr:col>
      <xdr:colOff>137160</xdr:colOff>
      <xdr:row>20</xdr:row>
      <xdr:rowOff>121920</xdr:rowOff>
    </xdr:to>
    <xdr:pic>
      <xdr:nvPicPr>
        <xdr:cNvPr id="39" name="Imagem 38" descr="b">
          <a:extLst>
            <a:ext uri="{FF2B5EF4-FFF2-40B4-BE49-F238E27FC236}">
              <a16:creationId xmlns:a16="http://schemas.microsoft.com/office/drawing/2014/main" id="{1BAF6745-C3E1-4F84-9F36-47ECBC650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469392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60960</xdr:colOff>
      <xdr:row>22</xdr:row>
      <xdr:rowOff>152400</xdr:rowOff>
    </xdr:to>
    <xdr:pic>
      <xdr:nvPicPr>
        <xdr:cNvPr id="40" name="Imagem 39" descr="#">
          <a:extLst>
            <a:ext uri="{FF2B5EF4-FFF2-40B4-BE49-F238E27FC236}">
              <a16:creationId xmlns:a16="http://schemas.microsoft.com/office/drawing/2014/main" id="{425EA6B4-67C2-4035-9CB3-921F76388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536448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22</xdr:row>
      <xdr:rowOff>0</xdr:rowOff>
    </xdr:from>
    <xdr:to>
      <xdr:col>1</xdr:col>
      <xdr:colOff>137160</xdr:colOff>
      <xdr:row>22</xdr:row>
      <xdr:rowOff>121920</xdr:rowOff>
    </xdr:to>
    <xdr:pic>
      <xdr:nvPicPr>
        <xdr:cNvPr id="41" name="Imagem 40" descr="b">
          <a:extLst>
            <a:ext uri="{FF2B5EF4-FFF2-40B4-BE49-F238E27FC236}">
              <a16:creationId xmlns:a16="http://schemas.microsoft.com/office/drawing/2014/main" id="{68EF963F-946A-4EF1-B510-0CA5EA219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536448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60960</xdr:colOff>
      <xdr:row>2</xdr:row>
      <xdr:rowOff>152400</xdr:rowOff>
    </xdr:to>
    <xdr:pic>
      <xdr:nvPicPr>
        <xdr:cNvPr id="42" name="Imagem 41" descr="#">
          <a:extLst>
            <a:ext uri="{FF2B5EF4-FFF2-40B4-BE49-F238E27FC236}">
              <a16:creationId xmlns:a16="http://schemas.microsoft.com/office/drawing/2014/main" id="{BC856ECD-F504-4F75-8383-E488474BF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67056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2</xdr:row>
      <xdr:rowOff>0</xdr:rowOff>
    </xdr:from>
    <xdr:to>
      <xdr:col>1</xdr:col>
      <xdr:colOff>137160</xdr:colOff>
      <xdr:row>2</xdr:row>
      <xdr:rowOff>121920</xdr:rowOff>
    </xdr:to>
    <xdr:pic>
      <xdr:nvPicPr>
        <xdr:cNvPr id="43" name="Imagem 42" descr="b">
          <a:extLst>
            <a:ext uri="{FF2B5EF4-FFF2-40B4-BE49-F238E27FC236}">
              <a16:creationId xmlns:a16="http://schemas.microsoft.com/office/drawing/2014/main" id="{4DF7AA4A-BCBA-4644-809C-AA55F88D0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67056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60960</xdr:colOff>
      <xdr:row>4</xdr:row>
      <xdr:rowOff>152400</xdr:rowOff>
    </xdr:to>
    <xdr:pic>
      <xdr:nvPicPr>
        <xdr:cNvPr id="44" name="Imagem 43" descr="#">
          <a:extLst>
            <a:ext uri="{FF2B5EF4-FFF2-40B4-BE49-F238E27FC236}">
              <a16:creationId xmlns:a16="http://schemas.microsoft.com/office/drawing/2014/main" id="{2FC3D848-8C82-488B-A186-079C1F4E0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117348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4</xdr:row>
      <xdr:rowOff>0</xdr:rowOff>
    </xdr:from>
    <xdr:to>
      <xdr:col>1</xdr:col>
      <xdr:colOff>137160</xdr:colOff>
      <xdr:row>4</xdr:row>
      <xdr:rowOff>121920</xdr:rowOff>
    </xdr:to>
    <xdr:pic>
      <xdr:nvPicPr>
        <xdr:cNvPr id="45" name="Imagem 44" descr="b">
          <a:extLst>
            <a:ext uri="{FF2B5EF4-FFF2-40B4-BE49-F238E27FC236}">
              <a16:creationId xmlns:a16="http://schemas.microsoft.com/office/drawing/2014/main" id="{FC2FE5F4-8F78-43A9-9D12-2F4699E94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117348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60960</xdr:colOff>
      <xdr:row>6</xdr:row>
      <xdr:rowOff>152400</xdr:rowOff>
    </xdr:to>
    <xdr:pic>
      <xdr:nvPicPr>
        <xdr:cNvPr id="46" name="Imagem 45" descr="#">
          <a:extLst>
            <a:ext uri="{FF2B5EF4-FFF2-40B4-BE49-F238E27FC236}">
              <a16:creationId xmlns:a16="http://schemas.microsoft.com/office/drawing/2014/main" id="{75A59281-562E-471D-BBA9-7DEC20833F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167640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6</xdr:row>
      <xdr:rowOff>0</xdr:rowOff>
    </xdr:from>
    <xdr:to>
      <xdr:col>1</xdr:col>
      <xdr:colOff>137160</xdr:colOff>
      <xdr:row>6</xdr:row>
      <xdr:rowOff>121920</xdr:rowOff>
    </xdr:to>
    <xdr:pic>
      <xdr:nvPicPr>
        <xdr:cNvPr id="47" name="Imagem 46" descr="b">
          <a:extLst>
            <a:ext uri="{FF2B5EF4-FFF2-40B4-BE49-F238E27FC236}">
              <a16:creationId xmlns:a16="http://schemas.microsoft.com/office/drawing/2014/main" id="{2BCB7871-4F89-4A23-926F-9559ABC1B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167640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60960</xdr:colOff>
      <xdr:row>9</xdr:row>
      <xdr:rowOff>152400</xdr:rowOff>
    </xdr:to>
    <xdr:pic>
      <xdr:nvPicPr>
        <xdr:cNvPr id="48" name="Imagem 47" descr="#">
          <a:extLst>
            <a:ext uri="{FF2B5EF4-FFF2-40B4-BE49-F238E27FC236}">
              <a16:creationId xmlns:a16="http://schemas.microsoft.com/office/drawing/2014/main" id="{7DF691E3-D6AE-4B7C-978A-98068B2EF1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234696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9</xdr:row>
      <xdr:rowOff>0</xdr:rowOff>
    </xdr:from>
    <xdr:to>
      <xdr:col>1</xdr:col>
      <xdr:colOff>137160</xdr:colOff>
      <xdr:row>9</xdr:row>
      <xdr:rowOff>121920</xdr:rowOff>
    </xdr:to>
    <xdr:pic>
      <xdr:nvPicPr>
        <xdr:cNvPr id="49" name="Imagem 48" descr="b">
          <a:extLst>
            <a:ext uri="{FF2B5EF4-FFF2-40B4-BE49-F238E27FC236}">
              <a16:creationId xmlns:a16="http://schemas.microsoft.com/office/drawing/2014/main" id="{F3E314A8-AC1B-4D74-81F2-4D2F1DBDE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234696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60960</xdr:colOff>
      <xdr:row>11</xdr:row>
      <xdr:rowOff>152400</xdr:rowOff>
    </xdr:to>
    <xdr:pic>
      <xdr:nvPicPr>
        <xdr:cNvPr id="50" name="Imagem 49" descr="#">
          <a:extLst>
            <a:ext uri="{FF2B5EF4-FFF2-40B4-BE49-F238E27FC236}">
              <a16:creationId xmlns:a16="http://schemas.microsoft.com/office/drawing/2014/main" id="{5C6825CC-C66D-4898-BBEB-781941154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284988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11</xdr:row>
      <xdr:rowOff>0</xdr:rowOff>
    </xdr:from>
    <xdr:to>
      <xdr:col>1</xdr:col>
      <xdr:colOff>137160</xdr:colOff>
      <xdr:row>11</xdr:row>
      <xdr:rowOff>121920</xdr:rowOff>
    </xdr:to>
    <xdr:pic>
      <xdr:nvPicPr>
        <xdr:cNvPr id="51" name="Imagem 50" descr="b">
          <a:extLst>
            <a:ext uri="{FF2B5EF4-FFF2-40B4-BE49-F238E27FC236}">
              <a16:creationId xmlns:a16="http://schemas.microsoft.com/office/drawing/2014/main" id="{64C758F7-4456-474C-8266-34F3360BF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284988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60960</xdr:colOff>
      <xdr:row>14</xdr:row>
      <xdr:rowOff>152400</xdr:rowOff>
    </xdr:to>
    <xdr:pic>
      <xdr:nvPicPr>
        <xdr:cNvPr id="52" name="Imagem 51" descr="#">
          <a:extLst>
            <a:ext uri="{FF2B5EF4-FFF2-40B4-BE49-F238E27FC236}">
              <a16:creationId xmlns:a16="http://schemas.microsoft.com/office/drawing/2014/main" id="{B51A1167-9A5A-40FF-80F7-8E8824913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352044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14</xdr:row>
      <xdr:rowOff>0</xdr:rowOff>
    </xdr:from>
    <xdr:to>
      <xdr:col>1</xdr:col>
      <xdr:colOff>137160</xdr:colOff>
      <xdr:row>14</xdr:row>
      <xdr:rowOff>121920</xdr:rowOff>
    </xdr:to>
    <xdr:pic>
      <xdr:nvPicPr>
        <xdr:cNvPr id="53" name="Imagem 52" descr="b">
          <a:extLst>
            <a:ext uri="{FF2B5EF4-FFF2-40B4-BE49-F238E27FC236}">
              <a16:creationId xmlns:a16="http://schemas.microsoft.com/office/drawing/2014/main" id="{2DB2D6CF-12E4-4594-B116-6D23E64E0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52044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60960</xdr:colOff>
      <xdr:row>16</xdr:row>
      <xdr:rowOff>152400</xdr:rowOff>
    </xdr:to>
    <xdr:pic>
      <xdr:nvPicPr>
        <xdr:cNvPr id="54" name="Imagem 53" descr="#">
          <a:extLst>
            <a:ext uri="{FF2B5EF4-FFF2-40B4-BE49-F238E27FC236}">
              <a16:creationId xmlns:a16="http://schemas.microsoft.com/office/drawing/2014/main" id="{4217E0EF-BEC7-4ACD-A1AE-14ED72646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402336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16</xdr:row>
      <xdr:rowOff>0</xdr:rowOff>
    </xdr:from>
    <xdr:to>
      <xdr:col>1</xdr:col>
      <xdr:colOff>137160</xdr:colOff>
      <xdr:row>16</xdr:row>
      <xdr:rowOff>121920</xdr:rowOff>
    </xdr:to>
    <xdr:pic>
      <xdr:nvPicPr>
        <xdr:cNvPr id="55" name="Imagem 54" descr="b">
          <a:extLst>
            <a:ext uri="{FF2B5EF4-FFF2-40B4-BE49-F238E27FC236}">
              <a16:creationId xmlns:a16="http://schemas.microsoft.com/office/drawing/2014/main" id="{DBB26096-F7A2-424D-8860-702D42544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402336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60960</xdr:colOff>
      <xdr:row>18</xdr:row>
      <xdr:rowOff>152400</xdr:rowOff>
    </xdr:to>
    <xdr:pic>
      <xdr:nvPicPr>
        <xdr:cNvPr id="56" name="Imagem 55" descr="#">
          <a:extLst>
            <a:ext uri="{FF2B5EF4-FFF2-40B4-BE49-F238E27FC236}">
              <a16:creationId xmlns:a16="http://schemas.microsoft.com/office/drawing/2014/main" id="{0E06F5C0-5F51-421D-BD83-AEFE3002B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452628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18</xdr:row>
      <xdr:rowOff>0</xdr:rowOff>
    </xdr:from>
    <xdr:to>
      <xdr:col>1</xdr:col>
      <xdr:colOff>137160</xdr:colOff>
      <xdr:row>18</xdr:row>
      <xdr:rowOff>121920</xdr:rowOff>
    </xdr:to>
    <xdr:pic>
      <xdr:nvPicPr>
        <xdr:cNvPr id="57" name="Imagem 56" descr="b">
          <a:extLst>
            <a:ext uri="{FF2B5EF4-FFF2-40B4-BE49-F238E27FC236}">
              <a16:creationId xmlns:a16="http://schemas.microsoft.com/office/drawing/2014/main" id="{EC67CCE5-B437-4CD0-8724-4E95D7171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452628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60960</xdr:colOff>
      <xdr:row>21</xdr:row>
      <xdr:rowOff>152400</xdr:rowOff>
    </xdr:to>
    <xdr:pic>
      <xdr:nvPicPr>
        <xdr:cNvPr id="58" name="Imagem 57" descr="#">
          <a:extLst>
            <a:ext uri="{FF2B5EF4-FFF2-40B4-BE49-F238E27FC236}">
              <a16:creationId xmlns:a16="http://schemas.microsoft.com/office/drawing/2014/main" id="{56C4DAEC-84F9-4B0C-BDD6-2C2EB32D12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519684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21</xdr:row>
      <xdr:rowOff>0</xdr:rowOff>
    </xdr:from>
    <xdr:to>
      <xdr:col>1</xdr:col>
      <xdr:colOff>137160</xdr:colOff>
      <xdr:row>21</xdr:row>
      <xdr:rowOff>121920</xdr:rowOff>
    </xdr:to>
    <xdr:pic>
      <xdr:nvPicPr>
        <xdr:cNvPr id="59" name="Imagem 58" descr="b">
          <a:extLst>
            <a:ext uri="{FF2B5EF4-FFF2-40B4-BE49-F238E27FC236}">
              <a16:creationId xmlns:a16="http://schemas.microsoft.com/office/drawing/2014/main" id="{798F0B2E-64A2-44F5-A48E-32FD68999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519684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60960</xdr:colOff>
      <xdr:row>23</xdr:row>
      <xdr:rowOff>152400</xdr:rowOff>
    </xdr:to>
    <xdr:pic>
      <xdr:nvPicPr>
        <xdr:cNvPr id="60" name="Imagem 59" descr="#">
          <a:extLst>
            <a:ext uri="{FF2B5EF4-FFF2-40B4-BE49-F238E27FC236}">
              <a16:creationId xmlns:a16="http://schemas.microsoft.com/office/drawing/2014/main" id="{E8779E91-65E2-41E0-8C21-82752A85A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569976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23</xdr:row>
      <xdr:rowOff>0</xdr:rowOff>
    </xdr:from>
    <xdr:to>
      <xdr:col>1</xdr:col>
      <xdr:colOff>137160</xdr:colOff>
      <xdr:row>23</xdr:row>
      <xdr:rowOff>121920</xdr:rowOff>
    </xdr:to>
    <xdr:pic>
      <xdr:nvPicPr>
        <xdr:cNvPr id="61" name="Imagem 60" descr="b">
          <a:extLst>
            <a:ext uri="{FF2B5EF4-FFF2-40B4-BE49-F238E27FC236}">
              <a16:creationId xmlns:a16="http://schemas.microsoft.com/office/drawing/2014/main" id="{18F81886-E47C-4802-951D-499D7930E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569976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60960</xdr:colOff>
      <xdr:row>26</xdr:row>
      <xdr:rowOff>152400</xdr:rowOff>
    </xdr:to>
    <xdr:pic>
      <xdr:nvPicPr>
        <xdr:cNvPr id="62" name="Imagem 61" descr="#">
          <a:extLst>
            <a:ext uri="{FF2B5EF4-FFF2-40B4-BE49-F238E27FC236}">
              <a16:creationId xmlns:a16="http://schemas.microsoft.com/office/drawing/2014/main" id="{C47280B2-2D77-46F3-A314-CBA4825237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670560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26</xdr:row>
      <xdr:rowOff>0</xdr:rowOff>
    </xdr:from>
    <xdr:to>
      <xdr:col>1</xdr:col>
      <xdr:colOff>137160</xdr:colOff>
      <xdr:row>26</xdr:row>
      <xdr:rowOff>121920</xdr:rowOff>
    </xdr:to>
    <xdr:pic>
      <xdr:nvPicPr>
        <xdr:cNvPr id="63" name="Imagem 62" descr="b">
          <a:extLst>
            <a:ext uri="{FF2B5EF4-FFF2-40B4-BE49-F238E27FC236}">
              <a16:creationId xmlns:a16="http://schemas.microsoft.com/office/drawing/2014/main" id="{C80A228A-D2E7-496E-88A8-342A1F8CC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670560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60960</xdr:colOff>
      <xdr:row>28</xdr:row>
      <xdr:rowOff>152400</xdr:rowOff>
    </xdr:to>
    <xdr:pic>
      <xdr:nvPicPr>
        <xdr:cNvPr id="64" name="Imagem 63" descr="#">
          <a:extLst>
            <a:ext uri="{FF2B5EF4-FFF2-40B4-BE49-F238E27FC236}">
              <a16:creationId xmlns:a16="http://schemas.microsoft.com/office/drawing/2014/main" id="{1F2B1CA6-739A-42E5-BC78-D9BE5FFCAC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737616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28</xdr:row>
      <xdr:rowOff>0</xdr:rowOff>
    </xdr:from>
    <xdr:to>
      <xdr:col>1</xdr:col>
      <xdr:colOff>137160</xdr:colOff>
      <xdr:row>28</xdr:row>
      <xdr:rowOff>121920</xdr:rowOff>
    </xdr:to>
    <xdr:pic>
      <xdr:nvPicPr>
        <xdr:cNvPr id="65" name="Imagem 64" descr="b">
          <a:extLst>
            <a:ext uri="{FF2B5EF4-FFF2-40B4-BE49-F238E27FC236}">
              <a16:creationId xmlns:a16="http://schemas.microsoft.com/office/drawing/2014/main" id="{EDD3CC0A-04C1-4F28-9D4A-173D8B650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737616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60960</xdr:colOff>
      <xdr:row>30</xdr:row>
      <xdr:rowOff>152400</xdr:rowOff>
    </xdr:to>
    <xdr:pic>
      <xdr:nvPicPr>
        <xdr:cNvPr id="66" name="Imagem 65" descr="#">
          <a:extLst>
            <a:ext uri="{FF2B5EF4-FFF2-40B4-BE49-F238E27FC236}">
              <a16:creationId xmlns:a16="http://schemas.microsoft.com/office/drawing/2014/main" id="{F30AA4B9-BDEA-4FF1-9040-E7813DE81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804672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30</xdr:row>
      <xdr:rowOff>0</xdr:rowOff>
    </xdr:from>
    <xdr:to>
      <xdr:col>1</xdr:col>
      <xdr:colOff>137160</xdr:colOff>
      <xdr:row>30</xdr:row>
      <xdr:rowOff>121920</xdr:rowOff>
    </xdr:to>
    <xdr:pic>
      <xdr:nvPicPr>
        <xdr:cNvPr id="67" name="Imagem 66" descr="b">
          <a:extLst>
            <a:ext uri="{FF2B5EF4-FFF2-40B4-BE49-F238E27FC236}">
              <a16:creationId xmlns:a16="http://schemas.microsoft.com/office/drawing/2014/main" id="{497944D1-7F1D-4599-B138-697A167C2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804672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60960</xdr:colOff>
      <xdr:row>33</xdr:row>
      <xdr:rowOff>152400</xdr:rowOff>
    </xdr:to>
    <xdr:pic>
      <xdr:nvPicPr>
        <xdr:cNvPr id="68" name="Imagem 67" descr="#">
          <a:extLst>
            <a:ext uri="{FF2B5EF4-FFF2-40B4-BE49-F238E27FC236}">
              <a16:creationId xmlns:a16="http://schemas.microsoft.com/office/drawing/2014/main" id="{1E184468-AD56-4E22-B808-6E96F42D5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905256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33</xdr:row>
      <xdr:rowOff>0</xdr:rowOff>
    </xdr:from>
    <xdr:to>
      <xdr:col>1</xdr:col>
      <xdr:colOff>137160</xdr:colOff>
      <xdr:row>33</xdr:row>
      <xdr:rowOff>121920</xdr:rowOff>
    </xdr:to>
    <xdr:pic>
      <xdr:nvPicPr>
        <xdr:cNvPr id="69" name="Imagem 68" descr="b">
          <a:extLst>
            <a:ext uri="{FF2B5EF4-FFF2-40B4-BE49-F238E27FC236}">
              <a16:creationId xmlns:a16="http://schemas.microsoft.com/office/drawing/2014/main" id="{929B8B5A-61B7-4840-AFDC-48DE58A22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905256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60960</xdr:colOff>
      <xdr:row>35</xdr:row>
      <xdr:rowOff>152400</xdr:rowOff>
    </xdr:to>
    <xdr:pic>
      <xdr:nvPicPr>
        <xdr:cNvPr id="70" name="Imagem 69" descr="#">
          <a:extLst>
            <a:ext uri="{FF2B5EF4-FFF2-40B4-BE49-F238E27FC236}">
              <a16:creationId xmlns:a16="http://schemas.microsoft.com/office/drawing/2014/main" id="{FDB96E23-90E9-4E02-A023-2DB05D16A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972312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35</xdr:row>
      <xdr:rowOff>0</xdr:rowOff>
    </xdr:from>
    <xdr:to>
      <xdr:col>1</xdr:col>
      <xdr:colOff>137160</xdr:colOff>
      <xdr:row>35</xdr:row>
      <xdr:rowOff>121920</xdr:rowOff>
    </xdr:to>
    <xdr:pic>
      <xdr:nvPicPr>
        <xdr:cNvPr id="71" name="Imagem 70" descr="b">
          <a:extLst>
            <a:ext uri="{FF2B5EF4-FFF2-40B4-BE49-F238E27FC236}">
              <a16:creationId xmlns:a16="http://schemas.microsoft.com/office/drawing/2014/main" id="{54381858-6E55-43E0-BE89-15437E041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972312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60960</xdr:colOff>
      <xdr:row>38</xdr:row>
      <xdr:rowOff>152400</xdr:rowOff>
    </xdr:to>
    <xdr:pic>
      <xdr:nvPicPr>
        <xdr:cNvPr id="72" name="Imagem 71" descr="#">
          <a:extLst>
            <a:ext uri="{FF2B5EF4-FFF2-40B4-BE49-F238E27FC236}">
              <a16:creationId xmlns:a16="http://schemas.microsoft.com/office/drawing/2014/main" id="{D86F78DB-738F-452C-A2E3-23500A2D2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1072896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38</xdr:row>
      <xdr:rowOff>0</xdr:rowOff>
    </xdr:from>
    <xdr:to>
      <xdr:col>1</xdr:col>
      <xdr:colOff>137160</xdr:colOff>
      <xdr:row>38</xdr:row>
      <xdr:rowOff>121920</xdr:rowOff>
    </xdr:to>
    <xdr:pic>
      <xdr:nvPicPr>
        <xdr:cNvPr id="73" name="Imagem 72" descr="b">
          <a:extLst>
            <a:ext uri="{FF2B5EF4-FFF2-40B4-BE49-F238E27FC236}">
              <a16:creationId xmlns:a16="http://schemas.microsoft.com/office/drawing/2014/main" id="{2DFB7D40-7E98-41FC-9FE6-51843E4AA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1072896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60960</xdr:colOff>
      <xdr:row>40</xdr:row>
      <xdr:rowOff>152400</xdr:rowOff>
    </xdr:to>
    <xdr:pic>
      <xdr:nvPicPr>
        <xdr:cNvPr id="74" name="Imagem 73" descr="#">
          <a:extLst>
            <a:ext uri="{FF2B5EF4-FFF2-40B4-BE49-F238E27FC236}">
              <a16:creationId xmlns:a16="http://schemas.microsoft.com/office/drawing/2014/main" id="{18BF8FDB-F105-40BF-9080-E91B6804D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1156716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40</xdr:row>
      <xdr:rowOff>0</xdr:rowOff>
    </xdr:from>
    <xdr:to>
      <xdr:col>1</xdr:col>
      <xdr:colOff>137160</xdr:colOff>
      <xdr:row>40</xdr:row>
      <xdr:rowOff>121920</xdr:rowOff>
    </xdr:to>
    <xdr:pic>
      <xdr:nvPicPr>
        <xdr:cNvPr id="75" name="Imagem 74" descr="b">
          <a:extLst>
            <a:ext uri="{FF2B5EF4-FFF2-40B4-BE49-F238E27FC236}">
              <a16:creationId xmlns:a16="http://schemas.microsoft.com/office/drawing/2014/main" id="{339093E2-1988-438F-BF83-41ABDEA72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1156716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60960</xdr:colOff>
      <xdr:row>42</xdr:row>
      <xdr:rowOff>152400</xdr:rowOff>
    </xdr:to>
    <xdr:pic>
      <xdr:nvPicPr>
        <xdr:cNvPr id="76" name="Imagem 75" descr="#">
          <a:extLst>
            <a:ext uri="{FF2B5EF4-FFF2-40B4-BE49-F238E27FC236}">
              <a16:creationId xmlns:a16="http://schemas.microsoft.com/office/drawing/2014/main" id="{0127D23F-DB3A-495F-9CD3-7AF3C5DB2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1223772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42</xdr:row>
      <xdr:rowOff>0</xdr:rowOff>
    </xdr:from>
    <xdr:to>
      <xdr:col>1</xdr:col>
      <xdr:colOff>137160</xdr:colOff>
      <xdr:row>42</xdr:row>
      <xdr:rowOff>121920</xdr:rowOff>
    </xdr:to>
    <xdr:pic>
      <xdr:nvPicPr>
        <xdr:cNvPr id="77" name="Imagem 76" descr="b">
          <a:extLst>
            <a:ext uri="{FF2B5EF4-FFF2-40B4-BE49-F238E27FC236}">
              <a16:creationId xmlns:a16="http://schemas.microsoft.com/office/drawing/2014/main" id="{FAAC6D75-C463-419F-A2B9-3328D27DD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1223772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60960</xdr:colOff>
      <xdr:row>45</xdr:row>
      <xdr:rowOff>152400</xdr:rowOff>
    </xdr:to>
    <xdr:pic>
      <xdr:nvPicPr>
        <xdr:cNvPr id="78" name="Imagem 77" descr="#">
          <a:extLst>
            <a:ext uri="{FF2B5EF4-FFF2-40B4-BE49-F238E27FC236}">
              <a16:creationId xmlns:a16="http://schemas.microsoft.com/office/drawing/2014/main" id="{36C2E8EC-6720-4473-9816-0AEFD6EE5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1324356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45</xdr:row>
      <xdr:rowOff>0</xdr:rowOff>
    </xdr:from>
    <xdr:to>
      <xdr:col>1</xdr:col>
      <xdr:colOff>137160</xdr:colOff>
      <xdr:row>45</xdr:row>
      <xdr:rowOff>121920</xdr:rowOff>
    </xdr:to>
    <xdr:pic>
      <xdr:nvPicPr>
        <xdr:cNvPr id="79" name="Imagem 78" descr="b">
          <a:extLst>
            <a:ext uri="{FF2B5EF4-FFF2-40B4-BE49-F238E27FC236}">
              <a16:creationId xmlns:a16="http://schemas.microsoft.com/office/drawing/2014/main" id="{848B5522-93CE-4E09-A8FB-47EED85B9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1324356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60960</xdr:colOff>
      <xdr:row>47</xdr:row>
      <xdr:rowOff>152400</xdr:rowOff>
    </xdr:to>
    <xdr:pic>
      <xdr:nvPicPr>
        <xdr:cNvPr id="80" name="Imagem 79" descr="#">
          <a:extLst>
            <a:ext uri="{FF2B5EF4-FFF2-40B4-BE49-F238E27FC236}">
              <a16:creationId xmlns:a16="http://schemas.microsoft.com/office/drawing/2014/main" id="{8A56025A-958E-4EC3-9BA2-53E4D5346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1391412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47</xdr:row>
      <xdr:rowOff>0</xdr:rowOff>
    </xdr:from>
    <xdr:to>
      <xdr:col>1</xdr:col>
      <xdr:colOff>137160</xdr:colOff>
      <xdr:row>47</xdr:row>
      <xdr:rowOff>121920</xdr:rowOff>
    </xdr:to>
    <xdr:pic>
      <xdr:nvPicPr>
        <xdr:cNvPr id="81" name="Imagem 80" descr="b">
          <a:extLst>
            <a:ext uri="{FF2B5EF4-FFF2-40B4-BE49-F238E27FC236}">
              <a16:creationId xmlns:a16="http://schemas.microsoft.com/office/drawing/2014/main" id="{C4101640-81B7-483D-8C80-391C37CCA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1391412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60960</xdr:colOff>
      <xdr:row>50</xdr:row>
      <xdr:rowOff>152400</xdr:rowOff>
    </xdr:to>
    <xdr:pic>
      <xdr:nvPicPr>
        <xdr:cNvPr id="82" name="Imagem 81" descr="#">
          <a:extLst>
            <a:ext uri="{FF2B5EF4-FFF2-40B4-BE49-F238E27FC236}">
              <a16:creationId xmlns:a16="http://schemas.microsoft.com/office/drawing/2014/main" id="{6BF732BA-2590-4469-B5F2-74D9B303D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1508760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50</xdr:row>
      <xdr:rowOff>0</xdr:rowOff>
    </xdr:from>
    <xdr:to>
      <xdr:col>1</xdr:col>
      <xdr:colOff>137160</xdr:colOff>
      <xdr:row>50</xdr:row>
      <xdr:rowOff>121920</xdr:rowOff>
    </xdr:to>
    <xdr:pic>
      <xdr:nvPicPr>
        <xdr:cNvPr id="83" name="Imagem 82" descr="b">
          <a:extLst>
            <a:ext uri="{FF2B5EF4-FFF2-40B4-BE49-F238E27FC236}">
              <a16:creationId xmlns:a16="http://schemas.microsoft.com/office/drawing/2014/main" id="{FF607D01-D1D4-4D67-9BB9-FF78D2DE7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1508760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60960</xdr:colOff>
      <xdr:row>52</xdr:row>
      <xdr:rowOff>152400</xdr:rowOff>
    </xdr:to>
    <xdr:pic>
      <xdr:nvPicPr>
        <xdr:cNvPr id="84" name="Imagem 83" descr="#">
          <a:extLst>
            <a:ext uri="{FF2B5EF4-FFF2-40B4-BE49-F238E27FC236}">
              <a16:creationId xmlns:a16="http://schemas.microsoft.com/office/drawing/2014/main" id="{875E24CF-2C22-4670-B43D-7B4A1C58F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1575816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52</xdr:row>
      <xdr:rowOff>0</xdr:rowOff>
    </xdr:from>
    <xdr:to>
      <xdr:col>1</xdr:col>
      <xdr:colOff>137160</xdr:colOff>
      <xdr:row>52</xdr:row>
      <xdr:rowOff>121920</xdr:rowOff>
    </xdr:to>
    <xdr:pic>
      <xdr:nvPicPr>
        <xdr:cNvPr id="85" name="Imagem 84" descr="b">
          <a:extLst>
            <a:ext uri="{FF2B5EF4-FFF2-40B4-BE49-F238E27FC236}">
              <a16:creationId xmlns:a16="http://schemas.microsoft.com/office/drawing/2014/main" id="{BAE00DEC-F545-4B84-9A15-B0EB0CE6A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1575816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60960</xdr:colOff>
      <xdr:row>54</xdr:row>
      <xdr:rowOff>152400</xdr:rowOff>
    </xdr:to>
    <xdr:pic>
      <xdr:nvPicPr>
        <xdr:cNvPr id="86" name="Imagem 85" descr="#">
          <a:extLst>
            <a:ext uri="{FF2B5EF4-FFF2-40B4-BE49-F238E27FC236}">
              <a16:creationId xmlns:a16="http://schemas.microsoft.com/office/drawing/2014/main" id="{95898100-4971-40D3-B59B-EDB1AB4D9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1642872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54</xdr:row>
      <xdr:rowOff>0</xdr:rowOff>
    </xdr:from>
    <xdr:to>
      <xdr:col>1</xdr:col>
      <xdr:colOff>137160</xdr:colOff>
      <xdr:row>54</xdr:row>
      <xdr:rowOff>121920</xdr:rowOff>
    </xdr:to>
    <xdr:pic>
      <xdr:nvPicPr>
        <xdr:cNvPr id="87" name="Imagem 86" descr="b">
          <a:extLst>
            <a:ext uri="{FF2B5EF4-FFF2-40B4-BE49-F238E27FC236}">
              <a16:creationId xmlns:a16="http://schemas.microsoft.com/office/drawing/2014/main" id="{8D94C9AF-704E-4F74-A2B8-AF70DA889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1642872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60960</xdr:colOff>
      <xdr:row>57</xdr:row>
      <xdr:rowOff>152400</xdr:rowOff>
    </xdr:to>
    <xdr:pic>
      <xdr:nvPicPr>
        <xdr:cNvPr id="88" name="Imagem 87" descr="#">
          <a:extLst>
            <a:ext uri="{FF2B5EF4-FFF2-40B4-BE49-F238E27FC236}">
              <a16:creationId xmlns:a16="http://schemas.microsoft.com/office/drawing/2014/main" id="{B66C00B5-C63A-411A-A4E1-22A9129BC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1743456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57</xdr:row>
      <xdr:rowOff>0</xdr:rowOff>
    </xdr:from>
    <xdr:to>
      <xdr:col>1</xdr:col>
      <xdr:colOff>137160</xdr:colOff>
      <xdr:row>57</xdr:row>
      <xdr:rowOff>121920</xdr:rowOff>
    </xdr:to>
    <xdr:pic>
      <xdr:nvPicPr>
        <xdr:cNvPr id="89" name="Imagem 88" descr="b">
          <a:extLst>
            <a:ext uri="{FF2B5EF4-FFF2-40B4-BE49-F238E27FC236}">
              <a16:creationId xmlns:a16="http://schemas.microsoft.com/office/drawing/2014/main" id="{D8D471A5-CA13-455D-A807-E04690E13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1743456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60960</xdr:colOff>
      <xdr:row>59</xdr:row>
      <xdr:rowOff>152400</xdr:rowOff>
    </xdr:to>
    <xdr:pic>
      <xdr:nvPicPr>
        <xdr:cNvPr id="90" name="Imagem 89" descr="#">
          <a:extLst>
            <a:ext uri="{FF2B5EF4-FFF2-40B4-BE49-F238E27FC236}">
              <a16:creationId xmlns:a16="http://schemas.microsoft.com/office/drawing/2014/main" id="{84D70C1A-1E9F-45F1-BD5E-F23113A56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1810512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59</xdr:row>
      <xdr:rowOff>0</xdr:rowOff>
    </xdr:from>
    <xdr:to>
      <xdr:col>1</xdr:col>
      <xdr:colOff>137160</xdr:colOff>
      <xdr:row>59</xdr:row>
      <xdr:rowOff>121920</xdr:rowOff>
    </xdr:to>
    <xdr:pic>
      <xdr:nvPicPr>
        <xdr:cNvPr id="91" name="Imagem 90" descr="b">
          <a:extLst>
            <a:ext uri="{FF2B5EF4-FFF2-40B4-BE49-F238E27FC236}">
              <a16:creationId xmlns:a16="http://schemas.microsoft.com/office/drawing/2014/main" id="{01DD418B-2274-4809-A09B-43A973700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1810512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60960</xdr:colOff>
      <xdr:row>62</xdr:row>
      <xdr:rowOff>152400</xdr:rowOff>
    </xdr:to>
    <xdr:pic>
      <xdr:nvPicPr>
        <xdr:cNvPr id="92" name="Imagem 91" descr="#">
          <a:extLst>
            <a:ext uri="{FF2B5EF4-FFF2-40B4-BE49-F238E27FC236}">
              <a16:creationId xmlns:a16="http://schemas.microsoft.com/office/drawing/2014/main" id="{446CA830-5E17-47A2-94F9-A01885F2D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1911096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62</xdr:row>
      <xdr:rowOff>0</xdr:rowOff>
    </xdr:from>
    <xdr:to>
      <xdr:col>1</xdr:col>
      <xdr:colOff>137160</xdr:colOff>
      <xdr:row>62</xdr:row>
      <xdr:rowOff>121920</xdr:rowOff>
    </xdr:to>
    <xdr:pic>
      <xdr:nvPicPr>
        <xdr:cNvPr id="93" name="Imagem 92" descr="b">
          <a:extLst>
            <a:ext uri="{FF2B5EF4-FFF2-40B4-BE49-F238E27FC236}">
              <a16:creationId xmlns:a16="http://schemas.microsoft.com/office/drawing/2014/main" id="{0A2991C0-583B-4859-BAB8-E62B163FB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1911096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60960</xdr:colOff>
      <xdr:row>64</xdr:row>
      <xdr:rowOff>152400</xdr:rowOff>
    </xdr:to>
    <xdr:pic>
      <xdr:nvPicPr>
        <xdr:cNvPr id="94" name="Imagem 93" descr="#">
          <a:extLst>
            <a:ext uri="{FF2B5EF4-FFF2-40B4-BE49-F238E27FC236}">
              <a16:creationId xmlns:a16="http://schemas.microsoft.com/office/drawing/2014/main" id="{D21FA442-E61B-442A-84C7-3C29908E2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1978152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64</xdr:row>
      <xdr:rowOff>0</xdr:rowOff>
    </xdr:from>
    <xdr:to>
      <xdr:col>1</xdr:col>
      <xdr:colOff>137160</xdr:colOff>
      <xdr:row>64</xdr:row>
      <xdr:rowOff>121920</xdr:rowOff>
    </xdr:to>
    <xdr:pic>
      <xdr:nvPicPr>
        <xdr:cNvPr id="95" name="Imagem 94" descr="b">
          <a:extLst>
            <a:ext uri="{FF2B5EF4-FFF2-40B4-BE49-F238E27FC236}">
              <a16:creationId xmlns:a16="http://schemas.microsoft.com/office/drawing/2014/main" id="{06779836-6255-403F-8678-CD35E8733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1978152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60960</xdr:colOff>
      <xdr:row>66</xdr:row>
      <xdr:rowOff>152400</xdr:rowOff>
    </xdr:to>
    <xdr:pic>
      <xdr:nvPicPr>
        <xdr:cNvPr id="96" name="Imagem 95" descr="#">
          <a:extLst>
            <a:ext uri="{FF2B5EF4-FFF2-40B4-BE49-F238E27FC236}">
              <a16:creationId xmlns:a16="http://schemas.microsoft.com/office/drawing/2014/main" id="{FB0AC84E-7C51-4F9A-BE53-09669EE9E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2045208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66</xdr:row>
      <xdr:rowOff>0</xdr:rowOff>
    </xdr:from>
    <xdr:to>
      <xdr:col>1</xdr:col>
      <xdr:colOff>137160</xdr:colOff>
      <xdr:row>66</xdr:row>
      <xdr:rowOff>121920</xdr:rowOff>
    </xdr:to>
    <xdr:pic>
      <xdr:nvPicPr>
        <xdr:cNvPr id="97" name="Imagem 96" descr="b">
          <a:extLst>
            <a:ext uri="{FF2B5EF4-FFF2-40B4-BE49-F238E27FC236}">
              <a16:creationId xmlns:a16="http://schemas.microsoft.com/office/drawing/2014/main" id="{A319810B-6DA4-45BD-82A8-052AFD471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2045208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60960</xdr:colOff>
      <xdr:row>69</xdr:row>
      <xdr:rowOff>152400</xdr:rowOff>
    </xdr:to>
    <xdr:pic>
      <xdr:nvPicPr>
        <xdr:cNvPr id="98" name="Imagem 97" descr="#">
          <a:extLst>
            <a:ext uri="{FF2B5EF4-FFF2-40B4-BE49-F238E27FC236}">
              <a16:creationId xmlns:a16="http://schemas.microsoft.com/office/drawing/2014/main" id="{12099866-EF1E-41E6-B647-A48EE68C2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2145792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69</xdr:row>
      <xdr:rowOff>0</xdr:rowOff>
    </xdr:from>
    <xdr:to>
      <xdr:col>1</xdr:col>
      <xdr:colOff>137160</xdr:colOff>
      <xdr:row>69</xdr:row>
      <xdr:rowOff>121920</xdr:rowOff>
    </xdr:to>
    <xdr:pic>
      <xdr:nvPicPr>
        <xdr:cNvPr id="99" name="Imagem 98" descr="b">
          <a:extLst>
            <a:ext uri="{FF2B5EF4-FFF2-40B4-BE49-F238E27FC236}">
              <a16:creationId xmlns:a16="http://schemas.microsoft.com/office/drawing/2014/main" id="{8F989B37-AAAB-4545-97F9-C914C40D1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2145792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60960</xdr:colOff>
      <xdr:row>71</xdr:row>
      <xdr:rowOff>152400</xdr:rowOff>
    </xdr:to>
    <xdr:pic>
      <xdr:nvPicPr>
        <xdr:cNvPr id="100" name="Imagem 99" descr="#">
          <a:extLst>
            <a:ext uri="{FF2B5EF4-FFF2-40B4-BE49-F238E27FC236}">
              <a16:creationId xmlns:a16="http://schemas.microsoft.com/office/drawing/2014/main" id="{80911471-14EC-4DFB-86A2-82E052D70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2212848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71</xdr:row>
      <xdr:rowOff>0</xdr:rowOff>
    </xdr:from>
    <xdr:to>
      <xdr:col>1</xdr:col>
      <xdr:colOff>137160</xdr:colOff>
      <xdr:row>71</xdr:row>
      <xdr:rowOff>121920</xdr:rowOff>
    </xdr:to>
    <xdr:pic>
      <xdr:nvPicPr>
        <xdr:cNvPr id="101" name="Imagem 100" descr="b">
          <a:extLst>
            <a:ext uri="{FF2B5EF4-FFF2-40B4-BE49-F238E27FC236}">
              <a16:creationId xmlns:a16="http://schemas.microsoft.com/office/drawing/2014/main" id="{55A35BC8-C051-463E-A37B-49C6F05B8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2212848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60960</xdr:colOff>
      <xdr:row>74</xdr:row>
      <xdr:rowOff>152400</xdr:rowOff>
    </xdr:to>
    <xdr:pic>
      <xdr:nvPicPr>
        <xdr:cNvPr id="102" name="Imagem 101" descr="#">
          <a:extLst>
            <a:ext uri="{FF2B5EF4-FFF2-40B4-BE49-F238E27FC236}">
              <a16:creationId xmlns:a16="http://schemas.microsoft.com/office/drawing/2014/main" id="{1CB863EA-D8B6-42B0-BB08-0D9525EEE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2313432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74</xdr:row>
      <xdr:rowOff>0</xdr:rowOff>
    </xdr:from>
    <xdr:to>
      <xdr:col>1</xdr:col>
      <xdr:colOff>137160</xdr:colOff>
      <xdr:row>74</xdr:row>
      <xdr:rowOff>121920</xdr:rowOff>
    </xdr:to>
    <xdr:pic>
      <xdr:nvPicPr>
        <xdr:cNvPr id="103" name="Imagem 102" descr="b">
          <a:extLst>
            <a:ext uri="{FF2B5EF4-FFF2-40B4-BE49-F238E27FC236}">
              <a16:creationId xmlns:a16="http://schemas.microsoft.com/office/drawing/2014/main" id="{19218494-A532-4381-A7DE-BAC96A6BB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2313432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60960</xdr:colOff>
      <xdr:row>76</xdr:row>
      <xdr:rowOff>152400</xdr:rowOff>
    </xdr:to>
    <xdr:pic>
      <xdr:nvPicPr>
        <xdr:cNvPr id="104" name="Imagem 103" descr="#">
          <a:extLst>
            <a:ext uri="{FF2B5EF4-FFF2-40B4-BE49-F238E27FC236}">
              <a16:creationId xmlns:a16="http://schemas.microsoft.com/office/drawing/2014/main" id="{8E8A369F-DA5C-49D9-A598-2ADC7C8B3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2397252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76</xdr:row>
      <xdr:rowOff>0</xdr:rowOff>
    </xdr:from>
    <xdr:to>
      <xdr:col>1</xdr:col>
      <xdr:colOff>137160</xdr:colOff>
      <xdr:row>76</xdr:row>
      <xdr:rowOff>121920</xdr:rowOff>
    </xdr:to>
    <xdr:pic>
      <xdr:nvPicPr>
        <xdr:cNvPr id="105" name="Imagem 104" descr="b">
          <a:extLst>
            <a:ext uri="{FF2B5EF4-FFF2-40B4-BE49-F238E27FC236}">
              <a16:creationId xmlns:a16="http://schemas.microsoft.com/office/drawing/2014/main" id="{A9ADBC3B-13D5-47D3-819F-B1C0779C8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2397252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60960</xdr:colOff>
      <xdr:row>78</xdr:row>
      <xdr:rowOff>152400</xdr:rowOff>
    </xdr:to>
    <xdr:pic>
      <xdr:nvPicPr>
        <xdr:cNvPr id="106" name="Imagem 105" descr="#">
          <a:extLst>
            <a:ext uri="{FF2B5EF4-FFF2-40B4-BE49-F238E27FC236}">
              <a16:creationId xmlns:a16="http://schemas.microsoft.com/office/drawing/2014/main" id="{2EFF5E1C-33A1-423B-9BA2-9CC49B2AE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2481072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78</xdr:row>
      <xdr:rowOff>0</xdr:rowOff>
    </xdr:from>
    <xdr:to>
      <xdr:col>1</xdr:col>
      <xdr:colOff>137160</xdr:colOff>
      <xdr:row>78</xdr:row>
      <xdr:rowOff>121920</xdr:rowOff>
    </xdr:to>
    <xdr:pic>
      <xdr:nvPicPr>
        <xdr:cNvPr id="107" name="Imagem 106" descr="b">
          <a:extLst>
            <a:ext uri="{FF2B5EF4-FFF2-40B4-BE49-F238E27FC236}">
              <a16:creationId xmlns:a16="http://schemas.microsoft.com/office/drawing/2014/main" id="{9031BCA3-171E-40AC-9A14-503A5C999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2481072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60960</xdr:colOff>
      <xdr:row>81</xdr:row>
      <xdr:rowOff>152400</xdr:rowOff>
    </xdr:to>
    <xdr:pic>
      <xdr:nvPicPr>
        <xdr:cNvPr id="108" name="Imagem 107" descr="#">
          <a:extLst>
            <a:ext uri="{FF2B5EF4-FFF2-40B4-BE49-F238E27FC236}">
              <a16:creationId xmlns:a16="http://schemas.microsoft.com/office/drawing/2014/main" id="{9B844FE9-C6E5-4A5A-BBEC-5D7F0B15C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2581656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81</xdr:row>
      <xdr:rowOff>0</xdr:rowOff>
    </xdr:from>
    <xdr:to>
      <xdr:col>1</xdr:col>
      <xdr:colOff>137160</xdr:colOff>
      <xdr:row>81</xdr:row>
      <xdr:rowOff>121920</xdr:rowOff>
    </xdr:to>
    <xdr:pic>
      <xdr:nvPicPr>
        <xdr:cNvPr id="109" name="Imagem 108" descr="b">
          <a:extLst>
            <a:ext uri="{FF2B5EF4-FFF2-40B4-BE49-F238E27FC236}">
              <a16:creationId xmlns:a16="http://schemas.microsoft.com/office/drawing/2014/main" id="{817EA2C2-F5F8-46A0-B216-051A53BB2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2581656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60960</xdr:colOff>
      <xdr:row>83</xdr:row>
      <xdr:rowOff>152400</xdr:rowOff>
    </xdr:to>
    <xdr:pic>
      <xdr:nvPicPr>
        <xdr:cNvPr id="110" name="Imagem 109" descr="#">
          <a:extLst>
            <a:ext uri="{FF2B5EF4-FFF2-40B4-BE49-F238E27FC236}">
              <a16:creationId xmlns:a16="http://schemas.microsoft.com/office/drawing/2014/main" id="{45B2747F-2539-4BEE-BF05-2E42D4D38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2648712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83</xdr:row>
      <xdr:rowOff>0</xdr:rowOff>
    </xdr:from>
    <xdr:to>
      <xdr:col>1</xdr:col>
      <xdr:colOff>137160</xdr:colOff>
      <xdr:row>83</xdr:row>
      <xdr:rowOff>121920</xdr:rowOff>
    </xdr:to>
    <xdr:pic>
      <xdr:nvPicPr>
        <xdr:cNvPr id="111" name="Imagem 110" descr="b">
          <a:extLst>
            <a:ext uri="{FF2B5EF4-FFF2-40B4-BE49-F238E27FC236}">
              <a16:creationId xmlns:a16="http://schemas.microsoft.com/office/drawing/2014/main" id="{8DE43C65-BE8D-4643-97BA-8AB068882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2648712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60960</xdr:colOff>
      <xdr:row>86</xdr:row>
      <xdr:rowOff>152400</xdr:rowOff>
    </xdr:to>
    <xdr:pic>
      <xdr:nvPicPr>
        <xdr:cNvPr id="112" name="Imagem 111" descr="#">
          <a:extLst>
            <a:ext uri="{FF2B5EF4-FFF2-40B4-BE49-F238E27FC236}">
              <a16:creationId xmlns:a16="http://schemas.microsoft.com/office/drawing/2014/main" id="{1E62F886-CBA4-41F3-831C-47432BAC0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2749296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86</xdr:row>
      <xdr:rowOff>0</xdr:rowOff>
    </xdr:from>
    <xdr:to>
      <xdr:col>1</xdr:col>
      <xdr:colOff>137160</xdr:colOff>
      <xdr:row>86</xdr:row>
      <xdr:rowOff>121920</xdr:rowOff>
    </xdr:to>
    <xdr:pic>
      <xdr:nvPicPr>
        <xdr:cNvPr id="113" name="Imagem 112" descr="b">
          <a:extLst>
            <a:ext uri="{FF2B5EF4-FFF2-40B4-BE49-F238E27FC236}">
              <a16:creationId xmlns:a16="http://schemas.microsoft.com/office/drawing/2014/main" id="{A39CB4A1-E40F-4593-A132-4BCEB43EF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2749296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52"/>
  <sheetViews>
    <sheetView zoomScale="90" zoomScaleNormal="90" workbookViewId="0">
      <selection activeCell="BH13" sqref="BH13"/>
    </sheetView>
  </sheetViews>
  <sheetFormatPr defaultColWidth="2" defaultRowHeight="13.2" x14ac:dyDescent="0.25"/>
  <cols>
    <col min="44" max="44" width="2" customWidth="1"/>
  </cols>
  <sheetData>
    <row r="1" spans="2:62" x14ac:dyDescent="0.25">
      <c r="B1" s="15">
        <v>1</v>
      </c>
      <c r="C1" s="16">
        <v>8</v>
      </c>
      <c r="D1" s="16">
        <v>4</v>
      </c>
      <c r="E1" s="16">
        <v>2</v>
      </c>
      <c r="F1" s="17">
        <v>1</v>
      </c>
      <c r="L1" s="15">
        <v>1</v>
      </c>
      <c r="M1" s="16">
        <v>8</v>
      </c>
      <c r="N1" s="16">
        <v>4</v>
      </c>
      <c r="O1" s="16">
        <v>2</v>
      </c>
      <c r="P1" s="17">
        <v>1</v>
      </c>
      <c r="U1" s="15">
        <v>1</v>
      </c>
      <c r="V1" s="16">
        <v>8</v>
      </c>
      <c r="W1" s="16">
        <v>4</v>
      </c>
      <c r="X1" s="16">
        <v>2</v>
      </c>
      <c r="Y1" s="17">
        <v>1</v>
      </c>
    </row>
    <row r="2" spans="2:62" x14ac:dyDescent="0.25">
      <c r="B2" s="1">
        <v>1</v>
      </c>
      <c r="C2" s="2">
        <v>1</v>
      </c>
      <c r="D2" s="2">
        <v>1</v>
      </c>
      <c r="E2" s="2">
        <v>1</v>
      </c>
      <c r="F2" s="3">
        <v>1</v>
      </c>
      <c r="H2" t="str">
        <f>_xlfn.CONCAT("0x",B2*1,DEC2HEX(C2*8+D2*4+E2*2+F2))</f>
        <v>0x1F</v>
      </c>
      <c r="L2" s="24">
        <v>1</v>
      </c>
      <c r="M2" s="25">
        <v>1</v>
      </c>
      <c r="N2" s="25">
        <v>1</v>
      </c>
      <c r="O2" s="25">
        <v>1</v>
      </c>
      <c r="P2" s="26">
        <v>1</v>
      </c>
      <c r="R2" t="str">
        <f>_xlfn.CONCAT("0x",L2*1,DEC2HEX(M2*8+N2*4+O2*2+P2))</f>
        <v>0x1F</v>
      </c>
      <c r="U2" s="27">
        <v>1</v>
      </c>
      <c r="V2" s="27">
        <v>1</v>
      </c>
      <c r="W2" s="27">
        <v>1</v>
      </c>
      <c r="X2" s="27">
        <v>1</v>
      </c>
      <c r="Y2" s="28">
        <v>1</v>
      </c>
      <c r="AA2" t="str">
        <f>_xlfn.CONCAT("0x",U2*1,DEC2HEX(V2*8+W2*4+X2*2+Y2))</f>
        <v>0x1F</v>
      </c>
      <c r="AD2" s="29">
        <v>1</v>
      </c>
      <c r="AE2" s="16"/>
      <c r="AF2" s="30">
        <v>1</v>
      </c>
      <c r="AG2" s="30">
        <v>1</v>
      </c>
      <c r="AH2" s="31">
        <v>1</v>
      </c>
      <c r="AJ2" t="str">
        <f>_xlfn.CONCAT("0x",AD2*1,DEC2HEX(AE2*8+AF2*4+AG2*2+AH2))</f>
        <v>0x17</v>
      </c>
      <c r="AM2" s="6">
        <v>1</v>
      </c>
      <c r="AN2" s="16"/>
      <c r="AO2" s="16"/>
      <c r="AP2" s="47">
        <v>1</v>
      </c>
      <c r="AQ2" s="17"/>
      <c r="AR2" t="str">
        <f>_xlfn.CONCAT("0x",AL2*1,DEC2HEX(AM2*8+AN2*4+AO2*2+AP2))</f>
        <v>0x09</v>
      </c>
      <c r="AU2" s="7">
        <v>1</v>
      </c>
      <c r="AV2" s="19"/>
      <c r="AW2" s="48">
        <v>1</v>
      </c>
      <c r="AX2" s="48">
        <v>1</v>
      </c>
      <c r="AY2" s="20"/>
      <c r="BA2" t="str">
        <f>_xlfn.CONCAT("0x",AU2*1,DEC2HEX(AV2*8+AW2*4+AX2*2+AY2))</f>
        <v>0x16</v>
      </c>
      <c r="BD2" s="50">
        <v>1</v>
      </c>
      <c r="BE2" s="19"/>
      <c r="BF2" s="51">
        <v>1</v>
      </c>
      <c r="BG2" s="19"/>
      <c r="BH2" s="52">
        <v>1</v>
      </c>
      <c r="BJ2" t="str">
        <f>_xlfn.CONCAT("0x",BD2*1,DEC2HEX(BE2*8+BF2*4+BG2*2+BH2))</f>
        <v>0x15</v>
      </c>
    </row>
    <row r="3" spans="2:62" x14ac:dyDescent="0.25">
      <c r="B3" s="1">
        <v>1</v>
      </c>
      <c r="C3" s="19"/>
      <c r="D3" s="19"/>
      <c r="E3" s="20"/>
      <c r="F3" s="20"/>
      <c r="H3" t="str">
        <f t="shared" ref="H3:H9" si="0">_xlfn.CONCAT("0x",B3*1,DEC2HEX(C3*8+D3*4+E3*2+F3))</f>
        <v>0x10</v>
      </c>
      <c r="L3" s="18"/>
      <c r="M3" s="19"/>
      <c r="N3" s="19"/>
      <c r="O3" s="19"/>
      <c r="P3" s="20"/>
      <c r="R3" t="str">
        <f t="shared" ref="R3:R9" si="1">_xlfn.CONCAT("0x",L3*1,DEC2HEX(M3*8+N3*4+O3*2+P3))</f>
        <v>0x00</v>
      </c>
      <c r="U3" s="19"/>
      <c r="V3" s="19"/>
      <c r="W3" s="19"/>
      <c r="X3" s="19"/>
      <c r="Y3" s="32">
        <v>1</v>
      </c>
      <c r="AA3" t="str">
        <f t="shared" ref="AA3:AA9" si="2">_xlfn.CONCAT("0x",U3*1,DEC2HEX(V3*8+W3*4+X3*2+Y3))</f>
        <v>0x01</v>
      </c>
      <c r="AD3" s="33">
        <v>1</v>
      </c>
      <c r="AE3" s="19"/>
      <c r="AF3" s="19"/>
      <c r="AG3" s="19"/>
      <c r="AH3" s="20"/>
      <c r="AJ3" t="str">
        <f t="shared" ref="AJ3:AJ9" si="3">_xlfn.CONCAT("0x",AD3*1,DEC2HEX(AE3*8+AF3*4+AG3*2+AH3))</f>
        <v>0x10</v>
      </c>
      <c r="AM3" s="8">
        <v>1</v>
      </c>
      <c r="AN3" s="19"/>
      <c r="AO3" s="19"/>
      <c r="AP3" s="19"/>
      <c r="AQ3" s="20"/>
      <c r="AR3" t="str">
        <f t="shared" ref="AR3:AR9" si="4">_xlfn.CONCAT("0x",AL3*1,DEC2HEX(AM3*8+AN3*4+AO3*2+AP3))</f>
        <v>0x08</v>
      </c>
      <c r="AU3" s="7">
        <v>1</v>
      </c>
      <c r="AV3" s="19"/>
      <c r="AW3" s="48">
        <v>1</v>
      </c>
      <c r="AX3" s="48">
        <v>1</v>
      </c>
      <c r="AY3" s="20"/>
      <c r="BA3" t="str">
        <f t="shared" ref="BA3:BA9" si="5">_xlfn.CONCAT("0x",AU3*1,DEC2HEX(AV3*8+AW3*4+AX3*2+AY3))</f>
        <v>0x16</v>
      </c>
      <c r="BD3" s="50">
        <v>1</v>
      </c>
      <c r="BE3" s="19"/>
      <c r="BF3" s="51">
        <v>1</v>
      </c>
      <c r="BG3" s="19"/>
      <c r="BH3" s="52">
        <v>1</v>
      </c>
      <c r="BJ3" t="str">
        <f t="shared" ref="BJ3:BJ9" si="6">_xlfn.CONCAT("0x",BD3*1,DEC2HEX(BE3*8+BF3*4+BG3*2+BH3))</f>
        <v>0x15</v>
      </c>
    </row>
    <row r="4" spans="2:62" x14ac:dyDescent="0.25">
      <c r="B4" s="1">
        <v>1</v>
      </c>
      <c r="C4" s="34">
        <v>1</v>
      </c>
      <c r="D4" s="34">
        <v>1</v>
      </c>
      <c r="E4" s="2">
        <v>1</v>
      </c>
      <c r="F4" s="35">
        <v>1</v>
      </c>
      <c r="H4" t="str">
        <f t="shared" si="0"/>
        <v>0x1F</v>
      </c>
      <c r="L4" s="18"/>
      <c r="M4" s="36">
        <v>1</v>
      </c>
      <c r="N4" s="36">
        <v>1</v>
      </c>
      <c r="O4" s="36">
        <v>1</v>
      </c>
      <c r="P4" s="20"/>
      <c r="R4" t="str">
        <f t="shared" si="1"/>
        <v>0x0E</v>
      </c>
      <c r="U4" s="19"/>
      <c r="V4" s="37">
        <v>1</v>
      </c>
      <c r="W4" s="37">
        <v>1</v>
      </c>
      <c r="X4" s="19"/>
      <c r="Y4" s="32">
        <v>1</v>
      </c>
      <c r="AA4" t="str">
        <f t="shared" si="2"/>
        <v>0x0D</v>
      </c>
      <c r="AD4" s="33">
        <v>1</v>
      </c>
      <c r="AE4" s="19"/>
      <c r="AF4" s="38">
        <v>1</v>
      </c>
      <c r="AG4" s="19"/>
      <c r="AH4" s="39">
        <v>1</v>
      </c>
      <c r="AJ4" t="str">
        <f t="shared" si="3"/>
        <v>0x15</v>
      </c>
      <c r="AM4" s="8">
        <v>1</v>
      </c>
      <c r="AN4" s="19"/>
      <c r="AO4" s="19"/>
      <c r="AP4" s="9">
        <v>1</v>
      </c>
      <c r="AQ4" s="20"/>
      <c r="AR4" t="str">
        <f t="shared" si="4"/>
        <v>0x09</v>
      </c>
      <c r="AU4" s="7">
        <v>1</v>
      </c>
      <c r="AV4" s="19"/>
      <c r="AW4" s="19"/>
      <c r="AX4" s="48">
        <v>1</v>
      </c>
      <c r="AY4" s="49">
        <v>1</v>
      </c>
      <c r="BA4" t="str">
        <f t="shared" si="5"/>
        <v>0x13</v>
      </c>
      <c r="BD4" s="50">
        <v>1</v>
      </c>
      <c r="BE4" s="19"/>
      <c r="BF4" s="19"/>
      <c r="BG4" s="19"/>
      <c r="BH4" s="52">
        <v>1</v>
      </c>
      <c r="BJ4" t="str">
        <f t="shared" si="6"/>
        <v>0x11</v>
      </c>
    </row>
    <row r="5" spans="2:62" x14ac:dyDescent="0.25">
      <c r="B5" s="1">
        <v>1</v>
      </c>
      <c r="C5" s="19"/>
      <c r="D5" s="19"/>
      <c r="E5" s="20"/>
      <c r="F5" s="20"/>
      <c r="H5" t="str">
        <f t="shared" si="0"/>
        <v>0x10</v>
      </c>
      <c r="L5" s="18"/>
      <c r="M5" s="19"/>
      <c r="N5" s="36">
        <v>1</v>
      </c>
      <c r="O5" s="19"/>
      <c r="P5" s="20"/>
      <c r="R5" t="str">
        <f t="shared" si="1"/>
        <v>0x04</v>
      </c>
      <c r="U5" s="19"/>
      <c r="V5" s="37">
        <v>1</v>
      </c>
      <c r="W5" s="19"/>
      <c r="X5" s="19"/>
      <c r="Y5" s="32">
        <v>1</v>
      </c>
      <c r="AA5" t="str">
        <f t="shared" si="2"/>
        <v>0x09</v>
      </c>
      <c r="AD5" s="33">
        <v>1</v>
      </c>
      <c r="AE5" s="38">
        <v>1</v>
      </c>
      <c r="AF5" s="38">
        <v>1</v>
      </c>
      <c r="AG5" s="19"/>
      <c r="AH5" s="39">
        <v>1</v>
      </c>
      <c r="AJ5" t="str">
        <f t="shared" si="3"/>
        <v>0x1D</v>
      </c>
      <c r="AM5" s="19"/>
      <c r="AN5" s="19"/>
      <c r="AO5" s="19"/>
      <c r="AP5" s="9">
        <v>1</v>
      </c>
      <c r="AQ5" s="20"/>
      <c r="AR5" t="str">
        <f t="shared" si="4"/>
        <v>0x01</v>
      </c>
      <c r="AU5" s="7">
        <v>1</v>
      </c>
      <c r="AV5" s="19"/>
      <c r="AW5" s="48">
        <v>1</v>
      </c>
      <c r="AX5" s="48">
        <v>1</v>
      </c>
      <c r="AY5" s="20"/>
      <c r="BA5" t="str">
        <f t="shared" si="5"/>
        <v>0x16</v>
      </c>
      <c r="BD5" s="19"/>
      <c r="BE5" s="19"/>
      <c r="BF5" s="51">
        <v>1</v>
      </c>
      <c r="BG5" s="19"/>
      <c r="BH5" s="19"/>
      <c r="BJ5" t="str">
        <f t="shared" si="6"/>
        <v>0x04</v>
      </c>
    </row>
    <row r="6" spans="2:62" x14ac:dyDescent="0.25">
      <c r="B6" s="1">
        <v>1</v>
      </c>
      <c r="C6" s="19"/>
      <c r="D6" s="19"/>
      <c r="E6" s="2">
        <v>1</v>
      </c>
      <c r="F6" s="35">
        <v>1</v>
      </c>
      <c r="H6" t="str">
        <f t="shared" si="0"/>
        <v>0x13</v>
      </c>
      <c r="L6" s="40">
        <v>1</v>
      </c>
      <c r="M6" s="36">
        <v>1</v>
      </c>
      <c r="N6" s="36">
        <v>1</v>
      </c>
      <c r="O6" s="36">
        <v>1</v>
      </c>
      <c r="P6" s="20"/>
      <c r="R6" t="str">
        <f t="shared" si="1"/>
        <v>0x1E</v>
      </c>
      <c r="U6" s="37">
        <v>1</v>
      </c>
      <c r="V6" s="37">
        <v>1</v>
      </c>
      <c r="W6" s="19"/>
      <c r="X6" s="19"/>
      <c r="Y6" s="20"/>
      <c r="AA6" t="str">
        <f t="shared" si="2"/>
        <v>0x18</v>
      </c>
      <c r="AD6" s="18"/>
      <c r="AE6" s="19"/>
      <c r="AF6" s="38">
        <v>1</v>
      </c>
      <c r="AG6" s="19"/>
      <c r="AH6" s="20"/>
      <c r="AJ6" t="str">
        <f t="shared" si="3"/>
        <v>0x04</v>
      </c>
      <c r="AM6" s="8">
        <v>1</v>
      </c>
      <c r="AN6" s="19"/>
      <c r="AO6" s="19"/>
      <c r="AP6" s="9">
        <v>1</v>
      </c>
      <c r="AQ6" s="20"/>
      <c r="AR6" t="str">
        <f t="shared" si="4"/>
        <v>0x09</v>
      </c>
      <c r="AU6" s="7">
        <v>1</v>
      </c>
      <c r="AV6" s="19"/>
      <c r="AW6" s="48">
        <v>1</v>
      </c>
      <c r="AX6" s="19"/>
      <c r="AY6" s="20"/>
      <c r="BA6" t="str">
        <f t="shared" si="5"/>
        <v>0x14</v>
      </c>
      <c r="BD6" s="51">
        <v>1</v>
      </c>
      <c r="BE6" s="19"/>
      <c r="BF6" s="51">
        <v>1</v>
      </c>
      <c r="BG6" s="19"/>
      <c r="BH6" s="52">
        <v>1</v>
      </c>
      <c r="BJ6" t="str">
        <f t="shared" si="6"/>
        <v>0x15</v>
      </c>
    </row>
    <row r="7" spans="2:62" x14ac:dyDescent="0.25">
      <c r="B7" s="1">
        <v>1</v>
      </c>
      <c r="C7" s="19"/>
      <c r="D7" s="19"/>
      <c r="E7" s="2">
        <v>1</v>
      </c>
      <c r="F7" s="20"/>
      <c r="H7" t="str">
        <f t="shared" si="0"/>
        <v>0x12</v>
      </c>
      <c r="L7" s="18"/>
      <c r="M7" s="19"/>
      <c r="N7" s="36">
        <v>1</v>
      </c>
      <c r="O7" s="19"/>
      <c r="P7" s="20"/>
      <c r="R7" t="str">
        <f t="shared" si="1"/>
        <v>0x04</v>
      </c>
      <c r="U7" s="19"/>
      <c r="V7" s="37">
        <v>1</v>
      </c>
      <c r="W7" s="19"/>
      <c r="X7" s="19"/>
      <c r="Y7" s="32">
        <v>1</v>
      </c>
      <c r="AA7" t="str">
        <f t="shared" si="2"/>
        <v>0x09</v>
      </c>
      <c r="AD7" s="18"/>
      <c r="AE7" s="38">
        <v>1</v>
      </c>
      <c r="AF7" s="38">
        <v>1</v>
      </c>
      <c r="AG7" s="19"/>
      <c r="AH7" s="20"/>
      <c r="AJ7" t="str">
        <f t="shared" si="3"/>
        <v>0x0C</v>
      </c>
      <c r="AM7" s="8">
        <v>1</v>
      </c>
      <c r="AN7" s="19"/>
      <c r="AO7" s="19"/>
      <c r="AP7" s="9">
        <v>1</v>
      </c>
      <c r="AQ7" s="20"/>
      <c r="AR7" t="str">
        <f t="shared" si="4"/>
        <v>0x09</v>
      </c>
      <c r="AU7" s="7">
        <v>1</v>
      </c>
      <c r="AV7" s="19"/>
      <c r="AW7" s="48">
        <v>1</v>
      </c>
      <c r="AX7" s="48">
        <v>1</v>
      </c>
      <c r="AY7" s="49">
        <v>1</v>
      </c>
      <c r="BA7" t="str">
        <f t="shared" si="5"/>
        <v>0x17</v>
      </c>
      <c r="BD7" s="51">
        <v>1</v>
      </c>
      <c r="BE7" s="19"/>
      <c r="BF7" s="51">
        <v>1</v>
      </c>
      <c r="BG7" s="19"/>
      <c r="BH7" s="52">
        <v>1</v>
      </c>
      <c r="BJ7" t="str">
        <f t="shared" si="6"/>
        <v>0x15</v>
      </c>
    </row>
    <row r="8" spans="2:62" x14ac:dyDescent="0.25">
      <c r="B8" s="1">
        <v>1</v>
      </c>
      <c r="C8" s="19"/>
      <c r="D8" s="19"/>
      <c r="E8" s="2">
        <v>1</v>
      </c>
      <c r="F8" s="20"/>
      <c r="H8" t="str">
        <f t="shared" si="0"/>
        <v>0x12</v>
      </c>
      <c r="L8" s="18"/>
      <c r="M8" s="19"/>
      <c r="N8" s="36">
        <v>1</v>
      </c>
      <c r="O8" s="19"/>
      <c r="P8" s="20"/>
      <c r="R8" t="str">
        <f t="shared" si="1"/>
        <v>0x04</v>
      </c>
      <c r="U8" s="37">
        <v>1</v>
      </c>
      <c r="V8" s="37">
        <v>1</v>
      </c>
      <c r="W8" s="19"/>
      <c r="X8" s="19"/>
      <c r="Y8" s="32">
        <v>1</v>
      </c>
      <c r="AA8" t="str">
        <f t="shared" si="2"/>
        <v>0x19</v>
      </c>
      <c r="AD8" s="18"/>
      <c r="AE8" s="19"/>
      <c r="AF8" s="38">
        <v>1</v>
      </c>
      <c r="AG8" s="19"/>
      <c r="AH8" s="39">
        <v>1</v>
      </c>
      <c r="AJ8" t="str">
        <f t="shared" si="3"/>
        <v>0x05</v>
      </c>
      <c r="AM8" s="8">
        <v>1</v>
      </c>
      <c r="AN8" s="19"/>
      <c r="AO8" s="19"/>
      <c r="AP8" s="9">
        <v>1</v>
      </c>
      <c r="AQ8" s="20"/>
      <c r="AR8" t="str">
        <f t="shared" si="4"/>
        <v>0x09</v>
      </c>
      <c r="AU8" s="7">
        <v>1</v>
      </c>
      <c r="AV8" s="19"/>
      <c r="AW8" s="19"/>
      <c r="AX8" s="19"/>
      <c r="AY8" s="18"/>
      <c r="BA8" t="str">
        <f t="shared" si="5"/>
        <v>0x10</v>
      </c>
      <c r="BD8" s="51">
        <v>1</v>
      </c>
      <c r="BE8" s="19"/>
      <c r="BF8" s="51">
        <v>1</v>
      </c>
      <c r="BG8" s="19"/>
      <c r="BH8" s="20"/>
      <c r="BJ8" t="str">
        <f t="shared" si="6"/>
        <v>0x14</v>
      </c>
    </row>
    <row r="9" spans="2:62" x14ac:dyDescent="0.25">
      <c r="B9" s="1">
        <v>1</v>
      </c>
      <c r="C9" s="22"/>
      <c r="D9" s="22"/>
      <c r="E9" s="2">
        <v>1</v>
      </c>
      <c r="F9" s="23"/>
      <c r="H9" t="str">
        <f t="shared" si="0"/>
        <v>0x12</v>
      </c>
      <c r="L9" s="21"/>
      <c r="M9" s="22"/>
      <c r="N9" s="42">
        <v>1</v>
      </c>
      <c r="O9" s="22"/>
      <c r="P9" s="23"/>
      <c r="R9" t="str">
        <f t="shared" si="1"/>
        <v>0x04</v>
      </c>
      <c r="U9" s="22"/>
      <c r="V9" s="43">
        <v>1</v>
      </c>
      <c r="W9" s="22"/>
      <c r="X9" s="22"/>
      <c r="Y9" s="44">
        <v>1</v>
      </c>
      <c r="AA9" t="str">
        <f t="shared" si="2"/>
        <v>0x09</v>
      </c>
      <c r="AD9" s="21"/>
      <c r="AE9" s="22"/>
      <c r="AF9" s="45">
        <v>1</v>
      </c>
      <c r="AG9" s="22"/>
      <c r="AH9" s="46">
        <v>1</v>
      </c>
      <c r="AJ9" t="str">
        <f t="shared" si="3"/>
        <v>0x05</v>
      </c>
      <c r="AM9" s="13">
        <v>1</v>
      </c>
      <c r="AN9" s="22"/>
      <c r="AO9" s="22"/>
      <c r="AP9" s="14">
        <v>1</v>
      </c>
      <c r="AQ9" s="23"/>
      <c r="AR9" t="str">
        <f t="shared" si="4"/>
        <v>0x09</v>
      </c>
      <c r="AU9" s="10">
        <v>1</v>
      </c>
      <c r="AV9" s="11">
        <v>1</v>
      </c>
      <c r="AW9" s="11">
        <v>1</v>
      </c>
      <c r="AX9" s="11">
        <v>1</v>
      </c>
      <c r="AY9" s="12">
        <v>1</v>
      </c>
      <c r="BA9" t="str">
        <f t="shared" si="5"/>
        <v>0x1F</v>
      </c>
      <c r="BD9" s="53">
        <v>1</v>
      </c>
      <c r="BE9" s="54">
        <v>1</v>
      </c>
      <c r="BF9" s="54">
        <v>1</v>
      </c>
      <c r="BG9" s="54">
        <v>1</v>
      </c>
      <c r="BH9" s="55">
        <v>1</v>
      </c>
      <c r="BJ9" t="str">
        <f t="shared" si="6"/>
        <v>0x1F</v>
      </c>
    </row>
    <row r="11" spans="2:62" x14ac:dyDescent="0.25">
      <c r="B11" t="str">
        <f>CONCATENATE("unsigned char c1[] =  {",H$2,",",H$3,",",H$4,",",H$5,",",H$6,",",H$7,",",H$8,",",H$9,,"};")</f>
        <v>unsigned char c1[] =  {0x1F,0x10,0x1F,0x10,0x13,0x12,0x12,0x12};</v>
      </c>
    </row>
    <row r="12" spans="2:62" x14ac:dyDescent="0.25">
      <c r="B12" t="str">
        <f>CONCATENATE("unsigned char c2[] =  {",R$2,",",R$3,",",R$4,",",R$5,",",R$6,",",R$7,",",R$8,",",R$9,,"};")</f>
        <v>unsigned char c2[] =  {0x1F,0x00,0x0E,0x04,0x1E,0x04,0x04,0x04};</v>
      </c>
    </row>
    <row r="13" spans="2:62" x14ac:dyDescent="0.25">
      <c r="B13" t="str">
        <f>CONCATENATE("unsigned char c3[] =  {",AA$2,",",AA$3,",",AA$4,",",AA$5,",",AA$6,",",AA$7,",",AA$8,",",AA$9,,"};")</f>
        <v>unsigned char c3[] =  {0x1F,0x01,0x0D,0x09,0x18,0x09,0x19,0x09};</v>
      </c>
    </row>
    <row r="14" spans="2:62" x14ac:dyDescent="0.25">
      <c r="B14" t="str">
        <f>CONCATENATE("unsigned char c4[] =  {",AJ$2,",",AJ$3,",",AJ$4,",",AJ$5,",",AJ$6,",",AJ$7,",",AJ$8,",",AJ$9,,"};")</f>
        <v>unsigned char c4[] =  {0x17,0x10,0x15,0x1D,0x04,0x0C,0x05,0x05};</v>
      </c>
    </row>
    <row r="15" spans="2:62" x14ac:dyDescent="0.25">
      <c r="B15" t="str">
        <f>CONCATENATE("unsigned char c5[] =  {",AR$2,",",AR$3,",",AR$4,",",AR$5,",",AR$6,",",AR$7,",",AR$8,",",AR$9,,"};")</f>
        <v>unsigned char c5[] =  {0x09,0x08,0x09,0x01,0x09,0x09,0x09,0x09};</v>
      </c>
    </row>
    <row r="16" spans="2:62" x14ac:dyDescent="0.25">
      <c r="B16" t="str">
        <f>CONCATENATE("unsigned char c6[] =  {",BA$2,",",BA$3,",",BA$4,",",BA$5,",",BA$6,",",BA$7,",",BA$8,",",BA$9,,"};")</f>
        <v>unsigned char c6[] =  {0x16,0x16,0x13,0x16,0x14,0x17,0x10,0x1F};</v>
      </c>
    </row>
    <row r="17" spans="1:80" x14ac:dyDescent="0.25">
      <c r="B17" t="str">
        <f>CONCATENATE("unsigned char c7[] =  {",BJ$2,",",BJ$3,",",BJ$4,",",BJ$5,",",BJ$6,",",BJ$7,",",BJ$8,",",BJ$9,,"};")</f>
        <v>unsigned char c7[] =  {0x15,0x15,0x11,0x04,0x15,0x15,0x14,0x1F};</v>
      </c>
    </row>
    <row r="19" spans="1:80" x14ac:dyDescent="0.25">
      <c r="A19" s="1"/>
      <c r="B19" s="2"/>
      <c r="C19" s="2"/>
      <c r="D19" s="2"/>
      <c r="E19" s="3"/>
      <c r="F19" s="24"/>
      <c r="G19" s="25"/>
      <c r="H19" s="25"/>
      <c r="I19" s="25"/>
      <c r="J19" s="26"/>
      <c r="K19" s="24"/>
      <c r="L19" s="25"/>
      <c r="M19" s="25"/>
      <c r="N19" s="25"/>
      <c r="O19" s="26"/>
      <c r="P19" s="24"/>
      <c r="Q19" s="25"/>
      <c r="R19" s="25"/>
      <c r="S19" s="25"/>
      <c r="T19" s="26"/>
      <c r="U19" s="27"/>
      <c r="V19" s="27"/>
      <c r="W19" s="27"/>
      <c r="X19" s="27"/>
      <c r="Y19" s="28"/>
      <c r="Z19" s="27"/>
      <c r="AA19" s="27"/>
      <c r="AB19" s="27"/>
      <c r="AC19" s="27"/>
      <c r="AD19" s="28"/>
      <c r="AE19" s="29"/>
      <c r="AF19" s="16"/>
      <c r="AG19" s="30"/>
      <c r="AH19" s="30"/>
      <c r="AI19" s="31"/>
      <c r="AJ19" s="1"/>
      <c r="AK19" s="2"/>
      <c r="AL19" s="2"/>
      <c r="AM19" s="2"/>
      <c r="AN19" s="3"/>
      <c r="AO19" s="27"/>
      <c r="AP19" s="27"/>
      <c r="AQ19" s="27"/>
      <c r="AR19" s="27"/>
      <c r="AS19" s="28"/>
      <c r="AT19" s="29"/>
      <c r="AU19" s="16"/>
      <c r="AV19" s="30"/>
      <c r="AW19" s="30"/>
      <c r="AX19" s="31"/>
      <c r="AY19" s="24"/>
      <c r="AZ19" s="25"/>
      <c r="BA19" s="25"/>
      <c r="BB19" s="25"/>
      <c r="BC19" s="26"/>
      <c r="BD19" s="24"/>
      <c r="BE19" s="25"/>
      <c r="BF19" s="25"/>
      <c r="BG19" s="25"/>
      <c r="BH19" s="26"/>
      <c r="BI19" s="24"/>
      <c r="BJ19" s="25"/>
      <c r="BK19" s="25"/>
      <c r="BL19" s="25"/>
      <c r="BM19" s="26"/>
      <c r="BN19" s="24"/>
      <c r="BO19" s="25"/>
      <c r="BP19" s="25"/>
      <c r="BQ19" s="25"/>
      <c r="BR19" s="26"/>
      <c r="BS19" s="27"/>
      <c r="BT19" s="27"/>
      <c r="BU19" s="27"/>
      <c r="BV19" s="27"/>
      <c r="BW19" s="28"/>
      <c r="BX19" s="27"/>
      <c r="BY19" s="27"/>
      <c r="BZ19" s="27"/>
      <c r="CA19" s="27"/>
      <c r="CB19" s="28"/>
    </row>
    <row r="20" spans="1:80" x14ac:dyDescent="0.25">
      <c r="A20" s="4"/>
      <c r="B20" s="19"/>
      <c r="C20" s="19"/>
      <c r="D20" s="19"/>
      <c r="E20" s="20"/>
      <c r="F20" s="18"/>
      <c r="G20" s="19"/>
      <c r="H20" s="19"/>
      <c r="I20" s="19"/>
      <c r="J20" s="20"/>
      <c r="K20" s="18"/>
      <c r="L20" s="19"/>
      <c r="M20" s="19"/>
      <c r="N20" s="19"/>
      <c r="O20" s="20"/>
      <c r="P20" s="18"/>
      <c r="Q20" s="19"/>
      <c r="R20" s="19"/>
      <c r="S20" s="19"/>
      <c r="T20" s="20"/>
      <c r="U20" s="19"/>
      <c r="V20" s="19"/>
      <c r="W20" s="19"/>
      <c r="X20" s="19"/>
      <c r="Y20" s="32"/>
      <c r="Z20" s="19"/>
      <c r="AA20" s="19"/>
      <c r="AB20" s="19"/>
      <c r="AC20" s="19"/>
      <c r="AD20" s="32"/>
      <c r="AE20" s="33"/>
      <c r="AF20" s="19"/>
      <c r="AG20" s="19"/>
      <c r="AH20" s="19"/>
      <c r="AI20" s="20"/>
      <c r="AJ20" s="4"/>
      <c r="AK20" s="19"/>
      <c r="AL20" s="19"/>
      <c r="AM20" s="19"/>
      <c r="AN20" s="20"/>
      <c r="AO20" s="19"/>
      <c r="AP20" s="19"/>
      <c r="AQ20" s="19"/>
      <c r="AR20" s="19"/>
      <c r="AS20" s="32"/>
      <c r="AT20" s="33"/>
      <c r="AU20" s="19"/>
      <c r="AV20" s="19"/>
      <c r="AW20" s="19"/>
      <c r="AX20" s="20"/>
      <c r="AY20" s="18"/>
      <c r="AZ20" s="19"/>
      <c r="BA20" s="19"/>
      <c r="BB20" s="19"/>
      <c r="BC20" s="20"/>
      <c r="BD20" s="18"/>
      <c r="BE20" s="19"/>
      <c r="BF20" s="19"/>
      <c r="BG20" s="19"/>
      <c r="BH20" s="20"/>
      <c r="BI20" s="18"/>
      <c r="BJ20" s="19"/>
      <c r="BK20" s="19"/>
      <c r="BL20" s="19"/>
      <c r="BM20" s="20"/>
      <c r="BN20" s="18"/>
      <c r="BO20" s="19"/>
      <c r="BP20" s="19"/>
      <c r="BQ20" s="19"/>
      <c r="BR20" s="20"/>
      <c r="BS20" s="19"/>
      <c r="BT20" s="19"/>
      <c r="BU20" s="19"/>
      <c r="BV20" s="19"/>
      <c r="BW20" s="32"/>
      <c r="BX20" s="19"/>
      <c r="BY20" s="19"/>
      <c r="BZ20" s="19"/>
      <c r="CA20" s="19"/>
      <c r="CB20" s="32"/>
    </row>
    <row r="21" spans="1:80" x14ac:dyDescent="0.25">
      <c r="A21" s="4"/>
      <c r="B21" s="34"/>
      <c r="C21" s="34"/>
      <c r="D21" s="34"/>
      <c r="E21" s="35"/>
      <c r="F21" s="18"/>
      <c r="G21" s="36"/>
      <c r="H21" s="36"/>
      <c r="I21" s="36"/>
      <c r="J21" s="20"/>
      <c r="K21" s="18"/>
      <c r="L21" s="36"/>
      <c r="M21" s="36"/>
      <c r="N21" s="36"/>
      <c r="O21" s="20"/>
      <c r="P21" s="18"/>
      <c r="Q21" s="36"/>
      <c r="R21" s="36"/>
      <c r="S21" s="36"/>
      <c r="T21" s="20"/>
      <c r="U21" s="19"/>
      <c r="V21" s="37"/>
      <c r="W21" s="37"/>
      <c r="X21" s="19"/>
      <c r="Y21" s="32"/>
      <c r="Z21" s="19"/>
      <c r="AA21" s="37"/>
      <c r="AB21" s="37"/>
      <c r="AC21" s="19"/>
      <c r="AD21" s="32"/>
      <c r="AE21" s="33"/>
      <c r="AF21" s="19"/>
      <c r="AG21" s="38"/>
      <c r="AH21" s="19"/>
      <c r="AI21" s="39"/>
      <c r="AJ21" s="4"/>
      <c r="AK21" s="34"/>
      <c r="AL21" s="34"/>
      <c r="AM21" s="34"/>
      <c r="AN21" s="35"/>
      <c r="AO21" s="19"/>
      <c r="AP21" s="37"/>
      <c r="AQ21" s="37"/>
      <c r="AR21" s="19"/>
      <c r="AS21" s="32"/>
      <c r="AT21" s="33"/>
      <c r="AU21" s="19"/>
      <c r="AV21" s="38"/>
      <c r="AW21" s="19"/>
      <c r="AX21" s="39"/>
      <c r="AY21" s="18"/>
      <c r="AZ21" s="36"/>
      <c r="BA21" s="36"/>
      <c r="BB21" s="36"/>
      <c r="BC21" s="20"/>
      <c r="BD21" s="18"/>
      <c r="BE21" s="36"/>
      <c r="BF21" s="36"/>
      <c r="BG21" s="36"/>
      <c r="BH21" s="20"/>
      <c r="BI21" s="18"/>
      <c r="BJ21" s="36"/>
      <c r="BK21" s="36"/>
      <c r="BL21" s="36"/>
      <c r="BM21" s="20"/>
      <c r="BN21" s="18"/>
      <c r="BO21" s="36"/>
      <c r="BP21" s="36"/>
      <c r="BQ21" s="36"/>
      <c r="BR21" s="20"/>
      <c r="BS21" s="19"/>
      <c r="BT21" s="37"/>
      <c r="BU21" s="37"/>
      <c r="BV21" s="19"/>
      <c r="BW21" s="32"/>
      <c r="BX21" s="19"/>
      <c r="BY21" s="37"/>
      <c r="BZ21" s="37"/>
      <c r="CA21" s="19"/>
      <c r="CB21" s="32"/>
    </row>
    <row r="22" spans="1:80" x14ac:dyDescent="0.25">
      <c r="A22" s="4"/>
      <c r="B22" s="19"/>
      <c r="C22" s="19"/>
      <c r="D22" s="19"/>
      <c r="E22" s="20"/>
      <c r="F22" s="18"/>
      <c r="G22" s="19"/>
      <c r="H22" s="36"/>
      <c r="I22" s="19"/>
      <c r="J22" s="20"/>
      <c r="K22" s="18"/>
      <c r="L22" s="19"/>
      <c r="M22" s="36"/>
      <c r="N22" s="19"/>
      <c r="O22" s="20"/>
      <c r="P22" s="18"/>
      <c r="Q22" s="19"/>
      <c r="R22" s="36"/>
      <c r="S22" s="19"/>
      <c r="T22" s="20"/>
      <c r="U22" s="19"/>
      <c r="V22" s="37"/>
      <c r="W22" s="19"/>
      <c r="X22" s="19"/>
      <c r="Y22" s="32"/>
      <c r="Z22" s="19"/>
      <c r="AA22" s="37"/>
      <c r="AB22" s="19"/>
      <c r="AC22" s="19"/>
      <c r="AD22" s="32"/>
      <c r="AE22" s="33"/>
      <c r="AF22" s="38"/>
      <c r="AG22" s="38"/>
      <c r="AH22" s="19"/>
      <c r="AI22" s="39"/>
      <c r="AJ22" s="4"/>
      <c r="AK22" s="19"/>
      <c r="AL22" s="19"/>
      <c r="AM22" s="19"/>
      <c r="AN22" s="20"/>
      <c r="AO22" s="19"/>
      <c r="AP22" s="37"/>
      <c r="AQ22" s="19"/>
      <c r="AR22" s="19"/>
      <c r="AS22" s="32"/>
      <c r="AT22" s="33"/>
      <c r="AU22" s="38"/>
      <c r="AV22" s="38"/>
      <c r="AW22" s="19"/>
      <c r="AX22" s="39"/>
      <c r="AY22" s="18"/>
      <c r="AZ22" s="19"/>
      <c r="BA22" s="36"/>
      <c r="BB22" s="19"/>
      <c r="BC22" s="20"/>
      <c r="BD22" s="18"/>
      <c r="BE22" s="19"/>
      <c r="BF22" s="36"/>
      <c r="BG22" s="19"/>
      <c r="BH22" s="20"/>
      <c r="BI22" s="18"/>
      <c r="BJ22" s="19"/>
      <c r="BK22" s="36"/>
      <c r="BL22" s="19"/>
      <c r="BM22" s="20"/>
      <c r="BN22" s="18"/>
      <c r="BO22" s="19"/>
      <c r="BP22" s="36"/>
      <c r="BQ22" s="19"/>
      <c r="BR22" s="20"/>
      <c r="BS22" s="19"/>
      <c r="BT22" s="37"/>
      <c r="BU22" s="19"/>
      <c r="BV22" s="19"/>
      <c r="BW22" s="32"/>
      <c r="BX22" s="19"/>
      <c r="BY22" s="37"/>
      <c r="BZ22" s="19"/>
      <c r="CA22" s="19"/>
      <c r="CB22" s="32"/>
    </row>
    <row r="23" spans="1:80" x14ac:dyDescent="0.25">
      <c r="A23" s="4"/>
      <c r="B23" s="19"/>
      <c r="C23" s="19"/>
      <c r="D23" s="34"/>
      <c r="E23" s="35"/>
      <c r="F23" s="40"/>
      <c r="G23" s="36"/>
      <c r="H23" s="36"/>
      <c r="I23" s="36"/>
      <c r="J23" s="20"/>
      <c r="K23" s="40"/>
      <c r="L23" s="36"/>
      <c r="M23" s="36"/>
      <c r="N23" s="36"/>
      <c r="O23" s="20"/>
      <c r="P23" s="40"/>
      <c r="Q23" s="36"/>
      <c r="R23" s="36"/>
      <c r="S23" s="36"/>
      <c r="T23" s="20"/>
      <c r="U23" s="37"/>
      <c r="V23" s="37"/>
      <c r="W23" s="19"/>
      <c r="X23" s="19"/>
      <c r="Y23" s="20"/>
      <c r="Z23" s="37"/>
      <c r="AA23" s="37"/>
      <c r="AB23" s="19"/>
      <c r="AC23" s="19"/>
      <c r="AD23" s="20"/>
      <c r="AE23" s="18"/>
      <c r="AF23" s="19"/>
      <c r="AG23" s="38"/>
      <c r="AH23" s="19"/>
      <c r="AI23" s="20"/>
      <c r="AJ23" s="4"/>
      <c r="AK23" s="19"/>
      <c r="AL23" s="19"/>
      <c r="AM23" s="34"/>
      <c r="AN23" s="35"/>
      <c r="AO23" s="37"/>
      <c r="AP23" s="37"/>
      <c r="AQ23" s="19"/>
      <c r="AR23" s="19"/>
      <c r="AS23" s="20"/>
      <c r="AT23" s="18"/>
      <c r="AU23" s="19"/>
      <c r="AV23" s="38"/>
      <c r="AW23" s="19"/>
      <c r="AX23" s="20"/>
      <c r="AY23" s="40"/>
      <c r="AZ23" s="36"/>
      <c r="BA23" s="36"/>
      <c r="BB23" s="36"/>
      <c r="BC23" s="20"/>
      <c r="BD23" s="40"/>
      <c r="BE23" s="36"/>
      <c r="BF23" s="36"/>
      <c r="BG23" s="36"/>
      <c r="BH23" s="20"/>
      <c r="BI23" s="40"/>
      <c r="BJ23" s="36"/>
      <c r="BK23" s="36"/>
      <c r="BL23" s="36"/>
      <c r="BM23" s="20"/>
      <c r="BN23" s="40"/>
      <c r="BO23" s="36"/>
      <c r="BP23" s="36"/>
      <c r="BQ23" s="36"/>
      <c r="BR23" s="20"/>
      <c r="BS23" s="37"/>
      <c r="BT23" s="37"/>
      <c r="BU23" s="19"/>
      <c r="BV23" s="19"/>
      <c r="BW23" s="20"/>
      <c r="BX23" s="37"/>
      <c r="BY23" s="37"/>
      <c r="BZ23" s="19"/>
      <c r="CA23" s="19"/>
      <c r="CB23" s="20"/>
    </row>
    <row r="24" spans="1:80" x14ac:dyDescent="0.25">
      <c r="A24" s="4"/>
      <c r="B24" s="19"/>
      <c r="C24" s="19"/>
      <c r="D24" s="34"/>
      <c r="E24" s="20"/>
      <c r="F24" s="18"/>
      <c r="G24" s="19"/>
      <c r="H24" s="36"/>
      <c r="I24" s="19"/>
      <c r="J24" s="20"/>
      <c r="K24" s="18"/>
      <c r="L24" s="19"/>
      <c r="M24" s="36"/>
      <c r="N24" s="19"/>
      <c r="O24" s="20"/>
      <c r="P24" s="18"/>
      <c r="Q24" s="19"/>
      <c r="R24" s="36"/>
      <c r="S24" s="19"/>
      <c r="T24" s="20"/>
      <c r="U24" s="19"/>
      <c r="V24" s="37"/>
      <c r="W24" s="19"/>
      <c r="X24" s="19"/>
      <c r="Y24" s="32"/>
      <c r="Z24" s="19"/>
      <c r="AA24" s="37"/>
      <c r="AB24" s="19"/>
      <c r="AC24" s="19"/>
      <c r="AD24" s="32"/>
      <c r="AE24" s="18"/>
      <c r="AF24" s="38"/>
      <c r="AG24" s="38"/>
      <c r="AH24" s="19"/>
      <c r="AI24" s="20"/>
      <c r="AJ24" s="4"/>
      <c r="AK24" s="19"/>
      <c r="AL24" s="19"/>
      <c r="AM24" s="34"/>
      <c r="AN24" s="20"/>
      <c r="AO24" s="19"/>
      <c r="AP24" s="37"/>
      <c r="AQ24" s="19"/>
      <c r="AR24" s="19"/>
      <c r="AS24" s="32"/>
      <c r="AT24" s="18"/>
      <c r="AU24" s="38"/>
      <c r="AV24" s="38"/>
      <c r="AW24" s="19"/>
      <c r="AX24" s="20"/>
      <c r="AY24" s="18"/>
      <c r="AZ24" s="19"/>
      <c r="BA24" s="36"/>
      <c r="BB24" s="19"/>
      <c r="BC24" s="20"/>
      <c r="BD24" s="18"/>
      <c r="BE24" s="19"/>
      <c r="BF24" s="36"/>
      <c r="BG24" s="19"/>
      <c r="BH24" s="20"/>
      <c r="BI24" s="18"/>
      <c r="BJ24" s="19"/>
      <c r="BK24" s="36"/>
      <c r="BL24" s="19"/>
      <c r="BM24" s="20"/>
      <c r="BN24" s="18"/>
      <c r="BO24" s="19"/>
      <c r="BP24" s="36"/>
      <c r="BQ24" s="19"/>
      <c r="BR24" s="20"/>
      <c r="BS24" s="19"/>
      <c r="BT24" s="37"/>
      <c r="BU24" s="19"/>
      <c r="BV24" s="19"/>
      <c r="BW24" s="32"/>
      <c r="BX24" s="19"/>
      <c r="BY24" s="37"/>
      <c r="BZ24" s="19"/>
      <c r="CA24" s="19"/>
      <c r="CB24" s="32"/>
    </row>
    <row r="25" spans="1:80" x14ac:dyDescent="0.25">
      <c r="A25" s="4"/>
      <c r="B25" s="19"/>
      <c r="C25" s="19"/>
      <c r="D25" s="34"/>
      <c r="E25" s="20"/>
      <c r="F25" s="18"/>
      <c r="G25" s="19"/>
      <c r="H25" s="36"/>
      <c r="I25" s="19"/>
      <c r="J25" s="20"/>
      <c r="K25" s="18"/>
      <c r="L25" s="19"/>
      <c r="M25" s="36"/>
      <c r="N25" s="19"/>
      <c r="O25" s="20"/>
      <c r="P25" s="18"/>
      <c r="Q25" s="19"/>
      <c r="R25" s="36"/>
      <c r="S25" s="19"/>
      <c r="T25" s="20"/>
      <c r="U25" s="37"/>
      <c r="V25" s="37"/>
      <c r="W25" s="19"/>
      <c r="X25" s="19"/>
      <c r="Y25" s="32"/>
      <c r="Z25" s="37"/>
      <c r="AA25" s="37"/>
      <c r="AB25" s="19"/>
      <c r="AC25" s="19"/>
      <c r="AD25" s="32"/>
      <c r="AE25" s="18"/>
      <c r="AF25" s="19"/>
      <c r="AG25" s="38"/>
      <c r="AH25" s="19"/>
      <c r="AI25" s="39"/>
      <c r="AJ25" s="4"/>
      <c r="AK25" s="19"/>
      <c r="AL25" s="19"/>
      <c r="AM25" s="34"/>
      <c r="AN25" s="20"/>
      <c r="AO25" s="37"/>
      <c r="AP25" s="37"/>
      <c r="AQ25" s="19"/>
      <c r="AR25" s="19"/>
      <c r="AS25" s="32"/>
      <c r="AT25" s="18"/>
      <c r="AU25" s="19"/>
      <c r="AV25" s="38"/>
      <c r="AW25" s="19"/>
      <c r="AX25" s="39"/>
      <c r="AY25" s="18"/>
      <c r="AZ25" s="19"/>
      <c r="BA25" s="36"/>
      <c r="BB25" s="19"/>
      <c r="BC25" s="20"/>
      <c r="BD25" s="18"/>
      <c r="BE25" s="19"/>
      <c r="BF25" s="36"/>
      <c r="BG25" s="19"/>
      <c r="BH25" s="20"/>
      <c r="BI25" s="18"/>
      <c r="BJ25" s="19"/>
      <c r="BK25" s="36"/>
      <c r="BL25" s="19"/>
      <c r="BM25" s="20"/>
      <c r="BN25" s="18"/>
      <c r="BO25" s="19"/>
      <c r="BP25" s="36"/>
      <c r="BQ25" s="19"/>
      <c r="BR25" s="20"/>
      <c r="BS25" s="37"/>
      <c r="BT25" s="37"/>
      <c r="BU25" s="19"/>
      <c r="BV25" s="19"/>
      <c r="BW25" s="32"/>
      <c r="BX25" s="37"/>
      <c r="BY25" s="37"/>
      <c r="BZ25" s="19"/>
      <c r="CA25" s="19"/>
      <c r="CB25" s="32"/>
    </row>
    <row r="26" spans="1:80" x14ac:dyDescent="0.25">
      <c r="A26" s="5"/>
      <c r="B26" s="22"/>
      <c r="C26" s="22"/>
      <c r="D26" s="41"/>
      <c r="E26" s="23"/>
      <c r="F26" s="21"/>
      <c r="G26" s="22"/>
      <c r="H26" s="42"/>
      <c r="I26" s="22"/>
      <c r="J26" s="23"/>
      <c r="K26" s="21"/>
      <c r="L26" s="22"/>
      <c r="M26" s="42"/>
      <c r="N26" s="22"/>
      <c r="O26" s="23"/>
      <c r="P26" s="21"/>
      <c r="Q26" s="22"/>
      <c r="R26" s="42"/>
      <c r="S26" s="22"/>
      <c r="T26" s="23"/>
      <c r="U26" s="22"/>
      <c r="V26" s="43"/>
      <c r="W26" s="22"/>
      <c r="X26" s="22"/>
      <c r="Y26" s="44"/>
      <c r="Z26" s="22"/>
      <c r="AA26" s="43"/>
      <c r="AB26" s="22"/>
      <c r="AC26" s="22"/>
      <c r="AD26" s="44"/>
      <c r="AE26" s="21"/>
      <c r="AF26" s="22"/>
      <c r="AG26" s="45"/>
      <c r="AH26" s="22"/>
      <c r="AI26" s="46"/>
      <c r="AJ26" s="5"/>
      <c r="AK26" s="22"/>
      <c r="AL26" s="22"/>
      <c r="AM26" s="41"/>
      <c r="AN26" s="23"/>
      <c r="AO26" s="22"/>
      <c r="AP26" s="43"/>
      <c r="AQ26" s="22"/>
      <c r="AR26" s="22"/>
      <c r="AS26" s="44"/>
      <c r="AT26" s="21"/>
      <c r="AU26" s="22"/>
      <c r="AV26" s="45"/>
      <c r="AW26" s="22"/>
      <c r="AX26" s="46"/>
      <c r="AY26" s="21"/>
      <c r="AZ26" s="22"/>
      <c r="BA26" s="42"/>
      <c r="BB26" s="22"/>
      <c r="BC26" s="23"/>
      <c r="BD26" s="21"/>
      <c r="BE26" s="22"/>
      <c r="BF26" s="42"/>
      <c r="BG26" s="22"/>
      <c r="BH26" s="23"/>
      <c r="BI26" s="21"/>
      <c r="BJ26" s="22"/>
      <c r="BK26" s="42"/>
      <c r="BL26" s="22"/>
      <c r="BM26" s="23"/>
      <c r="BN26" s="21"/>
      <c r="BO26" s="22"/>
      <c r="BP26" s="42"/>
      <c r="BQ26" s="22"/>
      <c r="BR26" s="23"/>
      <c r="BS26" s="22"/>
      <c r="BT26" s="43"/>
      <c r="BU26" s="22"/>
      <c r="BV26" s="22"/>
      <c r="BW26" s="44"/>
      <c r="BX26" s="22"/>
      <c r="BY26" s="43"/>
      <c r="BZ26" s="22"/>
      <c r="CA26" s="22"/>
      <c r="CB26" s="44"/>
    </row>
    <row r="27" spans="1:80" x14ac:dyDescent="0.25">
      <c r="A27" s="6"/>
      <c r="B27" s="16"/>
      <c r="C27" s="16"/>
      <c r="D27" s="47"/>
      <c r="E27" s="17"/>
      <c r="F27" s="1"/>
      <c r="G27" s="2"/>
      <c r="H27" s="2"/>
      <c r="I27" s="2"/>
      <c r="J27" s="3"/>
      <c r="K27" s="27"/>
      <c r="L27" s="27"/>
      <c r="M27" s="27"/>
      <c r="N27" s="27"/>
      <c r="O27" s="28"/>
      <c r="P27" s="1"/>
      <c r="Q27" s="2"/>
      <c r="R27" s="2"/>
      <c r="S27" s="2"/>
      <c r="T27" s="3"/>
      <c r="U27" s="24"/>
      <c r="V27" s="25"/>
      <c r="W27" s="25"/>
      <c r="X27" s="25"/>
      <c r="Y27" s="26"/>
      <c r="Z27" s="29"/>
      <c r="AA27" s="16"/>
      <c r="AB27" s="30"/>
      <c r="AC27" s="30"/>
      <c r="AD27" s="31"/>
      <c r="AE27" s="6"/>
      <c r="AF27" s="16"/>
      <c r="AG27" s="16"/>
      <c r="AH27" s="47"/>
      <c r="AI27" s="17"/>
      <c r="AJ27" s="1"/>
      <c r="AK27" s="2"/>
      <c r="AL27" s="2"/>
      <c r="AM27" s="2"/>
      <c r="AN27" s="3"/>
      <c r="AO27" s="24"/>
      <c r="AP27" s="25"/>
      <c r="AQ27" s="25"/>
      <c r="AR27" s="25"/>
      <c r="AS27" s="26"/>
      <c r="AT27" s="6"/>
      <c r="AU27" s="16"/>
      <c r="AV27" s="16"/>
      <c r="AW27" s="47"/>
      <c r="AX27" s="17"/>
      <c r="AY27" s="27"/>
      <c r="AZ27" s="27"/>
      <c r="BA27" s="27"/>
      <c r="BB27" s="27"/>
      <c r="BC27" s="28"/>
      <c r="BD27" s="24"/>
      <c r="BE27" s="25"/>
      <c r="BF27" s="25"/>
      <c r="BG27" s="25"/>
      <c r="BH27" s="26"/>
      <c r="BI27" s="24"/>
      <c r="BJ27" s="25"/>
      <c r="BK27" s="25"/>
      <c r="BL27" s="25"/>
      <c r="BM27" s="26"/>
      <c r="BN27" s="6"/>
      <c r="BO27" s="16"/>
      <c r="BP27" s="16"/>
      <c r="BQ27" s="47"/>
      <c r="BR27" s="17"/>
      <c r="BS27" s="24"/>
      <c r="BT27" s="25"/>
      <c r="BU27" s="25"/>
      <c r="BV27" s="25"/>
      <c r="BW27" s="26"/>
      <c r="BX27" s="27"/>
      <c r="BY27" s="27"/>
      <c r="BZ27" s="27"/>
      <c r="CA27" s="27"/>
      <c r="CB27" s="28"/>
    </row>
    <row r="28" spans="1:80" x14ac:dyDescent="0.25">
      <c r="A28" s="8"/>
      <c r="B28" s="19"/>
      <c r="C28" s="19"/>
      <c r="D28" s="19"/>
      <c r="E28" s="20"/>
      <c r="F28" s="4"/>
      <c r="G28" s="19"/>
      <c r="H28" s="19"/>
      <c r="I28" s="19"/>
      <c r="J28" s="20"/>
      <c r="K28" s="19"/>
      <c r="L28" s="19"/>
      <c r="M28" s="19"/>
      <c r="N28" s="19"/>
      <c r="O28" s="32"/>
      <c r="P28" s="4"/>
      <c r="Q28" s="19"/>
      <c r="R28" s="19"/>
      <c r="S28" s="19"/>
      <c r="T28" s="20"/>
      <c r="U28" s="18"/>
      <c r="V28" s="19"/>
      <c r="W28" s="19"/>
      <c r="X28" s="19"/>
      <c r="Y28" s="20"/>
      <c r="Z28" s="33"/>
      <c r="AA28" s="19"/>
      <c r="AB28" s="19"/>
      <c r="AC28" s="19"/>
      <c r="AD28" s="20"/>
      <c r="AE28" s="8"/>
      <c r="AF28" s="19"/>
      <c r="AG28" s="19"/>
      <c r="AH28" s="19"/>
      <c r="AI28" s="20"/>
      <c r="AJ28" s="4"/>
      <c r="AK28" s="19"/>
      <c r="AL28" s="19"/>
      <c r="AM28" s="19"/>
      <c r="AN28" s="20"/>
      <c r="AO28" s="18"/>
      <c r="AP28" s="19"/>
      <c r="AQ28" s="19"/>
      <c r="AR28" s="19"/>
      <c r="AS28" s="20"/>
      <c r="AT28" s="8"/>
      <c r="AU28" s="19"/>
      <c r="AV28" s="19"/>
      <c r="AW28" s="19"/>
      <c r="AX28" s="20"/>
      <c r="AY28" s="19"/>
      <c r="AZ28" s="19"/>
      <c r="BA28" s="19"/>
      <c r="BB28" s="19"/>
      <c r="BC28" s="32"/>
      <c r="BD28" s="18"/>
      <c r="BE28" s="19"/>
      <c r="BF28" s="19"/>
      <c r="BG28" s="19"/>
      <c r="BH28" s="20"/>
      <c r="BI28" s="18"/>
      <c r="BJ28" s="19"/>
      <c r="BK28" s="19"/>
      <c r="BL28" s="19"/>
      <c r="BM28" s="20"/>
      <c r="BN28" s="8"/>
      <c r="BO28" s="19"/>
      <c r="BP28" s="19"/>
      <c r="BQ28" s="19"/>
      <c r="BR28" s="20"/>
      <c r="BS28" s="18"/>
      <c r="BT28" s="19"/>
      <c r="BU28" s="19"/>
      <c r="BV28" s="19"/>
      <c r="BW28" s="20"/>
      <c r="BX28" s="19"/>
      <c r="BY28" s="19"/>
      <c r="BZ28" s="19"/>
      <c r="CA28" s="19"/>
      <c r="CB28" s="32"/>
    </row>
    <row r="29" spans="1:80" x14ac:dyDescent="0.25">
      <c r="A29" s="8"/>
      <c r="B29" s="19"/>
      <c r="C29" s="19"/>
      <c r="D29" s="9"/>
      <c r="E29" s="20"/>
      <c r="F29" s="4"/>
      <c r="G29" s="34"/>
      <c r="H29" s="34"/>
      <c r="I29" s="34"/>
      <c r="J29" s="35"/>
      <c r="K29" s="19"/>
      <c r="L29" s="37"/>
      <c r="M29" s="37"/>
      <c r="N29" s="19"/>
      <c r="O29" s="32"/>
      <c r="P29" s="4"/>
      <c r="Q29" s="34"/>
      <c r="R29" s="34"/>
      <c r="S29" s="34"/>
      <c r="T29" s="35"/>
      <c r="U29" s="18"/>
      <c r="V29" s="36"/>
      <c r="W29" s="36"/>
      <c r="X29" s="36"/>
      <c r="Y29" s="20"/>
      <c r="Z29" s="33"/>
      <c r="AA29" s="19"/>
      <c r="AB29" s="38"/>
      <c r="AC29" s="19"/>
      <c r="AD29" s="39"/>
      <c r="AE29" s="8"/>
      <c r="AF29" s="19"/>
      <c r="AG29" s="19"/>
      <c r="AH29" s="9"/>
      <c r="AI29" s="20"/>
      <c r="AJ29" s="4"/>
      <c r="AK29" s="34"/>
      <c r="AL29" s="34"/>
      <c r="AM29" s="34"/>
      <c r="AN29" s="35"/>
      <c r="AO29" s="18"/>
      <c r="AP29" s="36"/>
      <c r="AQ29" s="36"/>
      <c r="AR29" s="36"/>
      <c r="AS29" s="20"/>
      <c r="AT29" s="8"/>
      <c r="AU29" s="19"/>
      <c r="AV29" s="19"/>
      <c r="AW29" s="9"/>
      <c r="AX29" s="20"/>
      <c r="AY29" s="19"/>
      <c r="AZ29" s="37"/>
      <c r="BA29" s="37"/>
      <c r="BB29" s="19"/>
      <c r="BC29" s="32"/>
      <c r="BD29" s="18"/>
      <c r="BE29" s="36"/>
      <c r="BF29" s="36"/>
      <c r="BG29" s="36"/>
      <c r="BH29" s="20"/>
      <c r="BI29" s="18"/>
      <c r="BJ29" s="36"/>
      <c r="BK29" s="36"/>
      <c r="BL29" s="36"/>
      <c r="BM29" s="20"/>
      <c r="BN29" s="8"/>
      <c r="BO29" s="19"/>
      <c r="BP29" s="19"/>
      <c r="BQ29" s="9"/>
      <c r="BR29" s="20"/>
      <c r="BS29" s="18"/>
      <c r="BT29" s="36"/>
      <c r="BU29" s="36"/>
      <c r="BV29" s="36"/>
      <c r="BW29" s="20"/>
      <c r="BX29" s="19"/>
      <c r="BY29" s="37"/>
      <c r="BZ29" s="37"/>
      <c r="CA29" s="19"/>
      <c r="CB29" s="32"/>
    </row>
    <row r="30" spans="1:80" x14ac:dyDescent="0.25">
      <c r="A30" s="19"/>
      <c r="B30" s="19"/>
      <c r="C30" s="19"/>
      <c r="D30" s="9"/>
      <c r="E30" s="20"/>
      <c r="F30" s="4"/>
      <c r="G30" s="19"/>
      <c r="H30" s="19"/>
      <c r="I30" s="19"/>
      <c r="J30" s="20"/>
      <c r="K30" s="19"/>
      <c r="L30" s="37"/>
      <c r="M30" s="19"/>
      <c r="N30" s="19"/>
      <c r="O30" s="32"/>
      <c r="P30" s="4"/>
      <c r="Q30" s="19"/>
      <c r="R30" s="19"/>
      <c r="S30" s="19"/>
      <c r="T30" s="20"/>
      <c r="U30" s="18"/>
      <c r="V30" s="19"/>
      <c r="W30" s="36"/>
      <c r="X30" s="19"/>
      <c r="Y30" s="20"/>
      <c r="Z30" s="33"/>
      <c r="AA30" s="38"/>
      <c r="AB30" s="38"/>
      <c r="AC30" s="19"/>
      <c r="AD30" s="39"/>
      <c r="AE30" s="19"/>
      <c r="AF30" s="19"/>
      <c r="AG30" s="19"/>
      <c r="AH30" s="9"/>
      <c r="AI30" s="20"/>
      <c r="AJ30" s="4"/>
      <c r="AK30" s="19"/>
      <c r="AL30" s="19"/>
      <c r="AM30" s="19"/>
      <c r="AN30" s="20"/>
      <c r="AO30" s="18"/>
      <c r="AP30" s="19"/>
      <c r="AQ30" s="36"/>
      <c r="AR30" s="19"/>
      <c r="AS30" s="20"/>
      <c r="AT30" s="19"/>
      <c r="AU30" s="19"/>
      <c r="AV30" s="19"/>
      <c r="AW30" s="9"/>
      <c r="AX30" s="20"/>
      <c r="AY30" s="19"/>
      <c r="AZ30" s="37"/>
      <c r="BA30" s="19"/>
      <c r="BB30" s="19"/>
      <c r="BC30" s="32"/>
      <c r="BD30" s="18"/>
      <c r="BE30" s="19"/>
      <c r="BF30" s="36"/>
      <c r="BG30" s="19"/>
      <c r="BH30" s="20"/>
      <c r="BI30" s="18"/>
      <c r="BJ30" s="19"/>
      <c r="BK30" s="36"/>
      <c r="BL30" s="19"/>
      <c r="BM30" s="20"/>
      <c r="BN30" s="19"/>
      <c r="BO30" s="19"/>
      <c r="BP30" s="19"/>
      <c r="BQ30" s="9"/>
      <c r="BR30" s="20"/>
      <c r="BS30" s="18"/>
      <c r="BT30" s="19"/>
      <c r="BU30" s="36"/>
      <c r="BV30" s="19"/>
      <c r="BW30" s="20"/>
      <c r="BX30" s="19"/>
      <c r="BY30" s="37"/>
      <c r="BZ30" s="19"/>
      <c r="CA30" s="19"/>
      <c r="CB30" s="32"/>
    </row>
    <row r="31" spans="1:80" x14ac:dyDescent="0.25">
      <c r="A31" s="8"/>
      <c r="B31" s="19"/>
      <c r="C31" s="19"/>
      <c r="D31" s="9"/>
      <c r="E31" s="20"/>
      <c r="F31" s="4"/>
      <c r="G31" s="19"/>
      <c r="H31" s="19"/>
      <c r="I31" s="34"/>
      <c r="J31" s="35"/>
      <c r="K31" s="37"/>
      <c r="L31" s="37"/>
      <c r="M31" s="19"/>
      <c r="N31" s="19"/>
      <c r="O31" s="20"/>
      <c r="P31" s="4"/>
      <c r="Q31" s="19"/>
      <c r="R31" s="19"/>
      <c r="S31" s="34"/>
      <c r="T31" s="35"/>
      <c r="U31" s="40"/>
      <c r="V31" s="36"/>
      <c r="W31" s="36"/>
      <c r="X31" s="36"/>
      <c r="Y31" s="20"/>
      <c r="Z31" s="18"/>
      <c r="AA31" s="19"/>
      <c r="AB31" s="38"/>
      <c r="AC31" s="19"/>
      <c r="AD31" s="20"/>
      <c r="AE31" s="8"/>
      <c r="AF31" s="19"/>
      <c r="AG31" s="19"/>
      <c r="AH31" s="9"/>
      <c r="AI31" s="20"/>
      <c r="AJ31" s="4"/>
      <c r="AK31" s="19"/>
      <c r="AL31" s="19"/>
      <c r="AM31" s="34"/>
      <c r="AN31" s="35"/>
      <c r="AO31" s="40"/>
      <c r="AP31" s="36"/>
      <c r="AQ31" s="36"/>
      <c r="AR31" s="36"/>
      <c r="AS31" s="20"/>
      <c r="AT31" s="8"/>
      <c r="AU31" s="19"/>
      <c r="AV31" s="19"/>
      <c r="AW31" s="9"/>
      <c r="AX31" s="20"/>
      <c r="AY31" s="37"/>
      <c r="AZ31" s="37"/>
      <c r="BA31" s="19"/>
      <c r="BB31" s="19"/>
      <c r="BC31" s="20"/>
      <c r="BD31" s="40"/>
      <c r="BE31" s="36"/>
      <c r="BF31" s="36"/>
      <c r="BG31" s="36"/>
      <c r="BH31" s="20"/>
      <c r="BI31" s="40"/>
      <c r="BJ31" s="36"/>
      <c r="BK31" s="36"/>
      <c r="BL31" s="36"/>
      <c r="BM31" s="20"/>
      <c r="BN31" s="8"/>
      <c r="BO31" s="19"/>
      <c r="BP31" s="19"/>
      <c r="BQ31" s="9"/>
      <c r="BR31" s="20"/>
      <c r="BS31" s="40"/>
      <c r="BT31" s="36"/>
      <c r="BU31" s="36"/>
      <c r="BV31" s="36"/>
      <c r="BW31" s="20"/>
      <c r="BX31" s="37"/>
      <c r="BY31" s="37"/>
      <c r="BZ31" s="19"/>
      <c r="CA31" s="19"/>
      <c r="CB31" s="20"/>
    </row>
    <row r="32" spans="1:80" x14ac:dyDescent="0.25">
      <c r="A32" s="8"/>
      <c r="B32" s="19"/>
      <c r="C32" s="19"/>
      <c r="D32" s="9"/>
      <c r="E32" s="20"/>
      <c r="F32" s="4"/>
      <c r="G32" s="19"/>
      <c r="H32" s="19"/>
      <c r="I32" s="34"/>
      <c r="J32" s="20"/>
      <c r="K32" s="19"/>
      <c r="L32" s="37"/>
      <c r="M32" s="19"/>
      <c r="N32" s="19"/>
      <c r="O32" s="32"/>
      <c r="P32" s="4"/>
      <c r="Q32" s="19"/>
      <c r="R32" s="19"/>
      <c r="S32" s="34"/>
      <c r="T32" s="20"/>
      <c r="U32" s="18"/>
      <c r="V32" s="19"/>
      <c r="W32" s="36"/>
      <c r="X32" s="19"/>
      <c r="Y32" s="20"/>
      <c r="Z32" s="18"/>
      <c r="AA32" s="38"/>
      <c r="AB32" s="38"/>
      <c r="AC32" s="19"/>
      <c r="AD32" s="20"/>
      <c r="AE32" s="8"/>
      <c r="AF32" s="19"/>
      <c r="AG32" s="19"/>
      <c r="AH32" s="9"/>
      <c r="AI32" s="20"/>
      <c r="AJ32" s="4"/>
      <c r="AK32" s="19"/>
      <c r="AL32" s="19"/>
      <c r="AM32" s="34"/>
      <c r="AN32" s="20"/>
      <c r="AO32" s="18"/>
      <c r="AP32" s="19"/>
      <c r="AQ32" s="36"/>
      <c r="AR32" s="19"/>
      <c r="AS32" s="20"/>
      <c r="AT32" s="8"/>
      <c r="AU32" s="19"/>
      <c r="AV32" s="19"/>
      <c r="AW32" s="9"/>
      <c r="AX32" s="20"/>
      <c r="AY32" s="19"/>
      <c r="AZ32" s="37"/>
      <c r="BA32" s="19"/>
      <c r="BB32" s="19"/>
      <c r="BC32" s="32"/>
      <c r="BD32" s="18"/>
      <c r="BE32" s="19"/>
      <c r="BF32" s="36"/>
      <c r="BG32" s="19"/>
      <c r="BH32" s="20"/>
      <c r="BI32" s="18"/>
      <c r="BJ32" s="19"/>
      <c r="BK32" s="36"/>
      <c r="BL32" s="19"/>
      <c r="BM32" s="20"/>
      <c r="BN32" s="8"/>
      <c r="BO32" s="19"/>
      <c r="BP32" s="19"/>
      <c r="BQ32" s="9"/>
      <c r="BR32" s="20"/>
      <c r="BS32" s="18"/>
      <c r="BT32" s="19"/>
      <c r="BU32" s="36"/>
      <c r="BV32" s="19"/>
      <c r="BW32" s="20"/>
      <c r="BX32" s="19"/>
      <c r="BY32" s="37"/>
      <c r="BZ32" s="19"/>
      <c r="CA32" s="19"/>
      <c r="CB32" s="32"/>
    </row>
    <row r="33" spans="1:80" x14ac:dyDescent="0.25">
      <c r="A33" s="8"/>
      <c r="B33" s="19"/>
      <c r="C33" s="19"/>
      <c r="D33" s="9"/>
      <c r="E33" s="20"/>
      <c r="F33" s="4"/>
      <c r="G33" s="19"/>
      <c r="H33" s="19"/>
      <c r="I33" s="34"/>
      <c r="J33" s="20"/>
      <c r="K33" s="37"/>
      <c r="L33" s="37"/>
      <c r="M33" s="19"/>
      <c r="N33" s="19"/>
      <c r="O33" s="32"/>
      <c r="P33" s="4"/>
      <c r="Q33" s="19"/>
      <c r="R33" s="19"/>
      <c r="S33" s="34"/>
      <c r="T33" s="20"/>
      <c r="U33" s="18"/>
      <c r="V33" s="19"/>
      <c r="W33" s="36"/>
      <c r="X33" s="19"/>
      <c r="Y33" s="20"/>
      <c r="Z33" s="18"/>
      <c r="AA33" s="19"/>
      <c r="AB33" s="38"/>
      <c r="AC33" s="19"/>
      <c r="AD33" s="39"/>
      <c r="AE33" s="8"/>
      <c r="AF33" s="19"/>
      <c r="AG33" s="19"/>
      <c r="AH33" s="9"/>
      <c r="AI33" s="20"/>
      <c r="AJ33" s="4"/>
      <c r="AK33" s="19"/>
      <c r="AL33" s="19"/>
      <c r="AM33" s="34"/>
      <c r="AN33" s="20"/>
      <c r="AO33" s="18"/>
      <c r="AP33" s="19"/>
      <c r="AQ33" s="36"/>
      <c r="AR33" s="19"/>
      <c r="AS33" s="20"/>
      <c r="AT33" s="8"/>
      <c r="AU33" s="19"/>
      <c r="AV33" s="19"/>
      <c r="AW33" s="9"/>
      <c r="AX33" s="20"/>
      <c r="AY33" s="37"/>
      <c r="AZ33" s="37"/>
      <c r="BA33" s="19"/>
      <c r="BB33" s="19"/>
      <c r="BC33" s="32"/>
      <c r="BD33" s="18"/>
      <c r="BE33" s="19"/>
      <c r="BF33" s="36"/>
      <c r="BG33" s="19"/>
      <c r="BH33" s="20"/>
      <c r="BI33" s="18"/>
      <c r="BJ33" s="19"/>
      <c r="BK33" s="36"/>
      <c r="BL33" s="19"/>
      <c r="BM33" s="20"/>
      <c r="BN33" s="8"/>
      <c r="BO33" s="19"/>
      <c r="BP33" s="19"/>
      <c r="BQ33" s="9"/>
      <c r="BR33" s="20"/>
      <c r="BS33" s="18"/>
      <c r="BT33" s="19"/>
      <c r="BU33" s="36"/>
      <c r="BV33" s="19"/>
      <c r="BW33" s="20"/>
      <c r="BX33" s="37"/>
      <c r="BY33" s="37"/>
      <c r="BZ33" s="19"/>
      <c r="CA33" s="19"/>
      <c r="CB33" s="32"/>
    </row>
    <row r="34" spans="1:80" x14ac:dyDescent="0.25">
      <c r="A34" s="13"/>
      <c r="B34" s="22"/>
      <c r="C34" s="22"/>
      <c r="D34" s="14"/>
      <c r="E34" s="23"/>
      <c r="F34" s="5"/>
      <c r="G34" s="22"/>
      <c r="H34" s="22"/>
      <c r="I34" s="41"/>
      <c r="J34" s="23"/>
      <c r="K34" s="22"/>
      <c r="L34" s="43"/>
      <c r="M34" s="22"/>
      <c r="N34" s="22"/>
      <c r="O34" s="44"/>
      <c r="P34" s="5"/>
      <c r="Q34" s="22"/>
      <c r="R34" s="22"/>
      <c r="S34" s="41"/>
      <c r="T34" s="23"/>
      <c r="U34" s="21"/>
      <c r="V34" s="22"/>
      <c r="W34" s="42"/>
      <c r="X34" s="22"/>
      <c r="Y34" s="23"/>
      <c r="Z34" s="21"/>
      <c r="AA34" s="22"/>
      <c r="AB34" s="45"/>
      <c r="AC34" s="22"/>
      <c r="AD34" s="46"/>
      <c r="AE34" s="13"/>
      <c r="AF34" s="22"/>
      <c r="AG34" s="22"/>
      <c r="AH34" s="14"/>
      <c r="AI34" s="23"/>
      <c r="AJ34" s="5"/>
      <c r="AK34" s="22"/>
      <c r="AL34" s="22"/>
      <c r="AM34" s="41"/>
      <c r="AN34" s="23"/>
      <c r="AO34" s="21"/>
      <c r="AP34" s="22"/>
      <c r="AQ34" s="42"/>
      <c r="AR34" s="22"/>
      <c r="AS34" s="23"/>
      <c r="AT34" s="13"/>
      <c r="AU34" s="22"/>
      <c r="AV34" s="22"/>
      <c r="AW34" s="14"/>
      <c r="AX34" s="23"/>
      <c r="AY34" s="22"/>
      <c r="AZ34" s="43"/>
      <c r="BA34" s="22"/>
      <c r="BB34" s="22"/>
      <c r="BC34" s="44"/>
      <c r="BD34" s="21"/>
      <c r="BE34" s="22"/>
      <c r="BF34" s="42"/>
      <c r="BG34" s="22"/>
      <c r="BH34" s="23"/>
      <c r="BI34" s="21"/>
      <c r="BJ34" s="22"/>
      <c r="BK34" s="42"/>
      <c r="BL34" s="22"/>
      <c r="BM34" s="23"/>
      <c r="BN34" s="13"/>
      <c r="BO34" s="22"/>
      <c r="BP34" s="22"/>
      <c r="BQ34" s="14"/>
      <c r="BR34" s="23"/>
      <c r="BS34" s="21"/>
      <c r="BT34" s="22"/>
      <c r="BU34" s="42"/>
      <c r="BV34" s="22"/>
      <c r="BW34" s="23"/>
      <c r="BX34" s="22"/>
      <c r="BY34" s="43"/>
      <c r="BZ34" s="22"/>
      <c r="CA34" s="22"/>
      <c r="CB34" s="44"/>
    </row>
    <row r="35" spans="1:80" x14ac:dyDescent="0.25">
      <c r="A35" s="1"/>
      <c r="B35" s="2"/>
      <c r="C35" s="2"/>
      <c r="D35" s="2"/>
      <c r="E35" s="3"/>
      <c r="F35" s="29"/>
      <c r="G35" s="16"/>
      <c r="H35" s="30"/>
      <c r="I35" s="30"/>
      <c r="J35" s="31"/>
      <c r="K35" s="7"/>
      <c r="L35" s="19"/>
      <c r="M35" s="48"/>
      <c r="N35" s="48"/>
      <c r="O35" s="20"/>
      <c r="P35" s="6"/>
      <c r="Q35" s="16"/>
      <c r="R35" s="16"/>
      <c r="S35" s="47"/>
      <c r="T35" s="17"/>
      <c r="U35" s="6"/>
      <c r="V35" s="16"/>
      <c r="W35" s="16"/>
      <c r="X35" s="47"/>
      <c r="Y35" s="17"/>
      <c r="Z35" s="24"/>
      <c r="AA35" s="25"/>
      <c r="AB35" s="25"/>
      <c r="AC35" s="25"/>
      <c r="AD35" s="26"/>
      <c r="AE35" s="29"/>
      <c r="AF35" s="16"/>
      <c r="AG35" s="30"/>
      <c r="AH35" s="30"/>
      <c r="AI35" s="31"/>
      <c r="AJ35" s="24"/>
      <c r="AK35" s="25"/>
      <c r="AL35" s="25"/>
      <c r="AM35" s="25"/>
      <c r="AN35" s="26"/>
      <c r="AO35" s="29"/>
      <c r="AP35" s="16"/>
      <c r="AQ35" s="30"/>
      <c r="AR35" s="30"/>
      <c r="AS35" s="31"/>
      <c r="AT35" s="29"/>
      <c r="AU35" s="16"/>
      <c r="AV35" s="30"/>
      <c r="AW35" s="30"/>
      <c r="AX35" s="31"/>
      <c r="AY35" s="24"/>
      <c r="AZ35" s="25"/>
      <c r="BA35" s="25"/>
      <c r="BB35" s="25"/>
      <c r="BC35" s="26"/>
      <c r="BD35" s="29"/>
      <c r="BE35" s="16"/>
      <c r="BF35" s="30"/>
      <c r="BG35" s="30"/>
      <c r="BH35" s="31"/>
      <c r="BI35" s="1"/>
      <c r="BJ35" s="2"/>
      <c r="BK35" s="2"/>
      <c r="BL35" s="2"/>
      <c r="BM35" s="3"/>
      <c r="BN35" s="29"/>
      <c r="BO35" s="16"/>
      <c r="BP35" s="30"/>
      <c r="BQ35" s="30"/>
      <c r="BR35" s="31"/>
      <c r="BS35" s="24"/>
      <c r="BT35" s="25"/>
      <c r="BU35" s="25"/>
      <c r="BV35" s="25"/>
      <c r="BW35" s="26"/>
      <c r="BX35" s="1"/>
      <c r="BY35" s="2"/>
      <c r="BZ35" s="2"/>
      <c r="CA35" s="2"/>
      <c r="CB35" s="3"/>
    </row>
    <row r="36" spans="1:80" x14ac:dyDescent="0.25">
      <c r="A36" s="4"/>
      <c r="B36" s="19"/>
      <c r="C36" s="19"/>
      <c r="D36" s="19"/>
      <c r="E36" s="20"/>
      <c r="F36" s="33"/>
      <c r="G36" s="19"/>
      <c r="H36" s="19"/>
      <c r="I36" s="19"/>
      <c r="J36" s="20"/>
      <c r="K36" s="7"/>
      <c r="L36" s="19"/>
      <c r="M36" s="48"/>
      <c r="N36" s="48"/>
      <c r="O36" s="20"/>
      <c r="P36" s="8"/>
      <c r="Q36" s="19"/>
      <c r="R36" s="19"/>
      <c r="S36" s="19"/>
      <c r="T36" s="20"/>
      <c r="U36" s="8"/>
      <c r="V36" s="19"/>
      <c r="W36" s="19"/>
      <c r="X36" s="19"/>
      <c r="Y36" s="20"/>
      <c r="Z36" s="18"/>
      <c r="AA36" s="19"/>
      <c r="AB36" s="19"/>
      <c r="AC36" s="19"/>
      <c r="AD36" s="20"/>
      <c r="AE36" s="33"/>
      <c r="AF36" s="19"/>
      <c r="AG36" s="19"/>
      <c r="AH36" s="19"/>
      <c r="AI36" s="20"/>
      <c r="AJ36" s="18"/>
      <c r="AK36" s="19"/>
      <c r="AL36" s="19"/>
      <c r="AM36" s="19"/>
      <c r="AN36" s="20"/>
      <c r="AO36" s="33"/>
      <c r="AP36" s="19"/>
      <c r="AQ36" s="19"/>
      <c r="AR36" s="19"/>
      <c r="AS36" s="20"/>
      <c r="AT36" s="33"/>
      <c r="AU36" s="19"/>
      <c r="AV36" s="19"/>
      <c r="AW36" s="19"/>
      <c r="AX36" s="20"/>
      <c r="AY36" s="18"/>
      <c r="AZ36" s="19"/>
      <c r="BA36" s="19"/>
      <c r="BB36" s="19"/>
      <c r="BC36" s="20"/>
      <c r="BD36" s="33"/>
      <c r="BE36" s="19"/>
      <c r="BF36" s="19"/>
      <c r="BG36" s="19"/>
      <c r="BH36" s="20"/>
      <c r="BI36" s="4"/>
      <c r="BJ36" s="19"/>
      <c r="BK36" s="19"/>
      <c r="BL36" s="19"/>
      <c r="BM36" s="20"/>
      <c r="BN36" s="33"/>
      <c r="BO36" s="19"/>
      <c r="BP36" s="19"/>
      <c r="BQ36" s="19"/>
      <c r="BR36" s="20"/>
      <c r="BS36" s="18"/>
      <c r="BT36" s="19"/>
      <c r="BU36" s="19"/>
      <c r="BV36" s="19"/>
      <c r="BW36" s="20"/>
      <c r="BX36" s="4"/>
      <c r="BY36" s="19"/>
      <c r="BZ36" s="19"/>
      <c r="CA36" s="19"/>
      <c r="CB36" s="20"/>
    </row>
    <row r="37" spans="1:80" x14ac:dyDescent="0.25">
      <c r="A37" s="4"/>
      <c r="B37" s="34"/>
      <c r="C37" s="34"/>
      <c r="D37" s="34"/>
      <c r="E37" s="35"/>
      <c r="F37" s="33"/>
      <c r="G37" s="19"/>
      <c r="H37" s="38"/>
      <c r="I37" s="19"/>
      <c r="J37" s="39"/>
      <c r="K37" s="7"/>
      <c r="L37" s="19"/>
      <c r="M37" s="19"/>
      <c r="N37" s="48"/>
      <c r="O37" s="49"/>
      <c r="P37" s="8"/>
      <c r="Q37" s="19"/>
      <c r="R37" s="19"/>
      <c r="S37" s="9"/>
      <c r="T37" s="20"/>
      <c r="U37" s="8"/>
      <c r="V37" s="19"/>
      <c r="W37" s="19"/>
      <c r="X37" s="9"/>
      <c r="Y37" s="20"/>
      <c r="Z37" s="18"/>
      <c r="AA37" s="36"/>
      <c r="AB37" s="36"/>
      <c r="AC37" s="36"/>
      <c r="AD37" s="20"/>
      <c r="AE37" s="33"/>
      <c r="AF37" s="19"/>
      <c r="AG37" s="38"/>
      <c r="AH37" s="19"/>
      <c r="AI37" s="39"/>
      <c r="AJ37" s="18"/>
      <c r="AK37" s="36"/>
      <c r="AL37" s="36"/>
      <c r="AM37" s="36"/>
      <c r="AN37" s="20"/>
      <c r="AO37" s="33"/>
      <c r="AP37" s="19"/>
      <c r="AQ37" s="38"/>
      <c r="AR37" s="19"/>
      <c r="AS37" s="39"/>
      <c r="AT37" s="33"/>
      <c r="AU37" s="19"/>
      <c r="AV37" s="38"/>
      <c r="AW37" s="19"/>
      <c r="AX37" s="39"/>
      <c r="AY37" s="18"/>
      <c r="AZ37" s="36"/>
      <c r="BA37" s="36"/>
      <c r="BB37" s="36"/>
      <c r="BC37" s="20"/>
      <c r="BD37" s="33"/>
      <c r="BE37" s="19"/>
      <c r="BF37" s="38"/>
      <c r="BG37" s="19"/>
      <c r="BH37" s="39"/>
      <c r="BI37" s="4"/>
      <c r="BJ37" s="34"/>
      <c r="BK37" s="34"/>
      <c r="BL37" s="34"/>
      <c r="BM37" s="35"/>
      <c r="BN37" s="33"/>
      <c r="BO37" s="19"/>
      <c r="BP37" s="38"/>
      <c r="BQ37" s="19"/>
      <c r="BR37" s="39"/>
      <c r="BS37" s="18"/>
      <c r="BT37" s="36"/>
      <c r="BU37" s="36"/>
      <c r="BV37" s="36"/>
      <c r="BW37" s="20"/>
      <c r="BX37" s="4"/>
      <c r="BY37" s="34"/>
      <c r="BZ37" s="34"/>
      <c r="CA37" s="34"/>
      <c r="CB37" s="35"/>
    </row>
    <row r="38" spans="1:80" x14ac:dyDescent="0.25">
      <c r="A38" s="4"/>
      <c r="B38" s="19"/>
      <c r="C38" s="19"/>
      <c r="D38" s="19"/>
      <c r="E38" s="20"/>
      <c r="F38" s="33"/>
      <c r="G38" s="38"/>
      <c r="H38" s="38"/>
      <c r="I38" s="19"/>
      <c r="J38" s="39"/>
      <c r="K38" s="7"/>
      <c r="L38" s="19"/>
      <c r="M38" s="48"/>
      <c r="N38" s="48"/>
      <c r="O38" s="20"/>
      <c r="P38" s="19"/>
      <c r="Q38" s="19"/>
      <c r="R38" s="19"/>
      <c r="S38" s="9"/>
      <c r="T38" s="20"/>
      <c r="U38" s="19"/>
      <c r="V38" s="19"/>
      <c r="W38" s="19"/>
      <c r="X38" s="9"/>
      <c r="Y38" s="20"/>
      <c r="Z38" s="18"/>
      <c r="AA38" s="19"/>
      <c r="AB38" s="36"/>
      <c r="AC38" s="19"/>
      <c r="AD38" s="20"/>
      <c r="AE38" s="33"/>
      <c r="AF38" s="38"/>
      <c r="AG38" s="38"/>
      <c r="AH38" s="19"/>
      <c r="AI38" s="39"/>
      <c r="AJ38" s="18"/>
      <c r="AK38" s="19"/>
      <c r="AL38" s="36"/>
      <c r="AM38" s="19"/>
      <c r="AN38" s="20"/>
      <c r="AO38" s="33"/>
      <c r="AP38" s="38"/>
      <c r="AQ38" s="38"/>
      <c r="AR38" s="19"/>
      <c r="AS38" s="39"/>
      <c r="AT38" s="33"/>
      <c r="AU38" s="38"/>
      <c r="AV38" s="38"/>
      <c r="AW38" s="19"/>
      <c r="AX38" s="39"/>
      <c r="AY38" s="18"/>
      <c r="AZ38" s="19"/>
      <c r="BA38" s="36"/>
      <c r="BB38" s="19"/>
      <c r="BC38" s="20"/>
      <c r="BD38" s="33"/>
      <c r="BE38" s="38"/>
      <c r="BF38" s="38"/>
      <c r="BG38" s="19"/>
      <c r="BH38" s="39"/>
      <c r="BI38" s="4"/>
      <c r="BJ38" s="19"/>
      <c r="BK38" s="19"/>
      <c r="BL38" s="19"/>
      <c r="BM38" s="20"/>
      <c r="BN38" s="33"/>
      <c r="BO38" s="38"/>
      <c r="BP38" s="38"/>
      <c r="BQ38" s="19"/>
      <c r="BR38" s="39"/>
      <c r="BS38" s="18"/>
      <c r="BT38" s="19"/>
      <c r="BU38" s="36"/>
      <c r="BV38" s="19"/>
      <c r="BW38" s="20"/>
      <c r="BX38" s="4"/>
      <c r="BY38" s="19"/>
      <c r="BZ38" s="19"/>
      <c r="CA38" s="19"/>
      <c r="CB38" s="20"/>
    </row>
    <row r="39" spans="1:80" x14ac:dyDescent="0.25">
      <c r="A39" s="4"/>
      <c r="B39" s="19"/>
      <c r="C39" s="19"/>
      <c r="D39" s="34"/>
      <c r="E39" s="35"/>
      <c r="F39" s="18"/>
      <c r="G39" s="19"/>
      <c r="H39" s="38"/>
      <c r="I39" s="19"/>
      <c r="J39" s="20"/>
      <c r="K39" s="7"/>
      <c r="L39" s="19"/>
      <c r="M39" s="48"/>
      <c r="N39" s="19"/>
      <c r="O39" s="20"/>
      <c r="P39" s="8"/>
      <c r="Q39" s="19"/>
      <c r="R39" s="19"/>
      <c r="S39" s="9"/>
      <c r="T39" s="20"/>
      <c r="U39" s="8"/>
      <c r="V39" s="19"/>
      <c r="W39" s="19"/>
      <c r="X39" s="9"/>
      <c r="Y39" s="20"/>
      <c r="Z39" s="40"/>
      <c r="AA39" s="36"/>
      <c r="AB39" s="36"/>
      <c r="AC39" s="36"/>
      <c r="AD39" s="20"/>
      <c r="AE39" s="18"/>
      <c r="AF39" s="19"/>
      <c r="AG39" s="38"/>
      <c r="AH39" s="19"/>
      <c r="AI39" s="20"/>
      <c r="AJ39" s="40"/>
      <c r="AK39" s="36"/>
      <c r="AL39" s="36"/>
      <c r="AM39" s="36"/>
      <c r="AN39" s="20"/>
      <c r="AO39" s="18"/>
      <c r="AP39" s="19"/>
      <c r="AQ39" s="38"/>
      <c r="AR39" s="19"/>
      <c r="AS39" s="20"/>
      <c r="AT39" s="18"/>
      <c r="AU39" s="19"/>
      <c r="AV39" s="38"/>
      <c r="AW39" s="19"/>
      <c r="AX39" s="20"/>
      <c r="AY39" s="40"/>
      <c r="AZ39" s="36"/>
      <c r="BA39" s="36"/>
      <c r="BB39" s="36"/>
      <c r="BC39" s="20"/>
      <c r="BD39" s="18"/>
      <c r="BE39" s="19"/>
      <c r="BF39" s="38"/>
      <c r="BG39" s="19"/>
      <c r="BH39" s="20"/>
      <c r="BI39" s="4"/>
      <c r="BJ39" s="19"/>
      <c r="BK39" s="19"/>
      <c r="BL39" s="34"/>
      <c r="BM39" s="35"/>
      <c r="BN39" s="18"/>
      <c r="BO39" s="19"/>
      <c r="BP39" s="38"/>
      <c r="BQ39" s="19"/>
      <c r="BR39" s="20"/>
      <c r="BS39" s="40"/>
      <c r="BT39" s="36"/>
      <c r="BU39" s="36"/>
      <c r="BV39" s="36"/>
      <c r="BW39" s="20"/>
      <c r="BX39" s="4"/>
      <c r="BY39" s="19"/>
      <c r="BZ39" s="19"/>
      <c r="CA39" s="34"/>
      <c r="CB39" s="35"/>
    </row>
    <row r="40" spans="1:80" x14ac:dyDescent="0.25">
      <c r="A40" s="4"/>
      <c r="B40" s="19"/>
      <c r="C40" s="19"/>
      <c r="D40" s="34"/>
      <c r="E40" s="20"/>
      <c r="F40" s="18"/>
      <c r="G40" s="38"/>
      <c r="H40" s="38"/>
      <c r="I40" s="19"/>
      <c r="J40" s="20"/>
      <c r="K40" s="7"/>
      <c r="L40" s="19"/>
      <c r="M40" s="48"/>
      <c r="N40" s="48"/>
      <c r="O40" s="49"/>
      <c r="P40" s="8"/>
      <c r="Q40" s="19"/>
      <c r="R40" s="19"/>
      <c r="S40" s="9"/>
      <c r="T40" s="20"/>
      <c r="U40" s="8"/>
      <c r="V40" s="19"/>
      <c r="W40" s="19"/>
      <c r="X40" s="9"/>
      <c r="Y40" s="20"/>
      <c r="Z40" s="18"/>
      <c r="AA40" s="19"/>
      <c r="AB40" s="36"/>
      <c r="AC40" s="19"/>
      <c r="AD40" s="20"/>
      <c r="AE40" s="18"/>
      <c r="AF40" s="38"/>
      <c r="AG40" s="38"/>
      <c r="AH40" s="19"/>
      <c r="AI40" s="20"/>
      <c r="AJ40" s="18"/>
      <c r="AK40" s="19"/>
      <c r="AL40" s="36"/>
      <c r="AM40" s="19"/>
      <c r="AN40" s="20"/>
      <c r="AO40" s="18"/>
      <c r="AP40" s="38"/>
      <c r="AQ40" s="38"/>
      <c r="AR40" s="19"/>
      <c r="AS40" s="20"/>
      <c r="AT40" s="18"/>
      <c r="AU40" s="38"/>
      <c r="AV40" s="38"/>
      <c r="AW40" s="19"/>
      <c r="AX40" s="20"/>
      <c r="AY40" s="18"/>
      <c r="AZ40" s="19"/>
      <c r="BA40" s="36"/>
      <c r="BB40" s="19"/>
      <c r="BC40" s="20"/>
      <c r="BD40" s="18"/>
      <c r="BE40" s="38"/>
      <c r="BF40" s="38"/>
      <c r="BG40" s="19"/>
      <c r="BH40" s="20"/>
      <c r="BI40" s="4"/>
      <c r="BJ40" s="19"/>
      <c r="BK40" s="19"/>
      <c r="BL40" s="34"/>
      <c r="BM40" s="20"/>
      <c r="BN40" s="18"/>
      <c r="BO40" s="38"/>
      <c r="BP40" s="38"/>
      <c r="BQ40" s="19"/>
      <c r="BR40" s="20"/>
      <c r="BS40" s="18"/>
      <c r="BT40" s="19"/>
      <c r="BU40" s="36"/>
      <c r="BV40" s="19"/>
      <c r="BW40" s="20"/>
      <c r="BX40" s="4"/>
      <c r="BY40" s="19"/>
      <c r="BZ40" s="19"/>
      <c r="CA40" s="34"/>
      <c r="CB40" s="20"/>
    </row>
    <row r="41" spans="1:80" x14ac:dyDescent="0.25">
      <c r="A41" s="4"/>
      <c r="B41" s="19"/>
      <c r="C41" s="19"/>
      <c r="D41" s="34"/>
      <c r="E41" s="20"/>
      <c r="F41" s="18"/>
      <c r="G41" s="19"/>
      <c r="H41" s="38"/>
      <c r="I41" s="19"/>
      <c r="J41" s="39"/>
      <c r="K41" s="7"/>
      <c r="L41" s="19"/>
      <c r="M41" s="19"/>
      <c r="N41" s="19"/>
      <c r="O41" s="18"/>
      <c r="P41" s="8"/>
      <c r="Q41" s="19"/>
      <c r="R41" s="19"/>
      <c r="S41" s="9"/>
      <c r="T41" s="20"/>
      <c r="U41" s="8"/>
      <c r="V41" s="19"/>
      <c r="W41" s="19"/>
      <c r="X41" s="9"/>
      <c r="Y41" s="20"/>
      <c r="Z41" s="18"/>
      <c r="AA41" s="19"/>
      <c r="AB41" s="36"/>
      <c r="AC41" s="19"/>
      <c r="AD41" s="20"/>
      <c r="AE41" s="18"/>
      <c r="AF41" s="19"/>
      <c r="AG41" s="38"/>
      <c r="AH41" s="19"/>
      <c r="AI41" s="39"/>
      <c r="AJ41" s="18"/>
      <c r="AK41" s="19"/>
      <c r="AL41" s="36"/>
      <c r="AM41" s="19"/>
      <c r="AN41" s="20"/>
      <c r="AO41" s="18"/>
      <c r="AP41" s="19"/>
      <c r="AQ41" s="38"/>
      <c r="AR41" s="19"/>
      <c r="AS41" s="39"/>
      <c r="AT41" s="18"/>
      <c r="AU41" s="19"/>
      <c r="AV41" s="38"/>
      <c r="AW41" s="19"/>
      <c r="AX41" s="39"/>
      <c r="AY41" s="18"/>
      <c r="AZ41" s="19"/>
      <c r="BA41" s="36"/>
      <c r="BB41" s="19"/>
      <c r="BC41" s="20"/>
      <c r="BD41" s="18"/>
      <c r="BE41" s="19"/>
      <c r="BF41" s="38"/>
      <c r="BG41" s="19"/>
      <c r="BH41" s="39"/>
      <c r="BI41" s="4"/>
      <c r="BJ41" s="19"/>
      <c r="BK41" s="19"/>
      <c r="BL41" s="34"/>
      <c r="BM41" s="20"/>
      <c r="BN41" s="18"/>
      <c r="BO41" s="19"/>
      <c r="BP41" s="38"/>
      <c r="BQ41" s="19"/>
      <c r="BR41" s="39"/>
      <c r="BS41" s="18"/>
      <c r="BT41" s="19"/>
      <c r="BU41" s="36"/>
      <c r="BV41" s="19"/>
      <c r="BW41" s="20"/>
      <c r="BX41" s="4"/>
      <c r="BY41" s="19"/>
      <c r="BZ41" s="19"/>
      <c r="CA41" s="34"/>
      <c r="CB41" s="20"/>
    </row>
    <row r="42" spans="1:80" x14ac:dyDescent="0.25">
      <c r="A42" s="5"/>
      <c r="B42" s="22"/>
      <c r="C42" s="22"/>
      <c r="D42" s="41"/>
      <c r="E42" s="23"/>
      <c r="F42" s="21"/>
      <c r="G42" s="22"/>
      <c r="H42" s="45"/>
      <c r="I42" s="22"/>
      <c r="J42" s="46"/>
      <c r="K42" s="10"/>
      <c r="L42" s="11"/>
      <c r="M42" s="11"/>
      <c r="N42" s="11"/>
      <c r="O42" s="12"/>
      <c r="P42" s="13"/>
      <c r="Q42" s="22"/>
      <c r="R42" s="22"/>
      <c r="S42" s="14"/>
      <c r="T42" s="23"/>
      <c r="U42" s="13"/>
      <c r="V42" s="22"/>
      <c r="W42" s="22"/>
      <c r="X42" s="14"/>
      <c r="Y42" s="23"/>
      <c r="Z42" s="21"/>
      <c r="AA42" s="22"/>
      <c r="AB42" s="42"/>
      <c r="AC42" s="22"/>
      <c r="AD42" s="23"/>
      <c r="AE42" s="21"/>
      <c r="AF42" s="22"/>
      <c r="AG42" s="45"/>
      <c r="AH42" s="22"/>
      <c r="AI42" s="46"/>
      <c r="AJ42" s="21"/>
      <c r="AK42" s="22"/>
      <c r="AL42" s="42"/>
      <c r="AM42" s="22"/>
      <c r="AN42" s="23"/>
      <c r="AO42" s="21"/>
      <c r="AP42" s="22"/>
      <c r="AQ42" s="45"/>
      <c r="AR42" s="22"/>
      <c r="AS42" s="46"/>
      <c r="AT42" s="21"/>
      <c r="AU42" s="22"/>
      <c r="AV42" s="45"/>
      <c r="AW42" s="22"/>
      <c r="AX42" s="46"/>
      <c r="AY42" s="21"/>
      <c r="AZ42" s="22"/>
      <c r="BA42" s="42"/>
      <c r="BB42" s="22"/>
      <c r="BC42" s="23"/>
      <c r="BD42" s="21"/>
      <c r="BE42" s="22"/>
      <c r="BF42" s="45"/>
      <c r="BG42" s="22"/>
      <c r="BH42" s="46"/>
      <c r="BI42" s="5"/>
      <c r="BJ42" s="22"/>
      <c r="BK42" s="22"/>
      <c r="BL42" s="41"/>
      <c r="BM42" s="23"/>
      <c r="BN42" s="21"/>
      <c r="BO42" s="22"/>
      <c r="BP42" s="45"/>
      <c r="BQ42" s="22"/>
      <c r="BR42" s="46"/>
      <c r="BS42" s="21"/>
      <c r="BT42" s="22"/>
      <c r="BU42" s="42"/>
      <c r="BV42" s="22"/>
      <c r="BW42" s="23"/>
      <c r="BX42" s="5"/>
      <c r="BY42" s="22"/>
      <c r="BZ42" s="22"/>
      <c r="CA42" s="41"/>
      <c r="CB42" s="23"/>
    </row>
    <row r="43" spans="1:80" x14ac:dyDescent="0.25">
      <c r="A43" s="7">
        <v>1</v>
      </c>
      <c r="B43" s="19">
        <v>8</v>
      </c>
      <c r="C43" s="48">
        <v>4</v>
      </c>
      <c r="D43" s="48">
        <v>2</v>
      </c>
      <c r="E43" s="20">
        <v>1</v>
      </c>
      <c r="F43" s="50">
        <v>1</v>
      </c>
      <c r="G43" s="19">
        <v>8</v>
      </c>
      <c r="H43" s="51">
        <v>4</v>
      </c>
      <c r="I43" s="19">
        <v>2</v>
      </c>
      <c r="J43" s="52">
        <v>1</v>
      </c>
      <c r="K43" s="50"/>
      <c r="L43" s="19"/>
      <c r="M43" s="51"/>
      <c r="N43" s="19"/>
      <c r="O43" s="52"/>
      <c r="P43" s="50"/>
      <c r="Q43" s="19"/>
      <c r="R43" s="51"/>
      <c r="S43" s="19"/>
      <c r="T43" s="52"/>
      <c r="U43" s="50"/>
      <c r="V43" s="19"/>
      <c r="W43" s="51"/>
      <c r="X43" s="19"/>
      <c r="Y43" s="52"/>
      <c r="Z43" s="50"/>
      <c r="AA43" s="19"/>
      <c r="AB43" s="51"/>
      <c r="AC43" s="19"/>
      <c r="AD43" s="52"/>
      <c r="AE43" s="50"/>
      <c r="AF43" s="19"/>
      <c r="AG43" s="51"/>
      <c r="AH43" s="19"/>
      <c r="AI43" s="52"/>
      <c r="AJ43" s="50"/>
      <c r="AK43" s="19"/>
      <c r="AL43" s="51"/>
      <c r="AM43" s="19"/>
      <c r="AN43" s="52"/>
      <c r="AO43" s="7"/>
      <c r="AP43" s="19"/>
      <c r="AQ43" s="48"/>
      <c r="AR43" s="48"/>
      <c r="AS43" s="20"/>
      <c r="AT43" s="1"/>
      <c r="AU43" s="2"/>
      <c r="AV43" s="2"/>
      <c r="AW43" s="2"/>
      <c r="AX43" s="3"/>
      <c r="AY43" s="50"/>
      <c r="AZ43" s="19"/>
      <c r="BA43" s="51"/>
      <c r="BB43" s="19"/>
      <c r="BC43" s="52"/>
      <c r="BD43" s="50"/>
      <c r="BE43" s="19"/>
      <c r="BF43" s="51"/>
      <c r="BG43" s="19"/>
      <c r="BH43" s="52"/>
      <c r="BI43" s="50"/>
      <c r="BJ43" s="19"/>
      <c r="BK43" s="51"/>
      <c r="BL43" s="19"/>
      <c r="BM43" s="52"/>
      <c r="BN43" s="50"/>
      <c r="BO43" s="19"/>
      <c r="BP43" s="51"/>
      <c r="BQ43" s="19"/>
      <c r="BR43" s="52"/>
      <c r="BS43" s="7"/>
      <c r="BT43" s="19"/>
      <c r="BU43" s="48"/>
      <c r="BV43" s="48"/>
      <c r="BW43" s="20"/>
      <c r="BX43" s="7"/>
      <c r="BY43" s="19"/>
      <c r="BZ43" s="48"/>
      <c r="CA43" s="48"/>
      <c r="CB43" s="20"/>
    </row>
    <row r="44" spans="1:80" x14ac:dyDescent="0.25">
      <c r="A44" s="7"/>
      <c r="B44" s="19"/>
      <c r="C44" s="48"/>
      <c r="D44" s="48"/>
      <c r="E44" s="20"/>
      <c r="F44" s="50"/>
      <c r="G44" s="19"/>
      <c r="H44" s="51"/>
      <c r="I44" s="19"/>
      <c r="J44" s="52"/>
      <c r="K44" s="50"/>
      <c r="L44" s="19"/>
      <c r="M44" s="51"/>
      <c r="N44" s="19"/>
      <c r="O44" s="52"/>
      <c r="P44" s="50"/>
      <c r="Q44" s="19"/>
      <c r="R44" s="51"/>
      <c r="S44" s="19"/>
      <c r="T44" s="52"/>
      <c r="U44" s="50"/>
      <c r="V44" s="19"/>
      <c r="W44" s="51"/>
      <c r="X44" s="19"/>
      <c r="Y44" s="52"/>
      <c r="Z44" s="50"/>
      <c r="AA44" s="19"/>
      <c r="AB44" s="51"/>
      <c r="AC44" s="19"/>
      <c r="AD44" s="52"/>
      <c r="AE44" s="50"/>
      <c r="AF44" s="19"/>
      <c r="AG44" s="51"/>
      <c r="AH44" s="19"/>
      <c r="AI44" s="52"/>
      <c r="AJ44" s="50"/>
      <c r="AK44" s="19"/>
      <c r="AL44" s="51"/>
      <c r="AM44" s="19"/>
      <c r="AN44" s="52"/>
      <c r="AO44" s="7"/>
      <c r="AP44" s="19"/>
      <c r="AQ44" s="48"/>
      <c r="AR44" s="48"/>
      <c r="AS44" s="20"/>
      <c r="AT44" s="4"/>
      <c r="AU44" s="19"/>
      <c r="AV44" s="19"/>
      <c r="AW44" s="19"/>
      <c r="AX44" s="20"/>
      <c r="AY44" s="50"/>
      <c r="AZ44" s="19"/>
      <c r="BA44" s="51"/>
      <c r="BB44" s="19"/>
      <c r="BC44" s="52"/>
      <c r="BD44" s="50"/>
      <c r="BE44" s="19"/>
      <c r="BF44" s="51"/>
      <c r="BG44" s="19"/>
      <c r="BH44" s="52"/>
      <c r="BI44" s="50"/>
      <c r="BJ44" s="19"/>
      <c r="BK44" s="51"/>
      <c r="BL44" s="19"/>
      <c r="BM44" s="52"/>
      <c r="BN44" s="50"/>
      <c r="BO44" s="19"/>
      <c r="BP44" s="51"/>
      <c r="BQ44" s="19"/>
      <c r="BR44" s="52"/>
      <c r="BS44" s="7"/>
      <c r="BT44" s="19"/>
      <c r="BU44" s="48"/>
      <c r="BV44" s="48"/>
      <c r="BW44" s="20"/>
      <c r="BX44" s="7"/>
      <c r="BY44" s="19"/>
      <c r="BZ44" s="48"/>
      <c r="CA44" s="48"/>
      <c r="CB44" s="20"/>
    </row>
    <row r="45" spans="1:80" x14ac:dyDescent="0.25">
      <c r="A45" s="7"/>
      <c r="B45" s="19"/>
      <c r="C45" s="19"/>
      <c r="D45" s="48"/>
      <c r="E45" s="49"/>
      <c r="F45" s="50"/>
      <c r="G45" s="19"/>
      <c r="H45" s="19"/>
      <c r="I45" s="19"/>
      <c r="J45" s="52"/>
      <c r="K45" s="50"/>
      <c r="L45" s="19"/>
      <c r="M45" s="19"/>
      <c r="N45" s="19"/>
      <c r="O45" s="52"/>
      <c r="P45" s="50"/>
      <c r="Q45" s="19"/>
      <c r="R45" s="19"/>
      <c r="S45" s="19"/>
      <c r="T45" s="52"/>
      <c r="U45" s="50"/>
      <c r="V45" s="19"/>
      <c r="W45" s="19"/>
      <c r="X45" s="19"/>
      <c r="Y45" s="52"/>
      <c r="Z45" s="50"/>
      <c r="AA45" s="19"/>
      <c r="AB45" s="19"/>
      <c r="AC45" s="19"/>
      <c r="AD45" s="52"/>
      <c r="AE45" s="50"/>
      <c r="AF45" s="19"/>
      <c r="AG45" s="19"/>
      <c r="AH45" s="19"/>
      <c r="AI45" s="52"/>
      <c r="AJ45" s="50"/>
      <c r="AK45" s="19"/>
      <c r="AL45" s="19"/>
      <c r="AM45" s="19"/>
      <c r="AN45" s="52"/>
      <c r="AO45" s="7"/>
      <c r="AP45" s="19"/>
      <c r="AQ45" s="19"/>
      <c r="AR45" s="48"/>
      <c r="AS45" s="49"/>
      <c r="AT45" s="4"/>
      <c r="AU45" s="34"/>
      <c r="AV45" s="34"/>
      <c r="AW45" s="34"/>
      <c r="AX45" s="35"/>
      <c r="AY45" s="50"/>
      <c r="AZ45" s="19"/>
      <c r="BA45" s="19"/>
      <c r="BB45" s="19"/>
      <c r="BC45" s="52"/>
      <c r="BD45" s="50"/>
      <c r="BE45" s="19"/>
      <c r="BF45" s="19"/>
      <c r="BG45" s="19"/>
      <c r="BH45" s="52"/>
      <c r="BI45" s="50"/>
      <c r="BJ45" s="19"/>
      <c r="BK45" s="19"/>
      <c r="BL45" s="19"/>
      <c r="BM45" s="52"/>
      <c r="BN45" s="50"/>
      <c r="BO45" s="19"/>
      <c r="BP45" s="19"/>
      <c r="BQ45" s="19"/>
      <c r="BR45" s="52"/>
      <c r="BS45" s="7"/>
      <c r="BT45" s="19"/>
      <c r="BU45" s="19"/>
      <c r="BV45" s="48"/>
      <c r="BW45" s="49"/>
      <c r="BX45" s="7"/>
      <c r="BY45" s="19"/>
      <c r="BZ45" s="19"/>
      <c r="CA45" s="48"/>
      <c r="CB45" s="49"/>
    </row>
    <row r="46" spans="1:80" x14ac:dyDescent="0.25">
      <c r="A46" s="7"/>
      <c r="B46" s="19"/>
      <c r="C46" s="48"/>
      <c r="D46" s="48"/>
      <c r="E46" s="20"/>
      <c r="F46" s="19"/>
      <c r="G46" s="19"/>
      <c r="H46" s="51"/>
      <c r="I46" s="19"/>
      <c r="J46" s="19"/>
      <c r="K46" s="19"/>
      <c r="L46" s="19"/>
      <c r="M46" s="51"/>
      <c r="N46" s="19"/>
      <c r="O46" s="19"/>
      <c r="P46" s="19"/>
      <c r="Q46" s="19"/>
      <c r="R46" s="51"/>
      <c r="S46" s="19"/>
      <c r="T46" s="19"/>
      <c r="U46" s="19"/>
      <c r="V46" s="19"/>
      <c r="W46" s="51"/>
      <c r="X46" s="19"/>
      <c r="Y46" s="19"/>
      <c r="Z46" s="19"/>
      <c r="AA46" s="19"/>
      <c r="AB46" s="51"/>
      <c r="AC46" s="19"/>
      <c r="AD46" s="19"/>
      <c r="AE46" s="19"/>
      <c r="AF46" s="19"/>
      <c r="AG46" s="51"/>
      <c r="AH46" s="19"/>
      <c r="AI46" s="19"/>
      <c r="AJ46" s="19"/>
      <c r="AK46" s="19"/>
      <c r="AL46" s="51"/>
      <c r="AM46" s="19"/>
      <c r="AN46" s="19"/>
      <c r="AO46" s="7"/>
      <c r="AP46" s="19"/>
      <c r="AQ46" s="48"/>
      <c r="AR46" s="48"/>
      <c r="AS46" s="20"/>
      <c r="AT46" s="4"/>
      <c r="AU46" s="19"/>
      <c r="AV46" s="19"/>
      <c r="AW46" s="19"/>
      <c r="AX46" s="20"/>
      <c r="AY46" s="19"/>
      <c r="AZ46" s="19"/>
      <c r="BA46" s="51"/>
      <c r="BB46" s="19"/>
      <c r="BC46" s="19"/>
      <c r="BD46" s="19"/>
      <c r="BE46" s="19"/>
      <c r="BF46" s="51"/>
      <c r="BG46" s="19"/>
      <c r="BH46" s="19"/>
      <c r="BI46" s="19"/>
      <c r="BJ46" s="19"/>
      <c r="BK46" s="51"/>
      <c r="BL46" s="19"/>
      <c r="BM46" s="19"/>
      <c r="BN46" s="19"/>
      <c r="BO46" s="19"/>
      <c r="BP46" s="51"/>
      <c r="BQ46" s="19"/>
      <c r="BR46" s="19"/>
      <c r="BS46" s="7"/>
      <c r="BT46" s="19"/>
      <c r="BU46" s="48"/>
      <c r="BV46" s="48"/>
      <c r="BW46" s="20"/>
      <c r="BX46" s="7"/>
      <c r="BY46" s="19"/>
      <c r="BZ46" s="48"/>
      <c r="CA46" s="48"/>
      <c r="CB46" s="20"/>
    </row>
    <row r="47" spans="1:80" x14ac:dyDescent="0.25">
      <c r="A47" s="7"/>
      <c r="B47" s="19"/>
      <c r="C47" s="48"/>
      <c r="D47" s="19"/>
      <c r="E47" s="20"/>
      <c r="F47" s="51"/>
      <c r="G47" s="19"/>
      <c r="H47" s="51"/>
      <c r="I47" s="19"/>
      <c r="J47" s="52"/>
      <c r="K47" s="51"/>
      <c r="L47" s="19"/>
      <c r="M47" s="51"/>
      <c r="N47" s="19"/>
      <c r="O47" s="52"/>
      <c r="P47" s="51"/>
      <c r="Q47" s="19"/>
      <c r="R47" s="51"/>
      <c r="S47" s="19"/>
      <c r="T47" s="52"/>
      <c r="U47" s="51"/>
      <c r="V47" s="19"/>
      <c r="W47" s="51"/>
      <c r="X47" s="19"/>
      <c r="Y47" s="52"/>
      <c r="Z47" s="51"/>
      <c r="AA47" s="19"/>
      <c r="AB47" s="51"/>
      <c r="AC47" s="19"/>
      <c r="AD47" s="52"/>
      <c r="AE47" s="51"/>
      <c r="AF47" s="19"/>
      <c r="AG47" s="51"/>
      <c r="AH47" s="19"/>
      <c r="AI47" s="52"/>
      <c r="AJ47" s="51"/>
      <c r="AK47" s="19"/>
      <c r="AL47" s="51"/>
      <c r="AM47" s="19"/>
      <c r="AN47" s="52"/>
      <c r="AO47" s="7"/>
      <c r="AP47" s="19"/>
      <c r="AQ47" s="48"/>
      <c r="AR47" s="19"/>
      <c r="AS47" s="20"/>
      <c r="AT47" s="4"/>
      <c r="AU47" s="19"/>
      <c r="AV47" s="19"/>
      <c r="AW47" s="34"/>
      <c r="AX47" s="35"/>
      <c r="AY47" s="51"/>
      <c r="AZ47" s="19"/>
      <c r="BA47" s="51"/>
      <c r="BB47" s="19"/>
      <c r="BC47" s="52"/>
      <c r="BD47" s="51"/>
      <c r="BE47" s="19"/>
      <c r="BF47" s="51"/>
      <c r="BG47" s="19"/>
      <c r="BH47" s="52"/>
      <c r="BI47" s="51"/>
      <c r="BJ47" s="19"/>
      <c r="BK47" s="51"/>
      <c r="BL47" s="19"/>
      <c r="BM47" s="52"/>
      <c r="BN47" s="51"/>
      <c r="BO47" s="19"/>
      <c r="BP47" s="51"/>
      <c r="BQ47" s="19"/>
      <c r="BR47" s="52"/>
      <c r="BS47" s="7"/>
      <c r="BT47" s="19"/>
      <c r="BU47" s="48"/>
      <c r="BV47" s="19"/>
      <c r="BW47" s="20"/>
      <c r="BX47" s="7"/>
      <c r="BY47" s="19"/>
      <c r="BZ47" s="48"/>
      <c r="CA47" s="19"/>
      <c r="CB47" s="20"/>
    </row>
    <row r="48" spans="1:80" x14ac:dyDescent="0.25">
      <c r="A48" s="7"/>
      <c r="B48" s="19"/>
      <c r="C48" s="48"/>
      <c r="D48" s="48"/>
      <c r="E48" s="49"/>
      <c r="F48" s="51"/>
      <c r="G48" s="19"/>
      <c r="H48" s="51"/>
      <c r="I48" s="19"/>
      <c r="J48" s="52"/>
      <c r="K48" s="51"/>
      <c r="L48" s="19"/>
      <c r="M48" s="51"/>
      <c r="N48" s="19"/>
      <c r="O48" s="52"/>
      <c r="P48" s="51"/>
      <c r="Q48" s="19"/>
      <c r="R48" s="51"/>
      <c r="S48" s="19"/>
      <c r="T48" s="52"/>
      <c r="U48" s="51"/>
      <c r="V48" s="19"/>
      <c r="W48" s="51"/>
      <c r="X48" s="19"/>
      <c r="Y48" s="52"/>
      <c r="Z48" s="51"/>
      <c r="AA48" s="19"/>
      <c r="AB48" s="51"/>
      <c r="AC48" s="19"/>
      <c r="AD48" s="52"/>
      <c r="AE48" s="51"/>
      <c r="AF48" s="19"/>
      <c r="AG48" s="51"/>
      <c r="AH48" s="19"/>
      <c r="AI48" s="52"/>
      <c r="AJ48" s="51"/>
      <c r="AK48" s="19"/>
      <c r="AL48" s="51"/>
      <c r="AM48" s="19"/>
      <c r="AN48" s="52"/>
      <c r="AO48" s="7"/>
      <c r="AP48" s="19"/>
      <c r="AQ48" s="48"/>
      <c r="AR48" s="48"/>
      <c r="AS48" s="49"/>
      <c r="AT48" s="4"/>
      <c r="AU48" s="19"/>
      <c r="AV48" s="19"/>
      <c r="AW48" s="34"/>
      <c r="AX48" s="20"/>
      <c r="AY48" s="51"/>
      <c r="AZ48" s="19"/>
      <c r="BA48" s="51"/>
      <c r="BB48" s="19"/>
      <c r="BC48" s="52"/>
      <c r="BD48" s="51"/>
      <c r="BE48" s="19"/>
      <c r="BF48" s="51"/>
      <c r="BG48" s="19"/>
      <c r="BH48" s="52"/>
      <c r="BI48" s="51"/>
      <c r="BJ48" s="19"/>
      <c r="BK48" s="51"/>
      <c r="BL48" s="19"/>
      <c r="BM48" s="52"/>
      <c r="BN48" s="51"/>
      <c r="BO48" s="19"/>
      <c r="BP48" s="51"/>
      <c r="BQ48" s="19"/>
      <c r="BR48" s="52"/>
      <c r="BS48" s="7"/>
      <c r="BT48" s="19"/>
      <c r="BU48" s="48"/>
      <c r="BV48" s="48"/>
      <c r="BW48" s="49"/>
      <c r="BX48" s="7"/>
      <c r="BY48" s="19"/>
      <c r="BZ48" s="48"/>
      <c r="CA48" s="48"/>
      <c r="CB48" s="49"/>
    </row>
    <row r="49" spans="1:80" x14ac:dyDescent="0.25">
      <c r="A49" s="7"/>
      <c r="B49" s="19"/>
      <c r="C49" s="19"/>
      <c r="D49" s="19"/>
      <c r="E49" s="18"/>
      <c r="F49" s="51"/>
      <c r="G49" s="19"/>
      <c r="H49" s="51"/>
      <c r="I49" s="19"/>
      <c r="J49" s="20"/>
      <c r="K49" s="51"/>
      <c r="L49" s="19"/>
      <c r="M49" s="51"/>
      <c r="N49" s="19"/>
      <c r="O49" s="20"/>
      <c r="P49" s="51"/>
      <c r="Q49" s="19"/>
      <c r="R49" s="51"/>
      <c r="S49" s="19"/>
      <c r="T49" s="20"/>
      <c r="U49" s="51"/>
      <c r="V49" s="19"/>
      <c r="W49" s="51"/>
      <c r="X49" s="19"/>
      <c r="Y49" s="20"/>
      <c r="Z49" s="51"/>
      <c r="AA49" s="19"/>
      <c r="AB49" s="51"/>
      <c r="AC49" s="19"/>
      <c r="AD49" s="20"/>
      <c r="AE49" s="51"/>
      <c r="AF49" s="19"/>
      <c r="AG49" s="51"/>
      <c r="AH49" s="19"/>
      <c r="AI49" s="20"/>
      <c r="AJ49" s="51"/>
      <c r="AK49" s="19"/>
      <c r="AL49" s="51"/>
      <c r="AM49" s="19"/>
      <c r="AN49" s="20"/>
      <c r="AO49" s="7"/>
      <c r="AP49" s="19"/>
      <c r="AQ49" s="19"/>
      <c r="AR49" s="19"/>
      <c r="AS49" s="18"/>
      <c r="AT49" s="4"/>
      <c r="AU49" s="19"/>
      <c r="AV49" s="19"/>
      <c r="AW49" s="34"/>
      <c r="AX49" s="20"/>
      <c r="AY49" s="51"/>
      <c r="AZ49" s="19"/>
      <c r="BA49" s="51"/>
      <c r="BB49" s="19"/>
      <c r="BC49" s="20"/>
      <c r="BD49" s="51"/>
      <c r="BE49" s="19"/>
      <c r="BF49" s="51"/>
      <c r="BG49" s="19"/>
      <c r="BH49" s="20"/>
      <c r="BI49" s="51"/>
      <c r="BJ49" s="19"/>
      <c r="BK49" s="51"/>
      <c r="BL49" s="19"/>
      <c r="BM49" s="20"/>
      <c r="BN49" s="51"/>
      <c r="BO49" s="19"/>
      <c r="BP49" s="51"/>
      <c r="BQ49" s="19"/>
      <c r="BR49" s="20"/>
      <c r="BS49" s="7"/>
      <c r="BT49" s="19"/>
      <c r="BU49" s="19"/>
      <c r="BV49" s="19"/>
      <c r="BW49" s="18"/>
      <c r="BX49" s="7"/>
      <c r="BY49" s="19"/>
      <c r="BZ49" s="19"/>
      <c r="CA49" s="19"/>
      <c r="CB49" s="18"/>
    </row>
    <row r="50" spans="1:80" x14ac:dyDescent="0.25">
      <c r="A50" s="10"/>
      <c r="B50" s="11"/>
      <c r="C50" s="11"/>
      <c r="D50" s="11"/>
      <c r="E50" s="12"/>
      <c r="F50" s="53"/>
      <c r="G50" s="54"/>
      <c r="H50" s="54"/>
      <c r="I50" s="54"/>
      <c r="J50" s="55"/>
      <c r="K50" s="53"/>
      <c r="L50" s="54"/>
      <c r="M50" s="54"/>
      <c r="N50" s="54"/>
      <c r="O50" s="55"/>
      <c r="P50" s="53"/>
      <c r="Q50" s="54"/>
      <c r="R50" s="54"/>
      <c r="S50" s="54"/>
      <c r="T50" s="55"/>
      <c r="U50" s="53"/>
      <c r="V50" s="54"/>
      <c r="W50" s="54"/>
      <c r="X50" s="54"/>
      <c r="Y50" s="55"/>
      <c r="Z50" s="53"/>
      <c r="AA50" s="54"/>
      <c r="AB50" s="54"/>
      <c r="AC50" s="54"/>
      <c r="AD50" s="55"/>
      <c r="AE50" s="53"/>
      <c r="AF50" s="54"/>
      <c r="AG50" s="54"/>
      <c r="AH50" s="54"/>
      <c r="AI50" s="55"/>
      <c r="AJ50" s="53"/>
      <c r="AK50" s="54"/>
      <c r="AL50" s="54"/>
      <c r="AM50" s="54"/>
      <c r="AN50" s="55"/>
      <c r="AO50" s="10"/>
      <c r="AP50" s="11"/>
      <c r="AQ50" s="11"/>
      <c r="AR50" s="11"/>
      <c r="AS50" s="12"/>
      <c r="AT50" s="5"/>
      <c r="AU50" s="22"/>
      <c r="AV50" s="22"/>
      <c r="AW50" s="41"/>
      <c r="AX50" s="23"/>
      <c r="AY50" s="53"/>
      <c r="AZ50" s="54"/>
      <c r="BA50" s="54"/>
      <c r="BB50" s="54"/>
      <c r="BC50" s="55"/>
      <c r="BD50" s="53"/>
      <c r="BE50" s="54"/>
      <c r="BF50" s="54"/>
      <c r="BG50" s="54"/>
      <c r="BH50" s="55"/>
      <c r="BI50" s="53"/>
      <c r="BJ50" s="54"/>
      <c r="BK50" s="54"/>
      <c r="BL50" s="54"/>
      <c r="BM50" s="55"/>
      <c r="BN50" s="53"/>
      <c r="BO50" s="54"/>
      <c r="BP50" s="54"/>
      <c r="BQ50" s="54"/>
      <c r="BR50" s="55"/>
      <c r="BS50" s="10"/>
      <c r="BT50" s="11"/>
      <c r="BU50" s="11"/>
      <c r="BV50" s="11"/>
      <c r="BW50" s="12"/>
      <c r="BX50" s="10"/>
      <c r="BY50" s="11"/>
      <c r="BZ50" s="11"/>
      <c r="CA50" s="11"/>
      <c r="CB50" s="12"/>
    </row>
    <row r="52" spans="1:80" x14ac:dyDescent="0.25">
      <c r="D52">
        <v>1</v>
      </c>
      <c r="E52">
        <v>2</v>
      </c>
      <c r="F52">
        <v>2</v>
      </c>
      <c r="G52">
        <v>2</v>
      </c>
      <c r="H52">
        <v>3</v>
      </c>
      <c r="I52">
        <v>3</v>
      </c>
      <c r="J52">
        <v>4</v>
      </c>
      <c r="K52">
        <v>1</v>
      </c>
      <c r="L52">
        <v>3</v>
      </c>
      <c r="M52">
        <v>4</v>
      </c>
      <c r="N52">
        <v>2</v>
      </c>
      <c r="O52">
        <v>2</v>
      </c>
      <c r="P52">
        <v>2</v>
      </c>
      <c r="Q52">
        <v>2</v>
      </c>
      <c r="R52">
        <v>3</v>
      </c>
      <c r="S52">
        <v>3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50"/>
  <sheetViews>
    <sheetView zoomScale="90" zoomScaleNormal="90" workbookViewId="0">
      <selection sqref="A1:CB17"/>
    </sheetView>
  </sheetViews>
  <sheetFormatPr defaultColWidth="2" defaultRowHeight="13.2" x14ac:dyDescent="0.25"/>
  <sheetData>
    <row r="1" spans="2:63" x14ac:dyDescent="0.25">
      <c r="B1" s="15">
        <v>1</v>
      </c>
      <c r="C1" s="16">
        <v>8</v>
      </c>
      <c r="D1" s="16">
        <v>4</v>
      </c>
      <c r="E1" s="16">
        <v>2</v>
      </c>
      <c r="F1" s="17">
        <v>1</v>
      </c>
      <c r="L1" s="15">
        <v>1</v>
      </c>
      <c r="M1" s="16">
        <v>8</v>
      </c>
      <c r="N1" s="16">
        <v>4</v>
      </c>
      <c r="O1" s="16">
        <v>2</v>
      </c>
      <c r="P1" s="17">
        <v>1</v>
      </c>
      <c r="U1" s="15">
        <v>1</v>
      </c>
      <c r="V1" s="16">
        <v>8</v>
      </c>
      <c r="W1" s="16">
        <v>4</v>
      </c>
      <c r="X1" s="16">
        <v>2</v>
      </c>
      <c r="Y1" s="17">
        <v>1</v>
      </c>
    </row>
    <row r="2" spans="2:63" x14ac:dyDescent="0.25">
      <c r="B2" s="56">
        <v>1</v>
      </c>
      <c r="C2" s="57">
        <v>1</v>
      </c>
      <c r="D2" s="16"/>
      <c r="E2" s="57">
        <v>1</v>
      </c>
      <c r="F2" s="58">
        <v>1</v>
      </c>
      <c r="H2" t="str">
        <f>_xlfn.CONCAT("0x",B2*1,DEC2HEX(C2*8+D2*4+E2*2+F2))</f>
        <v>0x1B</v>
      </c>
      <c r="L2" s="64">
        <v>1</v>
      </c>
      <c r="M2" s="65">
        <v>1</v>
      </c>
      <c r="N2" s="65">
        <v>1</v>
      </c>
      <c r="O2" s="65">
        <v>1</v>
      </c>
      <c r="P2" s="66">
        <v>1</v>
      </c>
      <c r="R2" t="str">
        <f>_xlfn.CONCAT("0x",L2*1,DEC2HEX(M2*8+N2*4+O2*2+P2))</f>
        <v>0x1F</v>
      </c>
      <c r="U2" s="72">
        <v>1</v>
      </c>
      <c r="V2" s="73">
        <v>1</v>
      </c>
      <c r="W2" s="73">
        <v>1</v>
      </c>
      <c r="X2" s="73">
        <v>1</v>
      </c>
      <c r="Y2" s="74">
        <v>1</v>
      </c>
      <c r="AA2" t="str">
        <f>_xlfn.CONCAT("0x",U2*1,DEC2HEX(V2*8+W2*4+X2*2+Y2))</f>
        <v>0x1F</v>
      </c>
      <c r="AD2" s="81">
        <v>1</v>
      </c>
      <c r="AE2" s="82">
        <v>1</v>
      </c>
      <c r="AF2" s="82">
        <v>1</v>
      </c>
      <c r="AG2" s="16"/>
      <c r="AH2" s="87">
        <v>1</v>
      </c>
      <c r="AJ2" t="str">
        <f>_xlfn.CONCAT("0x",AD2*1,DEC2HEX(AE2*8+AF2*4+AG2*2+AH2))</f>
        <v>0x1D</v>
      </c>
      <c r="AM2" s="90">
        <v>1</v>
      </c>
      <c r="AN2" s="93">
        <v>1</v>
      </c>
      <c r="AO2" s="93">
        <v>1</v>
      </c>
      <c r="AP2" s="16"/>
      <c r="AQ2" s="16"/>
      <c r="AS2" t="str">
        <f>_xlfn.CONCAT("0x",AM2*1,DEC2HEX(AN2*8+AO2*4+AP2*2+AQ2))</f>
        <v>0x1C</v>
      </c>
      <c r="AV2" s="97">
        <v>1</v>
      </c>
      <c r="AW2" s="102">
        <v>1</v>
      </c>
      <c r="AX2" s="102">
        <v>1</v>
      </c>
      <c r="AY2" s="19"/>
      <c r="AZ2" s="101">
        <v>1</v>
      </c>
      <c r="BB2" t="str">
        <f>_xlfn.CONCAT("0x",AV2*1,DEC2HEX(AW2*8+AX2*4+AY2*2+AZ2))</f>
        <v>0x1D</v>
      </c>
      <c r="BE2" s="18"/>
      <c r="BF2" s="19"/>
      <c r="BG2" s="106">
        <v>1</v>
      </c>
      <c r="BH2" s="106">
        <v>1</v>
      </c>
      <c r="BI2" s="20"/>
      <c r="BK2" t="str">
        <f>_xlfn.CONCAT("0x",BE2*1,DEC2HEX(BF2*8+BG2*4+BH2*2+BI2))</f>
        <v>0x06</v>
      </c>
    </row>
    <row r="3" spans="2:63" x14ac:dyDescent="0.25">
      <c r="B3" s="59">
        <v>1</v>
      </c>
      <c r="C3" s="19"/>
      <c r="D3" s="19"/>
      <c r="E3" s="19"/>
      <c r="F3" s="20"/>
      <c r="H3" t="str">
        <f t="shared" ref="H3:H9" si="0">_xlfn.CONCAT("0x",B3*1,DEC2HEX(C3*8+D3*4+E3*2+F3))</f>
        <v>0x10</v>
      </c>
      <c r="L3" s="18"/>
      <c r="M3" s="19"/>
      <c r="N3" s="19"/>
      <c r="O3" s="19"/>
      <c r="P3" s="20"/>
      <c r="R3" t="str">
        <f t="shared" ref="R3:R9" si="1">_xlfn.CONCAT("0x",L3*1,DEC2HEX(M3*8+N3*4+O3*2+P3))</f>
        <v>0x00</v>
      </c>
      <c r="U3" s="18"/>
      <c r="V3" s="19"/>
      <c r="W3" s="19"/>
      <c r="X3" s="19"/>
      <c r="Y3" s="75">
        <v>1</v>
      </c>
      <c r="AA3" t="str">
        <f t="shared" ref="AA3:AA9" si="2">_xlfn.CONCAT("0x",U3*1,DEC2HEX(V3*8+W3*4+X3*2+Y3))</f>
        <v>0x01</v>
      </c>
      <c r="AD3" s="83">
        <v>1</v>
      </c>
      <c r="AE3" s="19"/>
      <c r="AF3" s="84">
        <v>1</v>
      </c>
      <c r="AG3" s="19"/>
      <c r="AH3" s="88">
        <v>1</v>
      </c>
      <c r="AJ3" t="str">
        <f t="shared" ref="AJ3:AJ9" si="3">_xlfn.CONCAT("0x",AD3*1,DEC2HEX(AE3*8+AF3*4+AG3*2+AH3))</f>
        <v>0x15</v>
      </c>
      <c r="AM3" s="91">
        <v>1</v>
      </c>
      <c r="AN3" s="92">
        <v>1</v>
      </c>
      <c r="AO3" s="92">
        <v>1</v>
      </c>
      <c r="AP3" s="19"/>
      <c r="AQ3" s="94">
        <v>1</v>
      </c>
      <c r="AS3" t="str">
        <f t="shared" ref="AS3:AS9" si="4">_xlfn.CONCAT("0x",AM3*1,DEC2HEX(AN3*8+AO3*4+AP3*2+AQ3))</f>
        <v>0x1D</v>
      </c>
      <c r="AV3" s="97">
        <v>1</v>
      </c>
      <c r="AW3" s="19"/>
      <c r="AX3" s="19"/>
      <c r="AY3" s="19"/>
      <c r="AZ3" s="101">
        <v>1</v>
      </c>
      <c r="BB3" t="str">
        <f t="shared" ref="BB3:BB9" si="5">_xlfn.CONCAT("0x",AV3*1,DEC2HEX(AW3*8+AX3*4+AY3*2+AZ3))</f>
        <v>0x11</v>
      </c>
      <c r="BE3" s="18"/>
      <c r="BF3" s="106">
        <v>1</v>
      </c>
      <c r="BG3" s="106">
        <v>1</v>
      </c>
      <c r="BH3" s="106">
        <v>1</v>
      </c>
      <c r="BI3" s="107">
        <v>1</v>
      </c>
      <c r="BK3" t="str">
        <f t="shared" ref="BK3:BK9" si="6">_xlfn.CONCAT("0x",BE3*1,DEC2HEX(BF3*8+BG3*4+BH3*2+BI3))</f>
        <v>0x0F</v>
      </c>
    </row>
    <row r="4" spans="2:63" x14ac:dyDescent="0.25">
      <c r="B4" s="59">
        <v>1</v>
      </c>
      <c r="C4" s="19"/>
      <c r="D4" s="61">
        <v>1</v>
      </c>
      <c r="E4" s="61">
        <v>1</v>
      </c>
      <c r="F4" s="62">
        <v>1</v>
      </c>
      <c r="H4" t="str">
        <f t="shared" si="0"/>
        <v>0x17</v>
      </c>
      <c r="L4" s="67">
        <v>1</v>
      </c>
      <c r="M4" s="19"/>
      <c r="N4" s="68">
        <v>1</v>
      </c>
      <c r="O4" s="68">
        <v>1</v>
      </c>
      <c r="P4" s="71">
        <v>1</v>
      </c>
      <c r="R4" t="str">
        <f t="shared" si="1"/>
        <v>0x17</v>
      </c>
      <c r="U4" s="76">
        <v>1</v>
      </c>
      <c r="V4" s="19"/>
      <c r="W4" s="77">
        <v>1</v>
      </c>
      <c r="X4" s="19"/>
      <c r="Y4" s="75">
        <v>1</v>
      </c>
      <c r="AA4" t="str">
        <f t="shared" si="2"/>
        <v>0x15</v>
      </c>
      <c r="AD4" s="83">
        <v>1</v>
      </c>
      <c r="AE4" s="19"/>
      <c r="AF4" s="19"/>
      <c r="AG4" s="19"/>
      <c r="AH4" s="88">
        <v>1</v>
      </c>
      <c r="AJ4" t="str">
        <f t="shared" si="3"/>
        <v>0x11</v>
      </c>
      <c r="AM4" s="18"/>
      <c r="AN4" s="19"/>
      <c r="AO4" s="19"/>
      <c r="AP4" s="19"/>
      <c r="AQ4" s="94">
        <v>1</v>
      </c>
      <c r="AS4" t="str">
        <f t="shared" si="4"/>
        <v>0x01</v>
      </c>
      <c r="AV4" s="97">
        <v>1</v>
      </c>
      <c r="AW4" s="19"/>
      <c r="AX4" s="19"/>
      <c r="AY4" s="102">
        <v>1</v>
      </c>
      <c r="AZ4" s="101">
        <v>1</v>
      </c>
      <c r="BB4" t="str">
        <f t="shared" si="5"/>
        <v>0x13</v>
      </c>
      <c r="BE4" s="18"/>
      <c r="BF4" s="106">
        <v>1</v>
      </c>
      <c r="BG4" s="106">
        <v>1</v>
      </c>
      <c r="BH4" s="106">
        <v>1</v>
      </c>
      <c r="BI4" s="107">
        <v>1</v>
      </c>
      <c r="BK4" t="str">
        <f t="shared" si="6"/>
        <v>0x0F</v>
      </c>
    </row>
    <row r="5" spans="2:63" x14ac:dyDescent="0.25">
      <c r="B5" s="59">
        <v>1</v>
      </c>
      <c r="C5" s="19"/>
      <c r="D5" s="19"/>
      <c r="E5" s="19"/>
      <c r="F5" s="20"/>
      <c r="H5" t="str">
        <f t="shared" si="0"/>
        <v>0x10</v>
      </c>
      <c r="L5" s="67">
        <v>1</v>
      </c>
      <c r="M5" s="19"/>
      <c r="N5" s="19"/>
      <c r="O5" s="68">
        <v>1</v>
      </c>
      <c r="P5" s="20"/>
      <c r="R5" t="str">
        <f t="shared" si="1"/>
        <v>0x12</v>
      </c>
      <c r="U5" s="18"/>
      <c r="V5" s="19"/>
      <c r="W5" s="77">
        <v>1</v>
      </c>
      <c r="X5" s="19"/>
      <c r="Y5" s="75">
        <v>1</v>
      </c>
      <c r="AA5" t="str">
        <f t="shared" si="2"/>
        <v>0x05</v>
      </c>
      <c r="AD5" s="84">
        <v>1</v>
      </c>
      <c r="AE5" s="19"/>
      <c r="AF5" s="84">
        <v>1</v>
      </c>
      <c r="AG5" s="19"/>
      <c r="AH5" s="88">
        <v>1</v>
      </c>
      <c r="AJ5" t="str">
        <f t="shared" si="3"/>
        <v>0x15</v>
      </c>
      <c r="AM5" s="18"/>
      <c r="AN5" s="19"/>
      <c r="AO5" s="19"/>
      <c r="AP5" s="92">
        <v>1</v>
      </c>
      <c r="AQ5" s="94">
        <v>1</v>
      </c>
      <c r="AS5" t="str">
        <f t="shared" si="4"/>
        <v>0x03</v>
      </c>
      <c r="AV5" s="97">
        <v>1</v>
      </c>
      <c r="AW5" s="19"/>
      <c r="AX5" s="102">
        <v>1</v>
      </c>
      <c r="AY5" s="102">
        <v>1</v>
      </c>
      <c r="AZ5" s="101">
        <v>1</v>
      </c>
      <c r="BB5" t="str">
        <f t="shared" si="5"/>
        <v>0x17</v>
      </c>
      <c r="BE5" s="19"/>
      <c r="BF5" s="19"/>
      <c r="BG5" s="19"/>
      <c r="BH5" s="19"/>
      <c r="BI5" s="19"/>
      <c r="BK5" t="str">
        <f t="shared" si="6"/>
        <v>0x00</v>
      </c>
    </row>
    <row r="6" spans="2:63" x14ac:dyDescent="0.25">
      <c r="B6" s="59">
        <v>1</v>
      </c>
      <c r="C6" s="19"/>
      <c r="D6" s="19"/>
      <c r="E6" s="61">
        <v>1</v>
      </c>
      <c r="F6" s="62">
        <v>1</v>
      </c>
      <c r="H6" t="str">
        <f t="shared" si="0"/>
        <v>0x13</v>
      </c>
      <c r="L6" s="18"/>
      <c r="M6" s="19"/>
      <c r="N6" s="19"/>
      <c r="O6" s="68">
        <v>1</v>
      </c>
      <c r="P6" s="20"/>
      <c r="R6" t="str">
        <f t="shared" si="1"/>
        <v>0x02</v>
      </c>
      <c r="U6" s="18"/>
      <c r="V6" s="19"/>
      <c r="W6" s="77">
        <v>1</v>
      </c>
      <c r="X6" s="19"/>
      <c r="Y6" s="20"/>
      <c r="AA6" t="str">
        <f t="shared" si="2"/>
        <v>0x04</v>
      </c>
      <c r="AD6" s="83">
        <v>1</v>
      </c>
      <c r="AE6" s="19"/>
      <c r="AF6" s="84">
        <v>1</v>
      </c>
      <c r="AG6" s="19"/>
      <c r="AH6" s="88">
        <v>1</v>
      </c>
      <c r="AJ6" t="str">
        <f t="shared" si="3"/>
        <v>0x15</v>
      </c>
      <c r="AM6" s="91">
        <v>1</v>
      </c>
      <c r="AN6" s="19"/>
      <c r="AO6" s="92">
        <v>1</v>
      </c>
      <c r="AP6" s="92">
        <v>1</v>
      </c>
      <c r="AQ6" s="94">
        <v>1</v>
      </c>
      <c r="AS6" t="str">
        <f t="shared" si="4"/>
        <v>0x17</v>
      </c>
      <c r="AV6" s="97">
        <v>1</v>
      </c>
      <c r="AW6" s="19"/>
      <c r="AX6" s="102">
        <v>1</v>
      </c>
      <c r="AY6" s="19"/>
      <c r="AZ6" s="20"/>
      <c r="BB6" t="str">
        <f t="shared" si="5"/>
        <v>0x14</v>
      </c>
      <c r="BE6" s="19"/>
      <c r="BF6" s="19"/>
      <c r="BG6" s="19"/>
      <c r="BH6" s="106">
        <v>1</v>
      </c>
      <c r="BI6" s="107">
        <v>1</v>
      </c>
      <c r="BK6" t="str">
        <f t="shared" si="6"/>
        <v>0x03</v>
      </c>
    </row>
    <row r="7" spans="2:63" x14ac:dyDescent="0.25">
      <c r="B7" s="59">
        <v>1</v>
      </c>
      <c r="C7" s="19"/>
      <c r="D7" s="61">
        <v>1</v>
      </c>
      <c r="E7" s="19"/>
      <c r="F7" s="20"/>
      <c r="H7" t="str">
        <f t="shared" si="0"/>
        <v>0x14</v>
      </c>
      <c r="L7" s="18"/>
      <c r="M7" s="68">
        <v>1</v>
      </c>
      <c r="N7" s="19"/>
      <c r="O7" s="68">
        <v>1</v>
      </c>
      <c r="P7" s="71">
        <v>1</v>
      </c>
      <c r="R7" t="str">
        <f t="shared" si="1"/>
        <v>0x0B</v>
      </c>
      <c r="U7" s="76">
        <v>1</v>
      </c>
      <c r="V7" s="77">
        <v>1</v>
      </c>
      <c r="W7" s="77">
        <v>1</v>
      </c>
      <c r="X7" s="19"/>
      <c r="Y7" s="75">
        <v>1</v>
      </c>
      <c r="AA7" t="str">
        <f t="shared" si="2"/>
        <v>0x1D</v>
      </c>
      <c r="AD7" s="83">
        <v>1</v>
      </c>
      <c r="AE7" s="19"/>
      <c r="AF7" s="84">
        <v>1</v>
      </c>
      <c r="AG7" s="19"/>
      <c r="AH7" s="20"/>
      <c r="AJ7" t="str">
        <f t="shared" si="3"/>
        <v>0x14</v>
      </c>
      <c r="AM7" s="18"/>
      <c r="AN7" s="19"/>
      <c r="AO7" s="19"/>
      <c r="AP7" s="92">
        <v>1</v>
      </c>
      <c r="AQ7" s="94">
        <v>1</v>
      </c>
      <c r="AS7" t="str">
        <f t="shared" si="4"/>
        <v>0x03</v>
      </c>
      <c r="AV7" s="97">
        <v>1</v>
      </c>
      <c r="AW7" s="19"/>
      <c r="AX7" s="102">
        <v>1</v>
      </c>
      <c r="AY7" s="19"/>
      <c r="AZ7" s="101">
        <v>1</v>
      </c>
      <c r="BB7" t="str">
        <f t="shared" si="5"/>
        <v>0x15</v>
      </c>
      <c r="BE7" s="19"/>
      <c r="BF7" s="19"/>
      <c r="BG7" s="19"/>
      <c r="BH7" s="106">
        <v>1</v>
      </c>
      <c r="BI7" s="107">
        <v>1</v>
      </c>
      <c r="BK7" t="str">
        <f t="shared" si="6"/>
        <v>0x03</v>
      </c>
    </row>
    <row r="8" spans="2:63" x14ac:dyDescent="0.25">
      <c r="B8" s="18"/>
      <c r="C8" s="19"/>
      <c r="D8" s="19"/>
      <c r="E8" s="61">
        <v>1</v>
      </c>
      <c r="F8" s="20"/>
      <c r="H8" t="str">
        <f t="shared" si="0"/>
        <v>0x02</v>
      </c>
      <c r="L8" s="18"/>
      <c r="M8" s="68">
        <v>1</v>
      </c>
      <c r="N8" s="19"/>
      <c r="O8" s="19"/>
      <c r="P8" s="20"/>
      <c r="R8" t="str">
        <f t="shared" si="1"/>
        <v>0x08</v>
      </c>
      <c r="U8" s="18"/>
      <c r="V8" s="19"/>
      <c r="W8" s="19"/>
      <c r="X8" s="19"/>
      <c r="Y8" s="20"/>
      <c r="AA8" t="str">
        <f t="shared" si="2"/>
        <v>0x00</v>
      </c>
      <c r="AD8" s="83">
        <v>1</v>
      </c>
      <c r="AE8" s="19"/>
      <c r="AF8" s="19"/>
      <c r="AG8" s="84">
        <v>1</v>
      </c>
      <c r="AH8" s="20"/>
      <c r="AJ8" t="str">
        <f t="shared" si="3"/>
        <v>0x12</v>
      </c>
      <c r="AM8" s="91">
        <v>1</v>
      </c>
      <c r="AN8" s="92">
        <v>1</v>
      </c>
      <c r="AO8" s="19"/>
      <c r="AP8" s="92">
        <v>1</v>
      </c>
      <c r="AQ8" s="94">
        <v>1</v>
      </c>
      <c r="AS8" t="str">
        <f t="shared" si="4"/>
        <v>0x1B</v>
      </c>
      <c r="AV8" s="97">
        <v>1</v>
      </c>
      <c r="AW8" s="19"/>
      <c r="AX8" s="19"/>
      <c r="AY8" s="19"/>
      <c r="AZ8" s="18"/>
      <c r="BB8" t="str">
        <f t="shared" si="5"/>
        <v>0x10</v>
      </c>
      <c r="BE8" s="19"/>
      <c r="BF8" s="19"/>
      <c r="BG8" s="19"/>
      <c r="BH8" s="106">
        <v>1</v>
      </c>
      <c r="BI8" s="107">
        <v>1</v>
      </c>
      <c r="BK8" t="str">
        <f t="shared" si="6"/>
        <v>0x03</v>
      </c>
    </row>
    <row r="9" spans="2:63" x14ac:dyDescent="0.25">
      <c r="B9" s="60">
        <v>1</v>
      </c>
      <c r="C9" s="22"/>
      <c r="D9" s="22"/>
      <c r="E9" s="22"/>
      <c r="F9" s="63">
        <v>1</v>
      </c>
      <c r="H9" t="str">
        <f t="shared" si="0"/>
        <v>0x11</v>
      </c>
      <c r="L9" s="21"/>
      <c r="M9" s="22"/>
      <c r="N9" s="69">
        <v>1</v>
      </c>
      <c r="O9" s="22"/>
      <c r="P9" s="70">
        <v>1</v>
      </c>
      <c r="R9" t="str">
        <f t="shared" si="1"/>
        <v>0x05</v>
      </c>
      <c r="U9" s="78">
        <v>1</v>
      </c>
      <c r="V9" s="22"/>
      <c r="W9" s="22"/>
      <c r="X9" s="79">
        <v>1</v>
      </c>
      <c r="Y9" s="80">
        <v>1</v>
      </c>
      <c r="AA9" t="str">
        <f t="shared" si="2"/>
        <v>0x13</v>
      </c>
      <c r="AD9" s="85">
        <v>1</v>
      </c>
      <c r="AE9" s="86">
        <v>1</v>
      </c>
      <c r="AF9" s="22"/>
      <c r="AG9" s="22"/>
      <c r="AH9" s="89">
        <v>1</v>
      </c>
      <c r="AJ9" t="str">
        <f t="shared" si="3"/>
        <v>0x19</v>
      </c>
      <c r="AM9" s="96">
        <v>1</v>
      </c>
      <c r="AN9" s="95">
        <v>1</v>
      </c>
      <c r="AO9" s="22"/>
      <c r="AP9" s="95">
        <v>1</v>
      </c>
      <c r="AQ9" s="22"/>
      <c r="AS9" t="str">
        <f t="shared" si="4"/>
        <v>0x1A</v>
      </c>
      <c r="AV9" s="98">
        <v>1</v>
      </c>
      <c r="AW9" s="99">
        <v>1</v>
      </c>
      <c r="AX9" s="99">
        <v>1</v>
      </c>
      <c r="AY9" s="99">
        <v>1</v>
      </c>
      <c r="AZ9" s="100">
        <v>1</v>
      </c>
      <c r="BB9" t="str">
        <f t="shared" si="5"/>
        <v>0x1F</v>
      </c>
      <c r="BE9" s="103">
        <v>1</v>
      </c>
      <c r="BF9" s="104">
        <v>1</v>
      </c>
      <c r="BG9" s="104">
        <v>1</v>
      </c>
      <c r="BH9" s="104">
        <v>1</v>
      </c>
      <c r="BI9" s="105">
        <v>1</v>
      </c>
      <c r="BK9" t="str">
        <f t="shared" si="6"/>
        <v>0x1F</v>
      </c>
    </row>
    <row r="11" spans="2:63" x14ac:dyDescent="0.25">
      <c r="B11" t="str">
        <f>CONCATENATE("unsigned char c1[] =  {",H$2,",",H$3,",",H$4,",",H$5,",",H$6,",",H$7,",",H$8,",",H$9,,"};")</f>
        <v>unsigned char c1[] =  {0x1B,0x10,0x17,0x10,0x13,0x14,0x02,0x11};</v>
      </c>
    </row>
    <row r="12" spans="2:63" x14ac:dyDescent="0.25">
      <c r="B12" t="str">
        <f>CONCATENATE("unsigned char c2[] =  {",R$2,",",R$3,",",R$4,",",R$5,",",R$6,",",R$7,",",R$8,",",R$9,,"};")</f>
        <v>unsigned char c2[] =  {0x1F,0x00,0x17,0x12,0x02,0x0B,0x08,0x05};</v>
      </c>
    </row>
    <row r="13" spans="2:63" x14ac:dyDescent="0.25">
      <c r="B13" t="str">
        <f>CONCATENATE("unsigned char c3[] =  {",AA$2,",",AA$3,",",AA$4,",",AA$5,",",AA$6,",",AA$7,",",AA$8,",",AA$9,,"};")</f>
        <v>unsigned char c3[] =  {0x1F,0x01,0x15,0x05,0x04,0x1D,0x00,0x13};</v>
      </c>
    </row>
    <row r="14" spans="2:63" x14ac:dyDescent="0.25">
      <c r="B14" t="str">
        <f>CONCATENATE("unsigned char c4[] =  {",AJ$2,",",AJ$3,",",AJ$4,",",AJ$5,",",AJ$6,",",AJ$7,",",AJ$8,",",AJ$9,,"};")</f>
        <v>unsigned char c4[] =  {0x1D,0x15,0x11,0x15,0x15,0x14,0x12,0x19};</v>
      </c>
    </row>
    <row r="15" spans="2:63" x14ac:dyDescent="0.25">
      <c r="B15" t="str">
        <f>CONCATENATE("unsigned char c5[] =  {",AS$2,",",AS$3,",",AS$4,",",AS$5,",",AS$6,",",AS$7,",",AS$8,",",AS$9,,"};")</f>
        <v>unsigned char c5[] =  {0x1C,0x1D,0x01,0x03,0x17,0x03,0x1B,0x1A};</v>
      </c>
    </row>
    <row r="16" spans="2:63" x14ac:dyDescent="0.25">
      <c r="B16" t="str">
        <f>CONCATENATE("unsigned char c6[] =  {",BB$2,",",BB$3,",",BB$4,",",BB$5,",",BB$6,",",BB$7,",",BB$8,",",BB$9,,"};")</f>
        <v>unsigned char c6[] =  {0x1D,0x11,0x13,0x17,0x14,0x15,0x10,0x1F};</v>
      </c>
    </row>
    <row r="17" spans="1:103" x14ac:dyDescent="0.25">
      <c r="B17" t="str">
        <f>CONCATENATE("unsigned char c7[] =  {",BK$2,",",BK$3,",",BK$4,",",BK$5,",",BK$6,",",BK$7,",",BK$8,",",BK$9,,"};")</f>
        <v>unsigned char c7[] =  {0x06,0x0F,0x0F,0x00,0x03,0x03,0x03,0x1F};</v>
      </c>
    </row>
    <row r="19" spans="1:103" x14ac:dyDescent="0.25">
      <c r="A19" s="56"/>
      <c r="B19" s="57"/>
      <c r="C19" s="16"/>
      <c r="D19" s="57"/>
      <c r="E19" s="58"/>
      <c r="F19" s="64"/>
      <c r="G19" s="65"/>
      <c r="H19" s="65"/>
      <c r="I19" s="65"/>
      <c r="J19" s="66"/>
      <c r="K19" s="72"/>
      <c r="L19" s="73"/>
      <c r="M19" s="73"/>
      <c r="N19" s="73"/>
      <c r="O19" s="74"/>
      <c r="P19" s="64"/>
      <c r="Q19" s="65"/>
      <c r="R19" s="65"/>
      <c r="S19" s="65"/>
      <c r="T19" s="66"/>
      <c r="U19" s="64"/>
      <c r="V19" s="65"/>
      <c r="W19" s="65"/>
      <c r="X19" s="65"/>
      <c r="Y19" s="66"/>
      <c r="Z19" s="64"/>
      <c r="AA19" s="65"/>
      <c r="AB19" s="65"/>
      <c r="AC19" s="65"/>
      <c r="AD19" s="66"/>
      <c r="AE19" s="81"/>
      <c r="AF19" s="82"/>
      <c r="AG19" s="82"/>
      <c r="AH19" s="16"/>
      <c r="AI19" s="87"/>
      <c r="AJ19" s="72"/>
      <c r="AK19" s="73"/>
      <c r="AL19" s="73"/>
      <c r="AM19" s="73"/>
      <c r="AN19" s="74"/>
      <c r="AO19" s="72"/>
      <c r="AP19" s="73"/>
      <c r="AQ19" s="73"/>
      <c r="AR19" s="73"/>
      <c r="AS19" s="74"/>
      <c r="AT19" s="72"/>
      <c r="AU19" s="73"/>
      <c r="AV19" s="73"/>
      <c r="AW19" s="73"/>
      <c r="AX19" s="74"/>
      <c r="AY19" s="56"/>
      <c r="AZ19" s="57"/>
      <c r="BA19" s="16"/>
      <c r="BB19" s="57"/>
      <c r="BC19" s="58"/>
      <c r="BD19" s="64"/>
      <c r="BE19" s="65"/>
      <c r="BF19" s="65"/>
      <c r="BG19" s="65"/>
      <c r="BH19" s="66"/>
      <c r="BI19" s="72"/>
      <c r="BJ19" s="73"/>
      <c r="BK19" s="73"/>
      <c r="BL19" s="73"/>
      <c r="BM19" s="74"/>
      <c r="BN19" s="64"/>
      <c r="BO19" s="65"/>
      <c r="BP19" s="65"/>
      <c r="BQ19" s="65"/>
      <c r="BR19" s="66"/>
      <c r="BS19" s="64"/>
      <c r="BT19" s="65"/>
      <c r="BU19" s="65"/>
      <c r="BV19" s="65"/>
      <c r="BW19" s="66"/>
      <c r="BX19" s="72"/>
      <c r="BY19" s="73"/>
      <c r="BZ19" s="73"/>
      <c r="CA19" s="73"/>
      <c r="CB19" s="74"/>
    </row>
    <row r="20" spans="1:103" x14ac:dyDescent="0.25">
      <c r="A20" s="59"/>
      <c r="B20" s="19"/>
      <c r="C20" s="19"/>
      <c r="D20" s="19"/>
      <c r="E20" s="20"/>
      <c r="F20" s="18"/>
      <c r="G20" s="19"/>
      <c r="H20" s="19"/>
      <c r="I20" s="19"/>
      <c r="J20" s="20"/>
      <c r="K20" s="18"/>
      <c r="L20" s="19"/>
      <c r="M20" s="19"/>
      <c r="N20" s="19"/>
      <c r="O20" s="75"/>
      <c r="P20" s="18"/>
      <c r="Q20" s="19"/>
      <c r="R20" s="19"/>
      <c r="S20" s="19"/>
      <c r="T20" s="20"/>
      <c r="U20" s="18"/>
      <c r="V20" s="19"/>
      <c r="W20" s="19"/>
      <c r="X20" s="19"/>
      <c r="Y20" s="20"/>
      <c r="Z20" s="18"/>
      <c r="AA20" s="19"/>
      <c r="AB20" s="19"/>
      <c r="AC20" s="19"/>
      <c r="AD20" s="20"/>
      <c r="AE20" s="83"/>
      <c r="AF20" s="19"/>
      <c r="AG20" s="84"/>
      <c r="AH20" s="19"/>
      <c r="AI20" s="88"/>
      <c r="AJ20" s="18"/>
      <c r="AK20" s="19"/>
      <c r="AL20" s="19"/>
      <c r="AM20" s="19"/>
      <c r="AN20" s="75"/>
      <c r="AO20" s="18"/>
      <c r="AP20" s="19"/>
      <c r="AQ20" s="19"/>
      <c r="AR20" s="19"/>
      <c r="AS20" s="75"/>
      <c r="AT20" s="18"/>
      <c r="AU20" s="19"/>
      <c r="AV20" s="19"/>
      <c r="AW20" s="19"/>
      <c r="AX20" s="75"/>
      <c r="AY20" s="59"/>
      <c r="AZ20" s="19"/>
      <c r="BA20" s="19"/>
      <c r="BB20" s="19"/>
      <c r="BC20" s="20"/>
      <c r="BD20" s="18"/>
      <c r="BE20" s="19"/>
      <c r="BF20" s="19"/>
      <c r="BG20" s="19"/>
      <c r="BH20" s="20"/>
      <c r="BI20" s="18"/>
      <c r="BJ20" s="19"/>
      <c r="BK20" s="19"/>
      <c r="BL20" s="19"/>
      <c r="BM20" s="75"/>
      <c r="BN20" s="18"/>
      <c r="BO20" s="19"/>
      <c r="BP20" s="19"/>
      <c r="BQ20" s="19"/>
      <c r="BR20" s="20"/>
      <c r="BS20" s="18"/>
      <c r="BT20" s="19"/>
      <c r="BU20" s="19"/>
      <c r="BV20" s="19"/>
      <c r="BW20" s="20"/>
      <c r="BX20" s="18"/>
      <c r="BY20" s="19"/>
      <c r="BZ20" s="19"/>
      <c r="CA20" s="19"/>
      <c r="CB20" s="75"/>
      <c r="CJ20">
        <v>1</v>
      </c>
      <c r="CK20">
        <v>2</v>
      </c>
      <c r="CL20">
        <v>3</v>
      </c>
      <c r="CM20">
        <v>2</v>
      </c>
      <c r="CN20">
        <v>2</v>
      </c>
      <c r="CO20">
        <v>2</v>
      </c>
      <c r="CP20">
        <v>4</v>
      </c>
      <c r="CQ20">
        <v>3</v>
      </c>
      <c r="CR20">
        <v>3</v>
      </c>
      <c r="CS20">
        <v>3</v>
      </c>
      <c r="CT20">
        <v>1</v>
      </c>
      <c r="CU20">
        <v>2</v>
      </c>
      <c r="CV20">
        <v>3</v>
      </c>
      <c r="CW20">
        <v>2</v>
      </c>
      <c r="CX20">
        <v>2</v>
      </c>
      <c r="CY20">
        <v>3</v>
      </c>
    </row>
    <row r="21" spans="1:103" x14ac:dyDescent="0.25">
      <c r="A21" s="59"/>
      <c r="B21" s="19"/>
      <c r="C21" s="61"/>
      <c r="D21" s="61"/>
      <c r="E21" s="62"/>
      <c r="F21" s="67"/>
      <c r="G21" s="19"/>
      <c r="H21" s="68"/>
      <c r="I21" s="68"/>
      <c r="J21" s="71"/>
      <c r="K21" s="76"/>
      <c r="L21" s="19"/>
      <c r="M21" s="77"/>
      <c r="N21" s="19"/>
      <c r="O21" s="75"/>
      <c r="P21" s="67"/>
      <c r="Q21" s="19"/>
      <c r="R21" s="68"/>
      <c r="S21" s="68"/>
      <c r="T21" s="71"/>
      <c r="U21" s="67"/>
      <c r="V21" s="19"/>
      <c r="W21" s="68"/>
      <c r="X21" s="68"/>
      <c r="Y21" s="71"/>
      <c r="Z21" s="67"/>
      <c r="AA21" s="19"/>
      <c r="AB21" s="68"/>
      <c r="AC21" s="68"/>
      <c r="AD21" s="71"/>
      <c r="AE21" s="83"/>
      <c r="AF21" s="19"/>
      <c r="AG21" s="19"/>
      <c r="AH21" s="19"/>
      <c r="AI21" s="88"/>
      <c r="AJ21" s="76"/>
      <c r="AK21" s="19"/>
      <c r="AL21" s="77"/>
      <c r="AM21" s="19"/>
      <c r="AN21" s="75"/>
      <c r="AO21" s="76"/>
      <c r="AP21" s="19"/>
      <c r="AQ21" s="77"/>
      <c r="AR21" s="19"/>
      <c r="AS21" s="75"/>
      <c r="AT21" s="76"/>
      <c r="AU21" s="19"/>
      <c r="AV21" s="77"/>
      <c r="AW21" s="19"/>
      <c r="AX21" s="75"/>
      <c r="AY21" s="59"/>
      <c r="AZ21" s="19"/>
      <c r="BA21" s="61"/>
      <c r="BB21" s="61"/>
      <c r="BC21" s="62"/>
      <c r="BD21" s="67"/>
      <c r="BE21" s="19"/>
      <c r="BF21" s="68"/>
      <c r="BG21" s="68"/>
      <c r="BH21" s="71"/>
      <c r="BI21" s="76"/>
      <c r="BJ21" s="19"/>
      <c r="BK21" s="77"/>
      <c r="BL21" s="19"/>
      <c r="BM21" s="75"/>
      <c r="BN21" s="67"/>
      <c r="BO21" s="19"/>
      <c r="BP21" s="68"/>
      <c r="BQ21" s="68"/>
      <c r="BR21" s="71"/>
      <c r="BS21" s="67"/>
      <c r="BT21" s="19"/>
      <c r="BU21" s="68"/>
      <c r="BV21" s="68"/>
      <c r="BW21" s="71"/>
      <c r="BX21" s="76"/>
      <c r="BY21" s="19"/>
      <c r="BZ21" s="77"/>
      <c r="CA21" s="19"/>
      <c r="CB21" s="75"/>
      <c r="CJ21">
        <v>4</v>
      </c>
      <c r="CK21">
        <v>5</v>
      </c>
      <c r="CL21">
        <v>7</v>
      </c>
      <c r="CM21">
        <v>1</v>
      </c>
      <c r="CN21">
        <v>4</v>
      </c>
      <c r="CO21">
        <v>4</v>
      </c>
      <c r="CP21">
        <v>5</v>
      </c>
      <c r="CQ21">
        <v>7</v>
      </c>
      <c r="CR21">
        <v>7</v>
      </c>
      <c r="CS21">
        <v>1</v>
      </c>
      <c r="CT21">
        <v>5</v>
      </c>
      <c r="CU21">
        <v>4</v>
      </c>
      <c r="CV21">
        <v>2</v>
      </c>
      <c r="CW21">
        <v>5</v>
      </c>
      <c r="CX21">
        <v>3</v>
      </c>
      <c r="CY21">
        <v>4</v>
      </c>
    </row>
    <row r="22" spans="1:103" x14ac:dyDescent="0.25">
      <c r="A22" s="59"/>
      <c r="B22" s="19"/>
      <c r="C22" s="19"/>
      <c r="D22" s="19"/>
      <c r="E22" s="20"/>
      <c r="F22" s="67"/>
      <c r="G22" s="19"/>
      <c r="H22" s="19"/>
      <c r="I22" s="68"/>
      <c r="J22" s="20"/>
      <c r="K22" s="18"/>
      <c r="L22" s="19"/>
      <c r="M22" s="77"/>
      <c r="N22" s="19"/>
      <c r="O22" s="75"/>
      <c r="P22" s="67"/>
      <c r="Q22" s="19"/>
      <c r="R22" s="19"/>
      <c r="S22" s="68"/>
      <c r="T22" s="20"/>
      <c r="U22" s="67"/>
      <c r="V22" s="19"/>
      <c r="W22" s="19"/>
      <c r="X22" s="68"/>
      <c r="Y22" s="20"/>
      <c r="Z22" s="67"/>
      <c r="AA22" s="19"/>
      <c r="AB22" s="19"/>
      <c r="AC22" s="68"/>
      <c r="AD22" s="20"/>
      <c r="AE22" s="84"/>
      <c r="AF22" s="19"/>
      <c r="AG22" s="84"/>
      <c r="AH22" s="19"/>
      <c r="AI22" s="88"/>
      <c r="AJ22" s="18"/>
      <c r="AK22" s="19"/>
      <c r="AL22" s="77"/>
      <c r="AM22" s="19"/>
      <c r="AN22" s="75"/>
      <c r="AO22" s="18"/>
      <c r="AP22" s="19"/>
      <c r="AQ22" s="77"/>
      <c r="AR22" s="19"/>
      <c r="AS22" s="75"/>
      <c r="AT22" s="18"/>
      <c r="AU22" s="19"/>
      <c r="AV22" s="77"/>
      <c r="AW22" s="19"/>
      <c r="AX22" s="75"/>
      <c r="AY22" s="59"/>
      <c r="AZ22" s="19"/>
      <c r="BA22" s="19"/>
      <c r="BB22" s="19"/>
      <c r="BC22" s="20"/>
      <c r="BD22" s="67"/>
      <c r="BE22" s="19"/>
      <c r="BF22" s="19"/>
      <c r="BG22" s="68"/>
      <c r="BH22" s="20"/>
      <c r="BI22" s="18"/>
      <c r="BJ22" s="19"/>
      <c r="BK22" s="77"/>
      <c r="BL22" s="19"/>
      <c r="BM22" s="75"/>
      <c r="BN22" s="67"/>
      <c r="BO22" s="19"/>
      <c r="BP22" s="19"/>
      <c r="BQ22" s="68"/>
      <c r="BR22" s="20"/>
      <c r="BS22" s="67"/>
      <c r="BT22" s="19"/>
      <c r="BU22" s="19"/>
      <c r="BV22" s="68"/>
      <c r="BW22" s="20"/>
      <c r="BX22" s="18"/>
      <c r="BY22" s="19"/>
      <c r="BZ22" s="77"/>
      <c r="CA22" s="19"/>
      <c r="CB22" s="75"/>
      <c r="CJ22">
        <v>4</v>
      </c>
      <c r="CK22">
        <v>2</v>
      </c>
      <c r="CL22">
        <v>3</v>
      </c>
      <c r="CM22">
        <v>7</v>
      </c>
      <c r="CN22">
        <v>3</v>
      </c>
      <c r="CO22">
        <v>2</v>
      </c>
      <c r="CP22">
        <v>1</v>
      </c>
      <c r="CQ22">
        <v>2</v>
      </c>
      <c r="CR22">
        <v>5</v>
      </c>
      <c r="CS22">
        <v>4</v>
      </c>
      <c r="CT22">
        <v>5</v>
      </c>
      <c r="CU22">
        <v>2</v>
      </c>
      <c r="CV22">
        <v>3</v>
      </c>
      <c r="CW22">
        <v>1</v>
      </c>
      <c r="CX22">
        <v>5</v>
      </c>
      <c r="CY22">
        <v>7</v>
      </c>
    </row>
    <row r="23" spans="1:103" x14ac:dyDescent="0.25">
      <c r="A23" s="59"/>
      <c r="B23" s="19"/>
      <c r="C23" s="19"/>
      <c r="D23" s="61"/>
      <c r="E23" s="62"/>
      <c r="F23" s="18"/>
      <c r="G23" s="19"/>
      <c r="H23" s="19"/>
      <c r="I23" s="68"/>
      <c r="J23" s="20"/>
      <c r="K23" s="18"/>
      <c r="L23" s="19"/>
      <c r="M23" s="77"/>
      <c r="N23" s="19"/>
      <c r="O23" s="20"/>
      <c r="P23" s="18"/>
      <c r="Q23" s="19"/>
      <c r="R23" s="19"/>
      <c r="S23" s="68"/>
      <c r="T23" s="20"/>
      <c r="U23" s="18"/>
      <c r="V23" s="19"/>
      <c r="W23" s="19"/>
      <c r="X23" s="68"/>
      <c r="Y23" s="20"/>
      <c r="Z23" s="18"/>
      <c r="AA23" s="19"/>
      <c r="AB23" s="19"/>
      <c r="AC23" s="68"/>
      <c r="AD23" s="20"/>
      <c r="AE23" s="83"/>
      <c r="AF23" s="19"/>
      <c r="AG23" s="84"/>
      <c r="AH23" s="19"/>
      <c r="AI23" s="88"/>
      <c r="AJ23" s="18"/>
      <c r="AK23" s="19"/>
      <c r="AL23" s="77"/>
      <c r="AM23" s="19"/>
      <c r="AN23" s="20"/>
      <c r="AO23" s="18"/>
      <c r="AP23" s="19"/>
      <c r="AQ23" s="77"/>
      <c r="AR23" s="19"/>
      <c r="AS23" s="20"/>
      <c r="AT23" s="18"/>
      <c r="AU23" s="19"/>
      <c r="AV23" s="77"/>
      <c r="AW23" s="19"/>
      <c r="AX23" s="20"/>
      <c r="AY23" s="59"/>
      <c r="AZ23" s="19"/>
      <c r="BA23" s="19"/>
      <c r="BB23" s="61"/>
      <c r="BC23" s="62"/>
      <c r="BD23" s="18"/>
      <c r="BE23" s="19"/>
      <c r="BF23" s="19"/>
      <c r="BG23" s="68"/>
      <c r="BH23" s="20"/>
      <c r="BI23" s="18"/>
      <c r="BJ23" s="19"/>
      <c r="BK23" s="77"/>
      <c r="BL23" s="19"/>
      <c r="BM23" s="20"/>
      <c r="BN23" s="18"/>
      <c r="BO23" s="19"/>
      <c r="BP23" s="19"/>
      <c r="BQ23" s="68"/>
      <c r="BR23" s="20"/>
      <c r="BS23" s="18"/>
      <c r="BT23" s="19"/>
      <c r="BU23" s="19"/>
      <c r="BV23" s="68"/>
      <c r="BW23" s="20"/>
      <c r="BX23" s="18"/>
      <c r="BY23" s="19"/>
      <c r="BZ23" s="77"/>
      <c r="CA23" s="19"/>
      <c r="CB23" s="20"/>
      <c r="CJ23">
        <v>6</v>
      </c>
      <c r="CK23">
        <v>1</v>
      </c>
      <c r="CL23">
        <v>7</v>
      </c>
      <c r="CM23">
        <v>7</v>
      </c>
      <c r="CN23">
        <v>3</v>
      </c>
      <c r="CO23">
        <v>5</v>
      </c>
      <c r="CP23">
        <v>6</v>
      </c>
      <c r="CQ23">
        <v>6</v>
      </c>
      <c r="CR23">
        <v>7</v>
      </c>
      <c r="CS23">
        <v>6</v>
      </c>
      <c r="CT23">
        <v>3</v>
      </c>
      <c r="CU23">
        <v>6</v>
      </c>
      <c r="CV23">
        <v>7</v>
      </c>
      <c r="CW23">
        <v>7</v>
      </c>
      <c r="CX23">
        <v>6</v>
      </c>
      <c r="CY23">
        <v>3</v>
      </c>
    </row>
    <row r="24" spans="1:103" x14ac:dyDescent="0.25">
      <c r="A24" s="59"/>
      <c r="B24" s="19"/>
      <c r="C24" s="61"/>
      <c r="D24" s="19"/>
      <c r="E24" s="20"/>
      <c r="F24" s="18"/>
      <c r="G24" s="68"/>
      <c r="H24" s="19"/>
      <c r="I24" s="68"/>
      <c r="J24" s="71"/>
      <c r="K24" s="76"/>
      <c r="L24" s="77"/>
      <c r="M24" s="77"/>
      <c r="N24" s="19"/>
      <c r="O24" s="75"/>
      <c r="P24" s="18"/>
      <c r="Q24" s="68"/>
      <c r="R24" s="19"/>
      <c r="S24" s="68"/>
      <c r="T24" s="71"/>
      <c r="U24" s="18"/>
      <c r="V24" s="68"/>
      <c r="W24" s="19"/>
      <c r="X24" s="68"/>
      <c r="Y24" s="71"/>
      <c r="Z24" s="18"/>
      <c r="AA24" s="68"/>
      <c r="AB24" s="19"/>
      <c r="AC24" s="68"/>
      <c r="AD24" s="71"/>
      <c r="AE24" s="83"/>
      <c r="AF24" s="19"/>
      <c r="AG24" s="84"/>
      <c r="AH24" s="19"/>
      <c r="AI24" s="20"/>
      <c r="AJ24" s="76"/>
      <c r="AK24" s="77"/>
      <c r="AL24" s="77"/>
      <c r="AM24" s="19"/>
      <c r="AN24" s="75"/>
      <c r="AO24" s="76"/>
      <c r="AP24" s="77"/>
      <c r="AQ24" s="77"/>
      <c r="AR24" s="19"/>
      <c r="AS24" s="75"/>
      <c r="AT24" s="76"/>
      <c r="AU24" s="77"/>
      <c r="AV24" s="77"/>
      <c r="AW24" s="19"/>
      <c r="AX24" s="75"/>
      <c r="AY24" s="59"/>
      <c r="AZ24" s="19"/>
      <c r="BA24" s="61"/>
      <c r="BB24" s="19"/>
      <c r="BC24" s="20"/>
      <c r="BD24" s="18"/>
      <c r="BE24" s="68"/>
      <c r="BF24" s="19"/>
      <c r="BG24" s="68"/>
      <c r="BH24" s="71"/>
      <c r="BI24" s="76"/>
      <c r="BJ24" s="77"/>
      <c r="BK24" s="77"/>
      <c r="BL24" s="19"/>
      <c r="BM24" s="75"/>
      <c r="BN24" s="18"/>
      <c r="BO24" s="68"/>
      <c r="BP24" s="19"/>
      <c r="BQ24" s="68"/>
      <c r="BR24" s="71"/>
      <c r="BS24" s="18"/>
      <c r="BT24" s="68"/>
      <c r="BU24" s="19"/>
      <c r="BV24" s="68"/>
      <c r="BW24" s="71"/>
      <c r="BX24" s="76"/>
      <c r="BY24" s="77"/>
      <c r="BZ24" s="77"/>
      <c r="CA24" s="19"/>
      <c r="CB24" s="75"/>
    </row>
    <row r="25" spans="1:103" x14ac:dyDescent="0.25">
      <c r="A25" s="18"/>
      <c r="B25" s="19"/>
      <c r="C25" s="19"/>
      <c r="D25" s="61"/>
      <c r="E25" s="20"/>
      <c r="F25" s="18"/>
      <c r="G25" s="68"/>
      <c r="H25" s="19"/>
      <c r="I25" s="19"/>
      <c r="J25" s="20"/>
      <c r="K25" s="18"/>
      <c r="L25" s="19"/>
      <c r="M25" s="19"/>
      <c r="N25" s="19"/>
      <c r="O25" s="20"/>
      <c r="P25" s="18"/>
      <c r="Q25" s="68"/>
      <c r="R25" s="19"/>
      <c r="S25" s="19"/>
      <c r="T25" s="20"/>
      <c r="U25" s="18"/>
      <c r="V25" s="68"/>
      <c r="W25" s="19"/>
      <c r="X25" s="19"/>
      <c r="Y25" s="20"/>
      <c r="Z25" s="18"/>
      <c r="AA25" s="68"/>
      <c r="AB25" s="19"/>
      <c r="AC25" s="19"/>
      <c r="AD25" s="20"/>
      <c r="AE25" s="83"/>
      <c r="AF25" s="19"/>
      <c r="AG25" s="19"/>
      <c r="AH25" s="84"/>
      <c r="AI25" s="20"/>
      <c r="AJ25" s="18"/>
      <c r="AK25" s="19"/>
      <c r="AL25" s="19"/>
      <c r="AM25" s="19"/>
      <c r="AN25" s="20"/>
      <c r="AO25" s="18"/>
      <c r="AP25" s="19"/>
      <c r="AQ25" s="19"/>
      <c r="AR25" s="19"/>
      <c r="AS25" s="20"/>
      <c r="AT25" s="18"/>
      <c r="AU25" s="19"/>
      <c r="AV25" s="19"/>
      <c r="AW25" s="19"/>
      <c r="AX25" s="20"/>
      <c r="AY25" s="18"/>
      <c r="AZ25" s="19"/>
      <c r="BA25" s="19"/>
      <c r="BB25" s="61"/>
      <c r="BC25" s="20"/>
      <c r="BD25" s="18"/>
      <c r="BE25" s="68"/>
      <c r="BF25" s="19"/>
      <c r="BG25" s="19"/>
      <c r="BH25" s="20"/>
      <c r="BI25" s="18"/>
      <c r="BJ25" s="19"/>
      <c r="BK25" s="19"/>
      <c r="BL25" s="19"/>
      <c r="BM25" s="20"/>
      <c r="BN25" s="18"/>
      <c r="BO25" s="68"/>
      <c r="BP25" s="19"/>
      <c r="BQ25" s="19"/>
      <c r="BR25" s="20"/>
      <c r="BS25" s="18"/>
      <c r="BT25" s="68"/>
      <c r="BU25" s="19"/>
      <c r="BV25" s="19"/>
      <c r="BW25" s="20"/>
      <c r="BX25" s="18"/>
      <c r="BY25" s="19"/>
      <c r="BZ25" s="19"/>
      <c r="CA25" s="19"/>
      <c r="CB25" s="20"/>
      <c r="CJ25">
        <f>CJ20+1</f>
        <v>2</v>
      </c>
      <c r="CK25">
        <f t="shared" ref="CK25:CY25" si="7">CK20+1</f>
        <v>3</v>
      </c>
      <c r="CL25">
        <f t="shared" si="7"/>
        <v>4</v>
      </c>
      <c r="CM25">
        <f t="shared" si="7"/>
        <v>3</v>
      </c>
      <c r="CN25">
        <f t="shared" si="7"/>
        <v>3</v>
      </c>
      <c r="CO25">
        <f t="shared" si="7"/>
        <v>3</v>
      </c>
      <c r="CP25">
        <f t="shared" si="7"/>
        <v>5</v>
      </c>
      <c r="CQ25">
        <f t="shared" si="7"/>
        <v>4</v>
      </c>
      <c r="CR25">
        <f t="shared" si="7"/>
        <v>4</v>
      </c>
      <c r="CS25">
        <f t="shared" si="7"/>
        <v>4</v>
      </c>
      <c r="CT25">
        <f t="shared" si="7"/>
        <v>2</v>
      </c>
      <c r="CU25">
        <f t="shared" si="7"/>
        <v>3</v>
      </c>
      <c r="CV25">
        <f t="shared" si="7"/>
        <v>4</v>
      </c>
      <c r="CW25">
        <f t="shared" si="7"/>
        <v>3</v>
      </c>
      <c r="CX25">
        <f t="shared" si="7"/>
        <v>3</v>
      </c>
      <c r="CY25">
        <f t="shared" si="7"/>
        <v>4</v>
      </c>
    </row>
    <row r="26" spans="1:103" x14ac:dyDescent="0.25">
      <c r="A26" s="60"/>
      <c r="B26" s="22"/>
      <c r="C26" s="22"/>
      <c r="D26" s="22"/>
      <c r="E26" s="63"/>
      <c r="F26" s="21"/>
      <c r="G26" s="22"/>
      <c r="H26" s="69"/>
      <c r="I26" s="22"/>
      <c r="J26" s="70"/>
      <c r="K26" s="78"/>
      <c r="L26" s="22"/>
      <c r="M26" s="22"/>
      <c r="N26" s="79"/>
      <c r="O26" s="80"/>
      <c r="P26" s="21"/>
      <c r="Q26" s="22"/>
      <c r="R26" s="69"/>
      <c r="S26" s="22"/>
      <c r="T26" s="70"/>
      <c r="U26" s="21"/>
      <c r="V26" s="22"/>
      <c r="W26" s="69"/>
      <c r="X26" s="22"/>
      <c r="Y26" s="70"/>
      <c r="Z26" s="21"/>
      <c r="AA26" s="22"/>
      <c r="AB26" s="69"/>
      <c r="AC26" s="22"/>
      <c r="AD26" s="70"/>
      <c r="AE26" s="85"/>
      <c r="AF26" s="86"/>
      <c r="AG26" s="22"/>
      <c r="AH26" s="22"/>
      <c r="AI26" s="89"/>
      <c r="AJ26" s="78"/>
      <c r="AK26" s="22"/>
      <c r="AL26" s="22"/>
      <c r="AM26" s="79"/>
      <c r="AN26" s="80"/>
      <c r="AO26" s="78"/>
      <c r="AP26" s="22"/>
      <c r="AQ26" s="22"/>
      <c r="AR26" s="79"/>
      <c r="AS26" s="80"/>
      <c r="AT26" s="78"/>
      <c r="AU26" s="22"/>
      <c r="AV26" s="22"/>
      <c r="AW26" s="79"/>
      <c r="AX26" s="80"/>
      <c r="AY26" s="60"/>
      <c r="AZ26" s="22"/>
      <c r="BA26" s="22"/>
      <c r="BB26" s="22"/>
      <c r="BC26" s="63"/>
      <c r="BD26" s="21"/>
      <c r="BE26" s="22"/>
      <c r="BF26" s="69"/>
      <c r="BG26" s="22"/>
      <c r="BH26" s="70"/>
      <c r="BI26" s="78"/>
      <c r="BJ26" s="22"/>
      <c r="BK26" s="22"/>
      <c r="BL26" s="79"/>
      <c r="BM26" s="80"/>
      <c r="BN26" s="21"/>
      <c r="BO26" s="22"/>
      <c r="BP26" s="69"/>
      <c r="BQ26" s="22"/>
      <c r="BR26" s="70"/>
      <c r="BS26" s="21"/>
      <c r="BT26" s="22"/>
      <c r="BU26" s="69"/>
      <c r="BV26" s="22"/>
      <c r="BW26" s="70"/>
      <c r="BX26" s="78"/>
      <c r="BY26" s="22"/>
      <c r="BZ26" s="22"/>
      <c r="CA26" s="79"/>
      <c r="CB26" s="80"/>
      <c r="CJ26">
        <f t="shared" ref="CJ26:CY26" si="8">CJ21+1</f>
        <v>5</v>
      </c>
      <c r="CK26">
        <f t="shared" si="8"/>
        <v>6</v>
      </c>
      <c r="CL26">
        <f t="shared" si="8"/>
        <v>8</v>
      </c>
      <c r="CM26">
        <f t="shared" si="8"/>
        <v>2</v>
      </c>
      <c r="CN26">
        <f t="shared" si="8"/>
        <v>5</v>
      </c>
      <c r="CO26">
        <f t="shared" si="8"/>
        <v>5</v>
      </c>
      <c r="CP26">
        <f t="shared" si="8"/>
        <v>6</v>
      </c>
      <c r="CQ26">
        <f t="shared" si="8"/>
        <v>8</v>
      </c>
      <c r="CR26">
        <f t="shared" si="8"/>
        <v>8</v>
      </c>
      <c r="CS26">
        <f t="shared" si="8"/>
        <v>2</v>
      </c>
      <c r="CT26">
        <f t="shared" si="8"/>
        <v>6</v>
      </c>
      <c r="CU26">
        <f t="shared" si="8"/>
        <v>5</v>
      </c>
      <c r="CV26">
        <f t="shared" si="8"/>
        <v>3</v>
      </c>
      <c r="CW26">
        <f t="shared" si="8"/>
        <v>6</v>
      </c>
      <c r="CX26">
        <f t="shared" si="8"/>
        <v>4</v>
      </c>
      <c r="CY26">
        <f t="shared" si="8"/>
        <v>5</v>
      </c>
    </row>
    <row r="27" spans="1:103" x14ac:dyDescent="0.25">
      <c r="A27" s="81"/>
      <c r="B27" s="82"/>
      <c r="C27" s="82"/>
      <c r="D27" s="16"/>
      <c r="E27" s="87"/>
      <c r="F27" s="90"/>
      <c r="G27" s="93"/>
      <c r="H27" s="93"/>
      <c r="I27" s="16"/>
      <c r="J27" s="17"/>
      <c r="K27" s="18"/>
      <c r="L27" s="19"/>
      <c r="M27" s="106"/>
      <c r="N27" s="106"/>
      <c r="O27" s="20"/>
      <c r="P27" s="56"/>
      <c r="Q27" s="57"/>
      <c r="R27" s="16"/>
      <c r="S27" s="57"/>
      <c r="T27" s="58"/>
      <c r="U27" s="81"/>
      <c r="V27" s="82"/>
      <c r="W27" s="82"/>
      <c r="X27" s="16"/>
      <c r="Y27" s="87"/>
      <c r="Z27" s="81"/>
      <c r="AA27" s="82"/>
      <c r="AB27" s="82"/>
      <c r="AC27" s="16"/>
      <c r="AD27" s="87"/>
      <c r="AE27" s="90"/>
      <c r="AF27" s="93"/>
      <c r="AG27" s="93"/>
      <c r="AH27" s="16"/>
      <c r="AI27" s="17"/>
      <c r="AJ27" s="18"/>
      <c r="AK27" s="19"/>
      <c r="AL27" s="106"/>
      <c r="AM27" s="106"/>
      <c r="AN27" s="20"/>
      <c r="AO27" s="18"/>
      <c r="AP27" s="19"/>
      <c r="AQ27" s="106"/>
      <c r="AR27" s="106"/>
      <c r="AS27" s="20"/>
      <c r="AT27" s="56"/>
      <c r="AU27" s="57"/>
      <c r="AV27" s="16"/>
      <c r="AW27" s="57"/>
      <c r="AX27" s="58"/>
      <c r="AY27" s="90"/>
      <c r="AZ27" s="93"/>
      <c r="BA27" s="93"/>
      <c r="BB27" s="16"/>
      <c r="BC27" s="17"/>
      <c r="BD27" s="81"/>
      <c r="BE27" s="82"/>
      <c r="BF27" s="82"/>
      <c r="BG27" s="16"/>
      <c r="BH27" s="87"/>
      <c r="BI27" s="64"/>
      <c r="BJ27" s="65"/>
      <c r="BK27" s="65"/>
      <c r="BL27" s="65"/>
      <c r="BM27" s="66"/>
      <c r="BN27" s="90"/>
      <c r="BO27" s="93"/>
      <c r="BP27" s="93"/>
      <c r="BQ27" s="16"/>
      <c r="BR27" s="17"/>
      <c r="BS27" s="72"/>
      <c r="BT27" s="73"/>
      <c r="BU27" s="73"/>
      <c r="BV27" s="73"/>
      <c r="BW27" s="74"/>
      <c r="BX27" s="81"/>
      <c r="BY27" s="82"/>
      <c r="BZ27" s="82"/>
      <c r="CA27" s="16"/>
      <c r="CB27" s="87"/>
      <c r="CJ27">
        <f t="shared" ref="CJ27:CY27" si="9">CJ22+1</f>
        <v>5</v>
      </c>
      <c r="CK27">
        <f t="shared" si="9"/>
        <v>3</v>
      </c>
      <c r="CL27">
        <f t="shared" si="9"/>
        <v>4</v>
      </c>
      <c r="CM27">
        <f t="shared" si="9"/>
        <v>8</v>
      </c>
      <c r="CN27">
        <f t="shared" si="9"/>
        <v>4</v>
      </c>
      <c r="CO27">
        <f t="shared" si="9"/>
        <v>3</v>
      </c>
      <c r="CP27">
        <f t="shared" si="9"/>
        <v>2</v>
      </c>
      <c r="CQ27">
        <f t="shared" si="9"/>
        <v>3</v>
      </c>
      <c r="CR27">
        <f t="shared" si="9"/>
        <v>6</v>
      </c>
      <c r="CS27">
        <f t="shared" si="9"/>
        <v>5</v>
      </c>
      <c r="CT27">
        <f t="shared" si="9"/>
        <v>6</v>
      </c>
      <c r="CU27">
        <f t="shared" si="9"/>
        <v>3</v>
      </c>
      <c r="CV27">
        <f t="shared" si="9"/>
        <v>4</v>
      </c>
      <c r="CW27">
        <f t="shared" si="9"/>
        <v>2</v>
      </c>
      <c r="CX27">
        <f t="shared" si="9"/>
        <v>6</v>
      </c>
      <c r="CY27">
        <f t="shared" si="9"/>
        <v>8</v>
      </c>
    </row>
    <row r="28" spans="1:103" x14ac:dyDescent="0.25">
      <c r="A28" s="83"/>
      <c r="B28" s="19"/>
      <c r="C28" s="84"/>
      <c r="D28" s="19"/>
      <c r="E28" s="88"/>
      <c r="F28" s="91"/>
      <c r="G28" s="92"/>
      <c r="H28" s="92"/>
      <c r="I28" s="19"/>
      <c r="J28" s="94"/>
      <c r="K28" s="18"/>
      <c r="L28" s="106"/>
      <c r="M28" s="106"/>
      <c r="N28" s="106"/>
      <c r="O28" s="107"/>
      <c r="P28" s="59"/>
      <c r="Q28" s="19"/>
      <c r="R28" s="19"/>
      <c r="S28" s="19"/>
      <c r="T28" s="20"/>
      <c r="U28" s="83"/>
      <c r="V28" s="19"/>
      <c r="W28" s="84"/>
      <c r="X28" s="19"/>
      <c r="Y28" s="88"/>
      <c r="Z28" s="83"/>
      <c r="AA28" s="19"/>
      <c r="AB28" s="84"/>
      <c r="AC28" s="19"/>
      <c r="AD28" s="88"/>
      <c r="AE28" s="91"/>
      <c r="AF28" s="92"/>
      <c r="AG28" s="92"/>
      <c r="AH28" s="19"/>
      <c r="AI28" s="94"/>
      <c r="AJ28" s="18"/>
      <c r="AK28" s="106"/>
      <c r="AL28" s="106"/>
      <c r="AM28" s="106"/>
      <c r="AN28" s="107"/>
      <c r="AO28" s="18"/>
      <c r="AP28" s="106"/>
      <c r="AQ28" s="106"/>
      <c r="AR28" s="106"/>
      <c r="AS28" s="107"/>
      <c r="AT28" s="59"/>
      <c r="AU28" s="19"/>
      <c r="AV28" s="19"/>
      <c r="AW28" s="19"/>
      <c r="AX28" s="20"/>
      <c r="AY28" s="91"/>
      <c r="AZ28" s="92"/>
      <c r="BA28" s="92"/>
      <c r="BB28" s="19"/>
      <c r="BC28" s="94"/>
      <c r="BD28" s="83"/>
      <c r="BE28" s="19"/>
      <c r="BF28" s="84"/>
      <c r="BG28" s="19"/>
      <c r="BH28" s="88"/>
      <c r="BI28" s="18"/>
      <c r="BJ28" s="19"/>
      <c r="BK28" s="19"/>
      <c r="BL28" s="19"/>
      <c r="BM28" s="20"/>
      <c r="BN28" s="91"/>
      <c r="BO28" s="92"/>
      <c r="BP28" s="92"/>
      <c r="BQ28" s="19"/>
      <c r="BR28" s="94"/>
      <c r="BS28" s="18"/>
      <c r="BT28" s="19"/>
      <c r="BU28" s="19"/>
      <c r="BV28" s="19"/>
      <c r="BW28" s="75"/>
      <c r="BX28" s="83"/>
      <c r="BY28" s="19"/>
      <c r="BZ28" s="84"/>
      <c r="CA28" s="19"/>
      <c r="CB28" s="88"/>
      <c r="CJ28">
        <f t="shared" ref="CJ28:CY28" si="10">CJ23+1</f>
        <v>7</v>
      </c>
      <c r="CK28">
        <f t="shared" si="10"/>
        <v>2</v>
      </c>
      <c r="CL28">
        <f t="shared" si="10"/>
        <v>8</v>
      </c>
      <c r="CM28">
        <f t="shared" si="10"/>
        <v>8</v>
      </c>
      <c r="CN28">
        <f t="shared" si="10"/>
        <v>4</v>
      </c>
      <c r="CO28">
        <f t="shared" si="10"/>
        <v>6</v>
      </c>
      <c r="CP28">
        <f t="shared" si="10"/>
        <v>7</v>
      </c>
      <c r="CQ28">
        <f t="shared" si="10"/>
        <v>7</v>
      </c>
      <c r="CR28">
        <f t="shared" si="10"/>
        <v>8</v>
      </c>
      <c r="CS28">
        <f t="shared" si="10"/>
        <v>7</v>
      </c>
      <c r="CT28">
        <f t="shared" si="10"/>
        <v>4</v>
      </c>
      <c r="CU28">
        <f t="shared" si="10"/>
        <v>7</v>
      </c>
      <c r="CV28">
        <f t="shared" si="10"/>
        <v>8</v>
      </c>
      <c r="CW28">
        <f t="shared" si="10"/>
        <v>8</v>
      </c>
      <c r="CX28">
        <f t="shared" si="10"/>
        <v>7</v>
      </c>
      <c r="CY28">
        <f t="shared" si="10"/>
        <v>4</v>
      </c>
    </row>
    <row r="29" spans="1:103" x14ac:dyDescent="0.25">
      <c r="A29" s="83"/>
      <c r="B29" s="19"/>
      <c r="C29" s="19"/>
      <c r="D29" s="19"/>
      <c r="E29" s="88"/>
      <c r="F29" s="18"/>
      <c r="G29" s="19"/>
      <c r="H29" s="19"/>
      <c r="I29" s="19"/>
      <c r="J29" s="94"/>
      <c r="K29" s="18"/>
      <c r="L29" s="106"/>
      <c r="M29" s="106"/>
      <c r="N29" s="106"/>
      <c r="O29" s="107"/>
      <c r="P29" s="59"/>
      <c r="Q29" s="19"/>
      <c r="R29" s="61"/>
      <c r="S29" s="61"/>
      <c r="T29" s="62"/>
      <c r="U29" s="83"/>
      <c r="V29" s="19"/>
      <c r="W29" s="19"/>
      <c r="X29" s="19"/>
      <c r="Y29" s="88"/>
      <c r="Z29" s="83"/>
      <c r="AA29" s="19"/>
      <c r="AB29" s="19"/>
      <c r="AC29" s="19"/>
      <c r="AD29" s="88"/>
      <c r="AE29" s="18"/>
      <c r="AF29" s="19"/>
      <c r="AG29" s="19"/>
      <c r="AH29" s="19"/>
      <c r="AI29" s="94"/>
      <c r="AJ29" s="18"/>
      <c r="AK29" s="106"/>
      <c r="AL29" s="106"/>
      <c r="AM29" s="106"/>
      <c r="AN29" s="107"/>
      <c r="AO29" s="18"/>
      <c r="AP29" s="106"/>
      <c r="AQ29" s="106"/>
      <c r="AR29" s="106"/>
      <c r="AS29" s="107"/>
      <c r="AT29" s="59"/>
      <c r="AU29" s="19"/>
      <c r="AV29" s="61"/>
      <c r="AW29" s="61"/>
      <c r="AX29" s="62"/>
      <c r="AY29" s="18"/>
      <c r="AZ29" s="19"/>
      <c r="BA29" s="19"/>
      <c r="BB29" s="19"/>
      <c r="BC29" s="94"/>
      <c r="BD29" s="83"/>
      <c r="BE29" s="19"/>
      <c r="BF29" s="19"/>
      <c r="BG29" s="19"/>
      <c r="BH29" s="88"/>
      <c r="BI29" s="67"/>
      <c r="BJ29" s="19"/>
      <c r="BK29" s="68"/>
      <c r="BL29" s="68"/>
      <c r="BM29" s="71"/>
      <c r="BN29" s="18"/>
      <c r="BO29" s="19"/>
      <c r="BP29" s="19"/>
      <c r="BQ29" s="19"/>
      <c r="BR29" s="94"/>
      <c r="BS29" s="76"/>
      <c r="BT29" s="19"/>
      <c r="BU29" s="77"/>
      <c r="BV29" s="19"/>
      <c r="BW29" s="75"/>
      <c r="BX29" s="83"/>
      <c r="BY29" s="19"/>
      <c r="BZ29" s="19"/>
      <c r="CA29" s="19"/>
      <c r="CB29" s="88"/>
    </row>
    <row r="30" spans="1:103" x14ac:dyDescent="0.25">
      <c r="A30" s="84"/>
      <c r="B30" s="19"/>
      <c r="C30" s="84"/>
      <c r="D30" s="19"/>
      <c r="E30" s="88"/>
      <c r="F30" s="18"/>
      <c r="G30" s="19"/>
      <c r="H30" s="19"/>
      <c r="I30" s="92"/>
      <c r="J30" s="94"/>
      <c r="K30" s="19"/>
      <c r="L30" s="19"/>
      <c r="M30" s="19"/>
      <c r="N30" s="19"/>
      <c r="O30" s="19"/>
      <c r="P30" s="59"/>
      <c r="Q30" s="19"/>
      <c r="R30" s="19"/>
      <c r="S30" s="19"/>
      <c r="T30" s="20"/>
      <c r="U30" s="84"/>
      <c r="V30" s="19"/>
      <c r="W30" s="84"/>
      <c r="X30" s="19"/>
      <c r="Y30" s="88"/>
      <c r="Z30" s="84"/>
      <c r="AA30" s="19"/>
      <c r="AB30" s="84"/>
      <c r="AC30" s="19"/>
      <c r="AD30" s="88"/>
      <c r="AE30" s="18"/>
      <c r="AF30" s="19"/>
      <c r="AG30" s="19"/>
      <c r="AH30" s="92"/>
      <c r="AI30" s="94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59"/>
      <c r="AU30" s="19"/>
      <c r="AV30" s="19"/>
      <c r="AW30" s="19"/>
      <c r="AX30" s="20"/>
      <c r="AY30" s="18"/>
      <c r="AZ30" s="19"/>
      <c r="BA30" s="19"/>
      <c r="BB30" s="92"/>
      <c r="BC30" s="94"/>
      <c r="BD30" s="84"/>
      <c r="BE30" s="19"/>
      <c r="BF30" s="84"/>
      <c r="BG30" s="19"/>
      <c r="BH30" s="88"/>
      <c r="BI30" s="67"/>
      <c r="BJ30" s="19"/>
      <c r="BK30" s="19"/>
      <c r="BL30" s="68"/>
      <c r="BM30" s="20"/>
      <c r="BN30" s="18"/>
      <c r="BO30" s="19"/>
      <c r="BP30" s="19"/>
      <c r="BQ30" s="92"/>
      <c r="BR30" s="94"/>
      <c r="BS30" s="18"/>
      <c r="BT30" s="19"/>
      <c r="BU30" s="77"/>
      <c r="BV30" s="19"/>
      <c r="BW30" s="75"/>
      <c r="BX30" s="84"/>
      <c r="BY30" s="19"/>
      <c r="BZ30" s="84"/>
      <c r="CA30" s="19"/>
      <c r="CB30" s="88"/>
    </row>
    <row r="31" spans="1:103" x14ac:dyDescent="0.25">
      <c r="A31" s="83"/>
      <c r="B31" s="19"/>
      <c r="C31" s="84"/>
      <c r="D31" s="19"/>
      <c r="E31" s="88"/>
      <c r="F31" s="91"/>
      <c r="G31" s="19"/>
      <c r="H31" s="92"/>
      <c r="I31" s="92"/>
      <c r="J31" s="94"/>
      <c r="K31" s="19"/>
      <c r="L31" s="19"/>
      <c r="M31" s="19"/>
      <c r="N31" s="106"/>
      <c r="O31" s="107"/>
      <c r="P31" s="59"/>
      <c r="Q31" s="19"/>
      <c r="R31" s="19"/>
      <c r="S31" s="61"/>
      <c r="T31" s="62"/>
      <c r="U31" s="83"/>
      <c r="V31" s="19"/>
      <c r="W31" s="84"/>
      <c r="X31" s="19"/>
      <c r="Y31" s="88"/>
      <c r="Z31" s="83"/>
      <c r="AA31" s="19"/>
      <c r="AB31" s="84"/>
      <c r="AC31" s="19"/>
      <c r="AD31" s="88"/>
      <c r="AE31" s="91"/>
      <c r="AF31" s="19"/>
      <c r="AG31" s="92"/>
      <c r="AH31" s="92"/>
      <c r="AI31" s="94"/>
      <c r="AJ31" s="19"/>
      <c r="AK31" s="19"/>
      <c r="AL31" s="19"/>
      <c r="AM31" s="106"/>
      <c r="AN31" s="107"/>
      <c r="AO31" s="19"/>
      <c r="AP31" s="19"/>
      <c r="AQ31" s="19"/>
      <c r="AR31" s="106"/>
      <c r="AS31" s="107"/>
      <c r="AT31" s="59"/>
      <c r="AU31" s="19"/>
      <c r="AV31" s="19"/>
      <c r="AW31" s="61"/>
      <c r="AX31" s="62"/>
      <c r="AY31" s="91"/>
      <c r="AZ31" s="19"/>
      <c r="BA31" s="92"/>
      <c r="BB31" s="92"/>
      <c r="BC31" s="94"/>
      <c r="BD31" s="83"/>
      <c r="BE31" s="19"/>
      <c r="BF31" s="84"/>
      <c r="BG31" s="19"/>
      <c r="BH31" s="88"/>
      <c r="BI31" s="18"/>
      <c r="BJ31" s="19"/>
      <c r="BK31" s="19"/>
      <c r="BL31" s="68"/>
      <c r="BM31" s="20"/>
      <c r="BN31" s="91"/>
      <c r="BO31" s="19"/>
      <c r="BP31" s="92"/>
      <c r="BQ31" s="92"/>
      <c r="BR31" s="94"/>
      <c r="BS31" s="18"/>
      <c r="BT31" s="19"/>
      <c r="BU31" s="77"/>
      <c r="BV31" s="19"/>
      <c r="BW31" s="20"/>
      <c r="BX31" s="83"/>
      <c r="BY31" s="19"/>
      <c r="BZ31" s="84"/>
      <c r="CA31" s="19"/>
      <c r="CB31" s="88"/>
    </row>
    <row r="32" spans="1:103" x14ac:dyDescent="0.25">
      <c r="A32" s="83"/>
      <c r="B32" s="19"/>
      <c r="C32" s="84"/>
      <c r="D32" s="19"/>
      <c r="E32" s="20"/>
      <c r="F32" s="18"/>
      <c r="G32" s="19"/>
      <c r="H32" s="19"/>
      <c r="I32" s="92"/>
      <c r="J32" s="94"/>
      <c r="K32" s="19"/>
      <c r="L32" s="19"/>
      <c r="M32" s="19"/>
      <c r="N32" s="106"/>
      <c r="O32" s="107"/>
      <c r="P32" s="59"/>
      <c r="Q32" s="19"/>
      <c r="R32" s="61"/>
      <c r="S32" s="19"/>
      <c r="T32" s="20"/>
      <c r="U32" s="83"/>
      <c r="V32" s="19"/>
      <c r="W32" s="84"/>
      <c r="X32" s="19"/>
      <c r="Y32" s="20"/>
      <c r="Z32" s="83"/>
      <c r="AA32" s="19"/>
      <c r="AB32" s="84"/>
      <c r="AC32" s="19"/>
      <c r="AD32" s="20"/>
      <c r="AE32" s="18"/>
      <c r="AF32" s="19"/>
      <c r="AG32" s="19"/>
      <c r="AH32" s="92"/>
      <c r="AI32" s="94"/>
      <c r="AJ32" s="19"/>
      <c r="AK32" s="19"/>
      <c r="AL32" s="19"/>
      <c r="AM32" s="106"/>
      <c r="AN32" s="107"/>
      <c r="AO32" s="19"/>
      <c r="AP32" s="19"/>
      <c r="AQ32" s="19"/>
      <c r="AR32" s="106"/>
      <c r="AS32" s="107"/>
      <c r="AT32" s="59"/>
      <c r="AU32" s="19"/>
      <c r="AV32" s="61"/>
      <c r="AW32" s="19"/>
      <c r="AX32" s="20"/>
      <c r="AY32" s="18"/>
      <c r="AZ32" s="19"/>
      <c r="BA32" s="19"/>
      <c r="BB32" s="92"/>
      <c r="BC32" s="94"/>
      <c r="BD32" s="83"/>
      <c r="BE32" s="19"/>
      <c r="BF32" s="84"/>
      <c r="BG32" s="19"/>
      <c r="BH32" s="20"/>
      <c r="BI32" s="18"/>
      <c r="BJ32" s="68"/>
      <c r="BK32" s="19"/>
      <c r="BL32" s="68"/>
      <c r="BM32" s="71"/>
      <c r="BN32" s="18"/>
      <c r="BO32" s="19"/>
      <c r="BP32" s="19"/>
      <c r="BQ32" s="92"/>
      <c r="BR32" s="94"/>
      <c r="BS32" s="76"/>
      <c r="BT32" s="77"/>
      <c r="BU32" s="77"/>
      <c r="BV32" s="19"/>
      <c r="BW32" s="75"/>
      <c r="BX32" s="83"/>
      <c r="BY32" s="19"/>
      <c r="BZ32" s="84"/>
      <c r="CA32" s="19"/>
      <c r="CB32" s="20"/>
    </row>
    <row r="33" spans="1:80" x14ac:dyDescent="0.25">
      <c r="A33" s="83"/>
      <c r="B33" s="19"/>
      <c r="C33" s="19"/>
      <c r="D33" s="84"/>
      <c r="E33" s="20"/>
      <c r="F33" s="91"/>
      <c r="G33" s="92"/>
      <c r="H33" s="19"/>
      <c r="I33" s="92"/>
      <c r="J33" s="94"/>
      <c r="K33" s="19"/>
      <c r="L33" s="19"/>
      <c r="M33" s="19"/>
      <c r="N33" s="106"/>
      <c r="O33" s="107"/>
      <c r="P33" s="18"/>
      <c r="Q33" s="19"/>
      <c r="R33" s="19"/>
      <c r="S33" s="61"/>
      <c r="T33" s="20"/>
      <c r="U33" s="83"/>
      <c r="V33" s="19"/>
      <c r="W33" s="19"/>
      <c r="X33" s="84"/>
      <c r="Y33" s="20"/>
      <c r="Z33" s="83"/>
      <c r="AA33" s="19"/>
      <c r="AB33" s="19"/>
      <c r="AC33" s="84"/>
      <c r="AD33" s="20"/>
      <c r="AE33" s="91"/>
      <c r="AF33" s="92"/>
      <c r="AG33" s="19"/>
      <c r="AH33" s="92"/>
      <c r="AI33" s="94"/>
      <c r="AJ33" s="19"/>
      <c r="AK33" s="19"/>
      <c r="AL33" s="19"/>
      <c r="AM33" s="106"/>
      <c r="AN33" s="107"/>
      <c r="AO33" s="19"/>
      <c r="AP33" s="19"/>
      <c r="AQ33" s="19"/>
      <c r="AR33" s="106"/>
      <c r="AS33" s="107"/>
      <c r="AT33" s="18"/>
      <c r="AU33" s="19"/>
      <c r="AV33" s="19"/>
      <c r="AW33" s="61"/>
      <c r="AX33" s="20"/>
      <c r="AY33" s="91"/>
      <c r="AZ33" s="92"/>
      <c r="BA33" s="19"/>
      <c r="BB33" s="92"/>
      <c r="BC33" s="94"/>
      <c r="BD33" s="83"/>
      <c r="BE33" s="19"/>
      <c r="BF33" s="19"/>
      <c r="BG33" s="84"/>
      <c r="BH33" s="20"/>
      <c r="BI33" s="18"/>
      <c r="BJ33" s="68"/>
      <c r="BK33" s="19"/>
      <c r="BL33" s="19"/>
      <c r="BM33" s="20"/>
      <c r="BN33" s="91"/>
      <c r="BO33" s="92"/>
      <c r="BP33" s="19"/>
      <c r="BQ33" s="92"/>
      <c r="BR33" s="94"/>
      <c r="BS33" s="18"/>
      <c r="BT33" s="19"/>
      <c r="BU33" s="19"/>
      <c r="BV33" s="19"/>
      <c r="BW33" s="20"/>
      <c r="BX33" s="83"/>
      <c r="BY33" s="19"/>
      <c r="BZ33" s="19"/>
      <c r="CA33" s="84"/>
      <c r="CB33" s="20"/>
    </row>
    <row r="34" spans="1:80" x14ac:dyDescent="0.25">
      <c r="A34" s="85"/>
      <c r="B34" s="86"/>
      <c r="C34" s="22"/>
      <c r="D34" s="22"/>
      <c r="E34" s="89"/>
      <c r="F34" s="96"/>
      <c r="G34" s="95"/>
      <c r="H34" s="22"/>
      <c r="I34" s="95"/>
      <c r="J34" s="23"/>
      <c r="K34" s="103"/>
      <c r="L34" s="104"/>
      <c r="M34" s="104"/>
      <c r="N34" s="104"/>
      <c r="O34" s="105"/>
      <c r="P34" s="60"/>
      <c r="Q34" s="22"/>
      <c r="R34" s="22"/>
      <c r="S34" s="22"/>
      <c r="T34" s="63"/>
      <c r="U34" s="85"/>
      <c r="V34" s="86"/>
      <c r="W34" s="22"/>
      <c r="X34" s="22"/>
      <c r="Y34" s="89"/>
      <c r="Z34" s="85"/>
      <c r="AA34" s="86"/>
      <c r="AB34" s="22"/>
      <c r="AC34" s="22"/>
      <c r="AD34" s="89"/>
      <c r="AE34" s="96"/>
      <c r="AF34" s="95"/>
      <c r="AG34" s="22"/>
      <c r="AH34" s="95"/>
      <c r="AI34" s="23"/>
      <c r="AJ34" s="103"/>
      <c r="AK34" s="104"/>
      <c r="AL34" s="104"/>
      <c r="AM34" s="104"/>
      <c r="AN34" s="105"/>
      <c r="AO34" s="103"/>
      <c r="AP34" s="104"/>
      <c r="AQ34" s="104"/>
      <c r="AR34" s="104"/>
      <c r="AS34" s="105"/>
      <c r="AT34" s="60"/>
      <c r="AU34" s="22"/>
      <c r="AV34" s="22"/>
      <c r="AW34" s="22"/>
      <c r="AX34" s="63"/>
      <c r="AY34" s="96"/>
      <c r="AZ34" s="95"/>
      <c r="BA34" s="22"/>
      <c r="BB34" s="95"/>
      <c r="BC34" s="23"/>
      <c r="BD34" s="85"/>
      <c r="BE34" s="86"/>
      <c r="BF34" s="22"/>
      <c r="BG34" s="22"/>
      <c r="BH34" s="89"/>
      <c r="BI34" s="21"/>
      <c r="BJ34" s="22"/>
      <c r="BK34" s="69"/>
      <c r="BL34" s="22"/>
      <c r="BM34" s="70"/>
      <c r="BN34" s="96"/>
      <c r="BO34" s="95"/>
      <c r="BP34" s="22"/>
      <c r="BQ34" s="95"/>
      <c r="BR34" s="23"/>
      <c r="BS34" s="78"/>
      <c r="BT34" s="22"/>
      <c r="BU34" s="22"/>
      <c r="BV34" s="79"/>
      <c r="BW34" s="80"/>
      <c r="BX34" s="85"/>
      <c r="BY34" s="86"/>
      <c r="BZ34" s="22"/>
      <c r="CA34" s="22"/>
      <c r="CB34" s="89"/>
    </row>
    <row r="35" spans="1:80" x14ac:dyDescent="0.25">
      <c r="A35" s="81"/>
      <c r="B35" s="82"/>
      <c r="C35" s="82"/>
      <c r="D35" s="16"/>
      <c r="E35" s="87"/>
      <c r="F35" s="64"/>
      <c r="G35" s="65"/>
      <c r="H35" s="65"/>
      <c r="I35" s="65"/>
      <c r="J35" s="66"/>
      <c r="K35" s="72"/>
      <c r="L35" s="73"/>
      <c r="M35" s="73"/>
      <c r="N35" s="73"/>
      <c r="O35" s="74"/>
      <c r="P35" s="18"/>
      <c r="Q35" s="19"/>
      <c r="R35" s="106"/>
      <c r="S35" s="106"/>
      <c r="T35" s="20"/>
      <c r="U35" s="72"/>
      <c r="V35" s="73"/>
      <c r="W35" s="73"/>
      <c r="X35" s="73"/>
      <c r="Y35" s="74"/>
      <c r="Z35" s="64"/>
      <c r="AA35" s="65"/>
      <c r="AB35" s="65"/>
      <c r="AC35" s="65"/>
      <c r="AD35" s="66"/>
      <c r="AE35" s="56"/>
      <c r="AF35" s="57"/>
      <c r="AG35" s="16"/>
      <c r="AH35" s="57"/>
      <c r="AI35" s="58"/>
      <c r="AJ35" s="64"/>
      <c r="AK35" s="65"/>
      <c r="AL35" s="65"/>
      <c r="AM35" s="65"/>
      <c r="AN35" s="66"/>
      <c r="AO35" s="90"/>
      <c r="AP35" s="93"/>
      <c r="AQ35" s="93"/>
      <c r="AR35" s="16"/>
      <c r="AS35" s="17"/>
      <c r="AT35" s="81"/>
      <c r="AU35" s="82"/>
      <c r="AV35" s="82"/>
      <c r="AW35" s="16"/>
      <c r="AX35" s="87"/>
      <c r="AY35" s="90"/>
      <c r="AZ35" s="93"/>
      <c r="BA35" s="93"/>
      <c r="BB35" s="16"/>
      <c r="BC35" s="17"/>
      <c r="BD35" s="64"/>
      <c r="BE35" s="65"/>
      <c r="BF35" s="65"/>
      <c r="BG35" s="65"/>
      <c r="BH35" s="66"/>
      <c r="BI35" s="72"/>
      <c r="BJ35" s="73"/>
      <c r="BK35" s="73"/>
      <c r="BL35" s="73"/>
      <c r="BM35" s="74"/>
      <c r="BN35" s="56"/>
      <c r="BO35" s="57"/>
      <c r="BP35" s="16"/>
      <c r="BQ35" s="57"/>
      <c r="BR35" s="58"/>
      <c r="BS35" s="90"/>
      <c r="BT35" s="93"/>
      <c r="BU35" s="93"/>
      <c r="BV35" s="16"/>
      <c r="BW35" s="17"/>
      <c r="BX35" s="18"/>
      <c r="BY35" s="19"/>
      <c r="BZ35" s="106"/>
      <c r="CA35" s="106"/>
      <c r="CB35" s="20"/>
    </row>
    <row r="36" spans="1:80" x14ac:dyDescent="0.25">
      <c r="A36" s="83"/>
      <c r="B36" s="19"/>
      <c r="C36" s="84"/>
      <c r="D36" s="19"/>
      <c r="E36" s="88"/>
      <c r="F36" s="18"/>
      <c r="G36" s="19"/>
      <c r="H36" s="19"/>
      <c r="I36" s="19"/>
      <c r="J36" s="20"/>
      <c r="K36" s="18"/>
      <c r="L36" s="19"/>
      <c r="M36" s="19"/>
      <c r="N36" s="19"/>
      <c r="O36" s="75"/>
      <c r="P36" s="18"/>
      <c r="Q36" s="106"/>
      <c r="R36" s="106"/>
      <c r="S36" s="106"/>
      <c r="T36" s="107"/>
      <c r="U36" s="18"/>
      <c r="V36" s="19"/>
      <c r="W36" s="19"/>
      <c r="X36" s="19"/>
      <c r="Y36" s="75"/>
      <c r="Z36" s="18"/>
      <c r="AA36" s="19"/>
      <c r="AB36" s="19"/>
      <c r="AC36" s="19"/>
      <c r="AD36" s="20"/>
      <c r="AE36" s="59"/>
      <c r="AF36" s="19"/>
      <c r="AG36" s="19"/>
      <c r="AH36" s="19"/>
      <c r="AI36" s="20"/>
      <c r="AJ36" s="18"/>
      <c r="AK36" s="19"/>
      <c r="AL36" s="19"/>
      <c r="AM36" s="19"/>
      <c r="AN36" s="20"/>
      <c r="AO36" s="91"/>
      <c r="AP36" s="92"/>
      <c r="AQ36" s="92"/>
      <c r="AR36" s="19"/>
      <c r="AS36" s="94"/>
      <c r="AT36" s="83"/>
      <c r="AU36" s="19"/>
      <c r="AV36" s="84"/>
      <c r="AW36" s="19"/>
      <c r="AX36" s="88"/>
      <c r="AY36" s="91"/>
      <c r="AZ36" s="92"/>
      <c r="BA36" s="92"/>
      <c r="BB36" s="19"/>
      <c r="BC36" s="94"/>
      <c r="BD36" s="18"/>
      <c r="BE36" s="19"/>
      <c r="BF36" s="19"/>
      <c r="BG36" s="19"/>
      <c r="BH36" s="20"/>
      <c r="BI36" s="18"/>
      <c r="BJ36" s="19"/>
      <c r="BK36" s="19"/>
      <c r="BL36" s="19"/>
      <c r="BM36" s="75"/>
      <c r="BN36" s="59"/>
      <c r="BO36" s="19"/>
      <c r="BP36" s="19"/>
      <c r="BQ36" s="19"/>
      <c r="BR36" s="20"/>
      <c r="BS36" s="91"/>
      <c r="BT36" s="92"/>
      <c r="BU36" s="92"/>
      <c r="BV36" s="19"/>
      <c r="BW36" s="94"/>
      <c r="BX36" s="18"/>
      <c r="BY36" s="106"/>
      <c r="BZ36" s="106"/>
      <c r="CA36" s="106"/>
      <c r="CB36" s="107"/>
    </row>
    <row r="37" spans="1:80" x14ac:dyDescent="0.25">
      <c r="A37" s="83"/>
      <c r="B37" s="19"/>
      <c r="C37" s="19"/>
      <c r="D37" s="19"/>
      <c r="E37" s="88"/>
      <c r="F37" s="67"/>
      <c r="G37" s="19"/>
      <c r="H37" s="68"/>
      <c r="I37" s="68"/>
      <c r="J37" s="71"/>
      <c r="K37" s="76"/>
      <c r="L37" s="19"/>
      <c r="M37" s="77"/>
      <c r="N37" s="19"/>
      <c r="O37" s="75"/>
      <c r="P37" s="18"/>
      <c r="Q37" s="106"/>
      <c r="R37" s="106"/>
      <c r="S37" s="106"/>
      <c r="T37" s="107"/>
      <c r="U37" s="76"/>
      <c r="V37" s="19"/>
      <c r="W37" s="77"/>
      <c r="X37" s="19"/>
      <c r="Y37" s="75"/>
      <c r="Z37" s="67"/>
      <c r="AA37" s="19"/>
      <c r="AB37" s="68"/>
      <c r="AC37" s="68"/>
      <c r="AD37" s="71"/>
      <c r="AE37" s="59"/>
      <c r="AF37" s="19"/>
      <c r="AG37" s="61"/>
      <c r="AH37" s="61"/>
      <c r="AI37" s="62"/>
      <c r="AJ37" s="67"/>
      <c r="AK37" s="19"/>
      <c r="AL37" s="68"/>
      <c r="AM37" s="68"/>
      <c r="AN37" s="71"/>
      <c r="AO37" s="18"/>
      <c r="AP37" s="19"/>
      <c r="AQ37" s="19"/>
      <c r="AR37" s="19"/>
      <c r="AS37" s="94"/>
      <c r="AT37" s="83"/>
      <c r="AU37" s="19"/>
      <c r="AV37" s="19"/>
      <c r="AW37" s="19"/>
      <c r="AX37" s="88"/>
      <c r="AY37" s="18"/>
      <c r="AZ37" s="19"/>
      <c r="BA37" s="19"/>
      <c r="BB37" s="19"/>
      <c r="BC37" s="94"/>
      <c r="BD37" s="67"/>
      <c r="BE37" s="19"/>
      <c r="BF37" s="68"/>
      <c r="BG37" s="68"/>
      <c r="BH37" s="71"/>
      <c r="BI37" s="76"/>
      <c r="BJ37" s="19"/>
      <c r="BK37" s="77"/>
      <c r="BL37" s="19"/>
      <c r="BM37" s="75"/>
      <c r="BN37" s="59"/>
      <c r="BO37" s="19"/>
      <c r="BP37" s="61"/>
      <c r="BQ37" s="61"/>
      <c r="BR37" s="62"/>
      <c r="BS37" s="18"/>
      <c r="BT37" s="19"/>
      <c r="BU37" s="19"/>
      <c r="BV37" s="19"/>
      <c r="BW37" s="94"/>
      <c r="BX37" s="18"/>
      <c r="BY37" s="106"/>
      <c r="BZ37" s="106"/>
      <c r="CA37" s="106"/>
      <c r="CB37" s="107"/>
    </row>
    <row r="38" spans="1:80" x14ac:dyDescent="0.25">
      <c r="A38" s="84"/>
      <c r="B38" s="19"/>
      <c r="C38" s="84"/>
      <c r="D38" s="19"/>
      <c r="E38" s="88"/>
      <c r="F38" s="67"/>
      <c r="G38" s="19"/>
      <c r="H38" s="19"/>
      <c r="I38" s="68"/>
      <c r="J38" s="20"/>
      <c r="K38" s="18"/>
      <c r="L38" s="19"/>
      <c r="M38" s="77"/>
      <c r="N38" s="19"/>
      <c r="O38" s="75"/>
      <c r="P38" s="19"/>
      <c r="Q38" s="19"/>
      <c r="R38" s="19"/>
      <c r="S38" s="19"/>
      <c r="T38" s="19"/>
      <c r="U38" s="18"/>
      <c r="V38" s="19"/>
      <c r="W38" s="77"/>
      <c r="X38" s="19"/>
      <c r="Y38" s="75"/>
      <c r="Z38" s="67"/>
      <c r="AA38" s="19"/>
      <c r="AB38" s="19"/>
      <c r="AC38" s="68"/>
      <c r="AD38" s="20"/>
      <c r="AE38" s="59"/>
      <c r="AF38" s="19"/>
      <c r="AG38" s="19"/>
      <c r="AH38" s="19"/>
      <c r="AI38" s="20"/>
      <c r="AJ38" s="67"/>
      <c r="AK38" s="19"/>
      <c r="AL38" s="19"/>
      <c r="AM38" s="68"/>
      <c r="AN38" s="20"/>
      <c r="AO38" s="18"/>
      <c r="AP38" s="19"/>
      <c r="AQ38" s="19"/>
      <c r="AR38" s="92"/>
      <c r="AS38" s="94"/>
      <c r="AT38" s="84"/>
      <c r="AU38" s="19"/>
      <c r="AV38" s="84"/>
      <c r="AW38" s="19"/>
      <c r="AX38" s="88"/>
      <c r="AY38" s="18"/>
      <c r="AZ38" s="19"/>
      <c r="BA38" s="19"/>
      <c r="BB38" s="92"/>
      <c r="BC38" s="94"/>
      <c r="BD38" s="67"/>
      <c r="BE38" s="19"/>
      <c r="BF38" s="19"/>
      <c r="BG38" s="68"/>
      <c r="BH38" s="20"/>
      <c r="BI38" s="18"/>
      <c r="BJ38" s="19"/>
      <c r="BK38" s="77"/>
      <c r="BL38" s="19"/>
      <c r="BM38" s="75"/>
      <c r="BN38" s="59"/>
      <c r="BO38" s="19"/>
      <c r="BP38" s="19"/>
      <c r="BQ38" s="19"/>
      <c r="BR38" s="20"/>
      <c r="BS38" s="18"/>
      <c r="BT38" s="19"/>
      <c r="BU38" s="19"/>
      <c r="BV38" s="92"/>
      <c r="BW38" s="94"/>
      <c r="BX38" s="19"/>
      <c r="BY38" s="19"/>
      <c r="BZ38" s="19"/>
      <c r="CA38" s="19"/>
      <c r="CB38" s="19"/>
    </row>
    <row r="39" spans="1:80" x14ac:dyDescent="0.25">
      <c r="A39" s="83"/>
      <c r="B39" s="19"/>
      <c r="C39" s="84"/>
      <c r="D39" s="19"/>
      <c r="E39" s="88"/>
      <c r="F39" s="18"/>
      <c r="G39" s="19"/>
      <c r="H39" s="19"/>
      <c r="I39" s="68"/>
      <c r="J39" s="20"/>
      <c r="K39" s="18"/>
      <c r="L39" s="19"/>
      <c r="M39" s="77"/>
      <c r="N39" s="19"/>
      <c r="O39" s="20"/>
      <c r="P39" s="19"/>
      <c r="Q39" s="19"/>
      <c r="R39" s="19"/>
      <c r="S39" s="106"/>
      <c r="T39" s="107"/>
      <c r="U39" s="18"/>
      <c r="V39" s="19"/>
      <c r="W39" s="77"/>
      <c r="X39" s="19"/>
      <c r="Y39" s="20"/>
      <c r="Z39" s="18"/>
      <c r="AA39" s="19"/>
      <c r="AB39" s="19"/>
      <c r="AC39" s="68"/>
      <c r="AD39" s="20"/>
      <c r="AE39" s="59"/>
      <c r="AF39" s="19"/>
      <c r="AG39" s="19"/>
      <c r="AH39" s="61"/>
      <c r="AI39" s="62"/>
      <c r="AJ39" s="18"/>
      <c r="AK39" s="19"/>
      <c r="AL39" s="19"/>
      <c r="AM39" s="68"/>
      <c r="AN39" s="20"/>
      <c r="AO39" s="91"/>
      <c r="AP39" s="19"/>
      <c r="AQ39" s="92"/>
      <c r="AR39" s="92"/>
      <c r="AS39" s="94"/>
      <c r="AT39" s="83"/>
      <c r="AU39" s="19"/>
      <c r="AV39" s="84"/>
      <c r="AW39" s="19"/>
      <c r="AX39" s="88"/>
      <c r="AY39" s="91"/>
      <c r="AZ39" s="19"/>
      <c r="BA39" s="92"/>
      <c r="BB39" s="92"/>
      <c r="BC39" s="94"/>
      <c r="BD39" s="18"/>
      <c r="BE39" s="19"/>
      <c r="BF39" s="19"/>
      <c r="BG39" s="68"/>
      <c r="BH39" s="20"/>
      <c r="BI39" s="18"/>
      <c r="BJ39" s="19"/>
      <c r="BK39" s="77"/>
      <c r="BL39" s="19"/>
      <c r="BM39" s="20"/>
      <c r="BN39" s="59"/>
      <c r="BO39" s="19"/>
      <c r="BP39" s="19"/>
      <c r="BQ39" s="61"/>
      <c r="BR39" s="62"/>
      <c r="BS39" s="91"/>
      <c r="BT39" s="19"/>
      <c r="BU39" s="92"/>
      <c r="BV39" s="92"/>
      <c r="BW39" s="94"/>
      <c r="BX39" s="19"/>
      <c r="BY39" s="19"/>
      <c r="BZ39" s="19"/>
      <c r="CA39" s="106"/>
      <c r="CB39" s="107"/>
    </row>
    <row r="40" spans="1:80" x14ac:dyDescent="0.25">
      <c r="A40" s="83"/>
      <c r="B40" s="19"/>
      <c r="C40" s="84"/>
      <c r="D40" s="19"/>
      <c r="E40" s="20"/>
      <c r="F40" s="18"/>
      <c r="G40" s="68"/>
      <c r="H40" s="19"/>
      <c r="I40" s="68"/>
      <c r="J40" s="71"/>
      <c r="K40" s="76"/>
      <c r="L40" s="77"/>
      <c r="M40" s="77"/>
      <c r="N40" s="19"/>
      <c r="O40" s="75"/>
      <c r="P40" s="19"/>
      <c r="Q40" s="19"/>
      <c r="R40" s="19"/>
      <c r="S40" s="106"/>
      <c r="T40" s="107"/>
      <c r="U40" s="76"/>
      <c r="V40" s="77"/>
      <c r="W40" s="77"/>
      <c r="X40" s="19"/>
      <c r="Y40" s="75"/>
      <c r="Z40" s="18"/>
      <c r="AA40" s="68"/>
      <c r="AB40" s="19"/>
      <c r="AC40" s="68"/>
      <c r="AD40" s="71"/>
      <c r="AE40" s="59"/>
      <c r="AF40" s="19"/>
      <c r="AG40" s="61"/>
      <c r="AH40" s="19"/>
      <c r="AI40" s="20"/>
      <c r="AJ40" s="18"/>
      <c r="AK40" s="68"/>
      <c r="AL40" s="19"/>
      <c r="AM40" s="68"/>
      <c r="AN40" s="71"/>
      <c r="AO40" s="18"/>
      <c r="AP40" s="19"/>
      <c r="AQ40" s="19"/>
      <c r="AR40" s="92"/>
      <c r="AS40" s="94"/>
      <c r="AT40" s="83"/>
      <c r="AU40" s="19"/>
      <c r="AV40" s="84"/>
      <c r="AW40" s="19"/>
      <c r="AX40" s="20"/>
      <c r="AY40" s="18"/>
      <c r="AZ40" s="19"/>
      <c r="BA40" s="19"/>
      <c r="BB40" s="92"/>
      <c r="BC40" s="94"/>
      <c r="BD40" s="18"/>
      <c r="BE40" s="68"/>
      <c r="BF40" s="19"/>
      <c r="BG40" s="68"/>
      <c r="BH40" s="71"/>
      <c r="BI40" s="76"/>
      <c r="BJ40" s="77"/>
      <c r="BK40" s="77"/>
      <c r="BL40" s="19"/>
      <c r="BM40" s="75"/>
      <c r="BN40" s="59"/>
      <c r="BO40" s="19"/>
      <c r="BP40" s="61"/>
      <c r="BQ40" s="19"/>
      <c r="BR40" s="20"/>
      <c r="BS40" s="18"/>
      <c r="BT40" s="19"/>
      <c r="BU40" s="19"/>
      <c r="BV40" s="92"/>
      <c r="BW40" s="94"/>
      <c r="BX40" s="19"/>
      <c r="BY40" s="19"/>
      <c r="BZ40" s="19"/>
      <c r="CA40" s="106"/>
      <c r="CB40" s="107"/>
    </row>
    <row r="41" spans="1:80" x14ac:dyDescent="0.25">
      <c r="A41" s="83"/>
      <c r="B41" s="19"/>
      <c r="C41" s="19"/>
      <c r="D41" s="84"/>
      <c r="E41" s="20"/>
      <c r="F41" s="18"/>
      <c r="G41" s="68"/>
      <c r="H41" s="19"/>
      <c r="I41" s="19"/>
      <c r="J41" s="20"/>
      <c r="K41" s="18"/>
      <c r="L41" s="19"/>
      <c r="M41" s="19"/>
      <c r="N41" s="19"/>
      <c r="O41" s="20"/>
      <c r="P41" s="19"/>
      <c r="Q41" s="19"/>
      <c r="R41" s="19"/>
      <c r="S41" s="106"/>
      <c r="T41" s="107"/>
      <c r="U41" s="18"/>
      <c r="V41" s="19"/>
      <c r="W41" s="19"/>
      <c r="X41" s="19"/>
      <c r="Y41" s="20"/>
      <c r="Z41" s="18"/>
      <c r="AA41" s="68"/>
      <c r="AB41" s="19"/>
      <c r="AC41" s="19"/>
      <c r="AD41" s="20"/>
      <c r="AE41" s="18"/>
      <c r="AF41" s="19"/>
      <c r="AG41" s="19"/>
      <c r="AH41" s="61"/>
      <c r="AI41" s="20"/>
      <c r="AJ41" s="18"/>
      <c r="AK41" s="68"/>
      <c r="AL41" s="19"/>
      <c r="AM41" s="19"/>
      <c r="AN41" s="20"/>
      <c r="AO41" s="91"/>
      <c r="AP41" s="92"/>
      <c r="AQ41" s="19"/>
      <c r="AR41" s="92"/>
      <c r="AS41" s="94"/>
      <c r="AT41" s="83"/>
      <c r="AU41" s="19"/>
      <c r="AV41" s="19"/>
      <c r="AW41" s="84"/>
      <c r="AX41" s="20"/>
      <c r="AY41" s="91"/>
      <c r="AZ41" s="92"/>
      <c r="BA41" s="19"/>
      <c r="BB41" s="92"/>
      <c r="BC41" s="94"/>
      <c r="BD41" s="18"/>
      <c r="BE41" s="68"/>
      <c r="BF41" s="19"/>
      <c r="BG41" s="19"/>
      <c r="BH41" s="20"/>
      <c r="BI41" s="18"/>
      <c r="BJ41" s="19"/>
      <c r="BK41" s="19"/>
      <c r="BL41" s="19"/>
      <c r="BM41" s="20"/>
      <c r="BN41" s="18"/>
      <c r="BO41" s="19"/>
      <c r="BP41" s="19"/>
      <c r="BQ41" s="61"/>
      <c r="BR41" s="20"/>
      <c r="BS41" s="91"/>
      <c r="BT41" s="92"/>
      <c r="BU41" s="19"/>
      <c r="BV41" s="92"/>
      <c r="BW41" s="94"/>
      <c r="BX41" s="19"/>
      <c r="BY41" s="19"/>
      <c r="BZ41" s="19"/>
      <c r="CA41" s="106"/>
      <c r="CB41" s="107"/>
    </row>
    <row r="42" spans="1:80" x14ac:dyDescent="0.25">
      <c r="A42" s="85"/>
      <c r="B42" s="86"/>
      <c r="C42" s="22"/>
      <c r="D42" s="22"/>
      <c r="E42" s="89"/>
      <c r="F42" s="21"/>
      <c r="G42" s="22"/>
      <c r="H42" s="69"/>
      <c r="I42" s="22"/>
      <c r="J42" s="70"/>
      <c r="K42" s="78"/>
      <c r="L42" s="22"/>
      <c r="M42" s="22"/>
      <c r="N42" s="79"/>
      <c r="O42" s="80"/>
      <c r="P42" s="103"/>
      <c r="Q42" s="104"/>
      <c r="R42" s="104"/>
      <c r="S42" s="104"/>
      <c r="T42" s="105"/>
      <c r="U42" s="78"/>
      <c r="V42" s="22"/>
      <c r="W42" s="22"/>
      <c r="X42" s="79"/>
      <c r="Y42" s="80"/>
      <c r="Z42" s="21"/>
      <c r="AA42" s="22"/>
      <c r="AB42" s="69"/>
      <c r="AC42" s="22"/>
      <c r="AD42" s="70"/>
      <c r="AE42" s="60"/>
      <c r="AF42" s="22"/>
      <c r="AG42" s="22"/>
      <c r="AH42" s="22"/>
      <c r="AI42" s="63"/>
      <c r="AJ42" s="21"/>
      <c r="AK42" s="22"/>
      <c r="AL42" s="69"/>
      <c r="AM42" s="22"/>
      <c r="AN42" s="70"/>
      <c r="AO42" s="96"/>
      <c r="AP42" s="95"/>
      <c r="AQ42" s="22"/>
      <c r="AR42" s="95"/>
      <c r="AS42" s="23"/>
      <c r="AT42" s="85"/>
      <c r="AU42" s="86"/>
      <c r="AV42" s="22"/>
      <c r="AW42" s="22"/>
      <c r="AX42" s="89"/>
      <c r="AY42" s="96"/>
      <c r="AZ42" s="95"/>
      <c r="BA42" s="22"/>
      <c r="BB42" s="95"/>
      <c r="BC42" s="23"/>
      <c r="BD42" s="21"/>
      <c r="BE42" s="22"/>
      <c r="BF42" s="69"/>
      <c r="BG42" s="22"/>
      <c r="BH42" s="70"/>
      <c r="BI42" s="78"/>
      <c r="BJ42" s="22"/>
      <c r="BK42" s="22"/>
      <c r="BL42" s="79"/>
      <c r="BM42" s="80"/>
      <c r="BN42" s="60"/>
      <c r="BO42" s="22"/>
      <c r="BP42" s="22"/>
      <c r="BQ42" s="22"/>
      <c r="BR42" s="63"/>
      <c r="BS42" s="96"/>
      <c r="BT42" s="95"/>
      <c r="BU42" s="22"/>
      <c r="BV42" s="95"/>
      <c r="BW42" s="23"/>
      <c r="BX42" s="103"/>
      <c r="BY42" s="104"/>
      <c r="BZ42" s="104"/>
      <c r="CA42" s="104"/>
      <c r="CB42" s="105"/>
    </row>
    <row r="43" spans="1:80" x14ac:dyDescent="0.25">
      <c r="A43" s="97"/>
      <c r="B43" s="102"/>
      <c r="C43" s="102"/>
      <c r="D43" s="19"/>
      <c r="E43" s="101"/>
      <c r="F43" s="56"/>
      <c r="G43" s="57"/>
      <c r="H43" s="16"/>
      <c r="I43" s="57"/>
      <c r="J43" s="58"/>
      <c r="K43" s="18"/>
      <c r="L43" s="19"/>
      <c r="M43" s="106"/>
      <c r="N43" s="106"/>
      <c r="O43" s="20"/>
      <c r="P43" s="18"/>
      <c r="Q43" s="19"/>
      <c r="R43" s="106"/>
      <c r="S43" s="106"/>
      <c r="T43" s="20"/>
      <c r="U43" s="64"/>
      <c r="V43" s="65"/>
      <c r="W43" s="65"/>
      <c r="X43" s="65"/>
      <c r="Y43" s="66"/>
      <c r="Z43" s="81"/>
      <c r="AA43" s="82"/>
      <c r="AB43" s="82"/>
      <c r="AC43" s="16"/>
      <c r="AD43" s="87"/>
      <c r="AE43" s="97"/>
      <c r="AF43" s="102"/>
      <c r="AG43" s="102"/>
      <c r="AH43" s="19"/>
      <c r="AI43" s="101"/>
      <c r="AJ43" s="97"/>
      <c r="AK43" s="102"/>
      <c r="AL43" s="102"/>
      <c r="AM43" s="19"/>
      <c r="AN43" s="101"/>
      <c r="AO43" s="18"/>
      <c r="AP43" s="19"/>
      <c r="AQ43" s="106"/>
      <c r="AR43" s="106"/>
      <c r="AS43" s="20"/>
      <c r="AT43" s="97"/>
      <c r="AU43" s="102"/>
      <c r="AV43" s="102"/>
      <c r="AW43" s="19"/>
      <c r="AX43" s="101"/>
      <c r="AY43" s="72"/>
      <c r="AZ43" s="73"/>
      <c r="BA43" s="73"/>
      <c r="BB43" s="73"/>
      <c r="BC43" s="74"/>
      <c r="BD43" s="97"/>
      <c r="BE43" s="102"/>
      <c r="BF43" s="102"/>
      <c r="BG43" s="19"/>
      <c r="BH43" s="101"/>
      <c r="BI43" s="18"/>
      <c r="BJ43" s="19"/>
      <c r="BK43" s="106"/>
      <c r="BL43" s="106"/>
      <c r="BM43" s="20"/>
      <c r="BN43" s="18"/>
      <c r="BO43" s="19"/>
      <c r="BP43" s="106"/>
      <c r="BQ43" s="106"/>
      <c r="BR43" s="20"/>
      <c r="BS43" s="97"/>
      <c r="BT43" s="102"/>
      <c r="BU43" s="102"/>
      <c r="BV43" s="19"/>
      <c r="BW43" s="101"/>
      <c r="BX43" s="72"/>
      <c r="BY43" s="73"/>
      <c r="BZ43" s="73"/>
      <c r="CA43" s="73"/>
      <c r="CB43" s="74"/>
    </row>
    <row r="44" spans="1:80" x14ac:dyDescent="0.25">
      <c r="A44" s="97"/>
      <c r="B44" s="19"/>
      <c r="C44" s="19"/>
      <c r="D44" s="19"/>
      <c r="E44" s="101"/>
      <c r="F44" s="59"/>
      <c r="G44" s="19"/>
      <c r="H44" s="19"/>
      <c r="I44" s="19"/>
      <c r="J44" s="20"/>
      <c r="K44" s="18"/>
      <c r="L44" s="106"/>
      <c r="M44" s="106"/>
      <c r="N44" s="106"/>
      <c r="O44" s="107"/>
      <c r="P44" s="18"/>
      <c r="Q44" s="106"/>
      <c r="R44" s="106"/>
      <c r="S44" s="106"/>
      <c r="T44" s="107"/>
      <c r="U44" s="18"/>
      <c r="V44" s="19"/>
      <c r="W44" s="19"/>
      <c r="X44" s="19"/>
      <c r="Y44" s="20"/>
      <c r="Z44" s="83"/>
      <c r="AA44" s="19"/>
      <c r="AB44" s="84"/>
      <c r="AC44" s="19"/>
      <c r="AD44" s="88"/>
      <c r="AE44" s="97"/>
      <c r="AF44" s="19"/>
      <c r="AG44" s="19"/>
      <c r="AH44" s="19"/>
      <c r="AI44" s="101"/>
      <c r="AJ44" s="97"/>
      <c r="AK44" s="19"/>
      <c r="AL44" s="19"/>
      <c r="AM44" s="19"/>
      <c r="AN44" s="101"/>
      <c r="AO44" s="18"/>
      <c r="AP44" s="106"/>
      <c r="AQ44" s="106"/>
      <c r="AR44" s="106"/>
      <c r="AS44" s="107"/>
      <c r="AT44" s="97"/>
      <c r="AU44" s="19"/>
      <c r="AV44" s="19"/>
      <c r="AW44" s="19"/>
      <c r="AX44" s="101"/>
      <c r="AY44" s="18"/>
      <c r="AZ44" s="19"/>
      <c r="BA44" s="19"/>
      <c r="BB44" s="19"/>
      <c r="BC44" s="75"/>
      <c r="BD44" s="97"/>
      <c r="BE44" s="19"/>
      <c r="BF44" s="19"/>
      <c r="BG44" s="19"/>
      <c r="BH44" s="101"/>
      <c r="BI44" s="18"/>
      <c r="BJ44" s="106"/>
      <c r="BK44" s="106"/>
      <c r="BL44" s="106"/>
      <c r="BM44" s="107"/>
      <c r="BN44" s="18"/>
      <c r="BO44" s="106"/>
      <c r="BP44" s="106"/>
      <c r="BQ44" s="106"/>
      <c r="BR44" s="107"/>
      <c r="BS44" s="97"/>
      <c r="BT44" s="19"/>
      <c r="BU44" s="19"/>
      <c r="BV44" s="19"/>
      <c r="BW44" s="101"/>
      <c r="BX44" s="18"/>
      <c r="BY44" s="19"/>
      <c r="BZ44" s="19"/>
      <c r="CA44" s="19"/>
      <c r="CB44" s="75"/>
    </row>
    <row r="45" spans="1:80" x14ac:dyDescent="0.25">
      <c r="A45" s="97"/>
      <c r="B45" s="19"/>
      <c r="C45" s="19"/>
      <c r="D45" s="102"/>
      <c r="E45" s="101"/>
      <c r="F45" s="59"/>
      <c r="G45" s="19"/>
      <c r="H45" s="61"/>
      <c r="I45" s="61"/>
      <c r="J45" s="62"/>
      <c r="K45" s="18"/>
      <c r="L45" s="106"/>
      <c r="M45" s="106"/>
      <c r="N45" s="106"/>
      <c r="O45" s="107"/>
      <c r="P45" s="18"/>
      <c r="Q45" s="106"/>
      <c r="R45" s="106"/>
      <c r="S45" s="106"/>
      <c r="T45" s="107"/>
      <c r="U45" s="67"/>
      <c r="V45" s="19"/>
      <c r="W45" s="68"/>
      <c r="X45" s="68"/>
      <c r="Y45" s="71"/>
      <c r="Z45" s="83"/>
      <c r="AA45" s="19"/>
      <c r="AB45" s="19"/>
      <c r="AC45" s="19"/>
      <c r="AD45" s="88"/>
      <c r="AE45" s="97"/>
      <c r="AF45" s="19"/>
      <c r="AG45" s="19"/>
      <c r="AH45" s="102"/>
      <c r="AI45" s="101"/>
      <c r="AJ45" s="97"/>
      <c r="AK45" s="19"/>
      <c r="AL45" s="19"/>
      <c r="AM45" s="102"/>
      <c r="AN45" s="101"/>
      <c r="AO45" s="18"/>
      <c r="AP45" s="106"/>
      <c r="AQ45" s="106"/>
      <c r="AR45" s="106"/>
      <c r="AS45" s="107"/>
      <c r="AT45" s="97"/>
      <c r="AU45" s="19"/>
      <c r="AV45" s="19"/>
      <c r="AW45" s="102"/>
      <c r="AX45" s="101"/>
      <c r="AY45" s="76"/>
      <c r="AZ45" s="19"/>
      <c r="BA45" s="77"/>
      <c r="BB45" s="19"/>
      <c r="BC45" s="75"/>
      <c r="BD45" s="97"/>
      <c r="BE45" s="19"/>
      <c r="BF45" s="19"/>
      <c r="BG45" s="102"/>
      <c r="BH45" s="101"/>
      <c r="BI45" s="18"/>
      <c r="BJ45" s="106"/>
      <c r="BK45" s="106"/>
      <c r="BL45" s="106"/>
      <c r="BM45" s="107"/>
      <c r="BN45" s="18"/>
      <c r="BO45" s="106"/>
      <c r="BP45" s="106"/>
      <c r="BQ45" s="106"/>
      <c r="BR45" s="107"/>
      <c r="BS45" s="97"/>
      <c r="BT45" s="19"/>
      <c r="BU45" s="19"/>
      <c r="BV45" s="102"/>
      <c r="BW45" s="101"/>
      <c r="BX45" s="76"/>
      <c r="BY45" s="19"/>
      <c r="BZ45" s="77"/>
      <c r="CA45" s="19"/>
      <c r="CB45" s="75"/>
    </row>
    <row r="46" spans="1:80" x14ac:dyDescent="0.25">
      <c r="A46" s="97"/>
      <c r="B46" s="19"/>
      <c r="C46" s="102"/>
      <c r="D46" s="102"/>
      <c r="E46" s="101"/>
      <c r="F46" s="59"/>
      <c r="G46" s="19"/>
      <c r="H46" s="19"/>
      <c r="I46" s="19"/>
      <c r="J46" s="20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67"/>
      <c r="V46" s="19"/>
      <c r="W46" s="19"/>
      <c r="X46" s="68"/>
      <c r="Y46" s="20"/>
      <c r="Z46" s="84"/>
      <c r="AA46" s="19"/>
      <c r="AB46" s="84"/>
      <c r="AC46" s="19"/>
      <c r="AD46" s="88"/>
      <c r="AE46" s="97"/>
      <c r="AF46" s="19"/>
      <c r="AG46" s="102"/>
      <c r="AH46" s="102"/>
      <c r="AI46" s="101"/>
      <c r="AJ46" s="97"/>
      <c r="AK46" s="19"/>
      <c r="AL46" s="102"/>
      <c r="AM46" s="102"/>
      <c r="AN46" s="101"/>
      <c r="AO46" s="19"/>
      <c r="AP46" s="19"/>
      <c r="AQ46" s="19"/>
      <c r="AR46" s="19"/>
      <c r="AS46" s="19"/>
      <c r="AT46" s="97"/>
      <c r="AU46" s="19"/>
      <c r="AV46" s="102"/>
      <c r="AW46" s="102"/>
      <c r="AX46" s="101"/>
      <c r="AY46" s="18"/>
      <c r="AZ46" s="19"/>
      <c r="BA46" s="77"/>
      <c r="BB46" s="19"/>
      <c r="BC46" s="75"/>
      <c r="BD46" s="97"/>
      <c r="BE46" s="19"/>
      <c r="BF46" s="102"/>
      <c r="BG46" s="102"/>
      <c r="BH46" s="101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97"/>
      <c r="BT46" s="19"/>
      <c r="BU46" s="102"/>
      <c r="BV46" s="102"/>
      <c r="BW46" s="101"/>
      <c r="BX46" s="18"/>
      <c r="BY46" s="19"/>
      <c r="BZ46" s="77"/>
      <c r="CA46" s="19"/>
      <c r="CB46" s="75"/>
    </row>
    <row r="47" spans="1:80" x14ac:dyDescent="0.25">
      <c r="A47" s="97"/>
      <c r="B47" s="19"/>
      <c r="C47" s="102"/>
      <c r="D47" s="19"/>
      <c r="E47" s="20"/>
      <c r="F47" s="59"/>
      <c r="G47" s="19"/>
      <c r="H47" s="19"/>
      <c r="I47" s="61"/>
      <c r="J47" s="62"/>
      <c r="K47" s="19"/>
      <c r="L47" s="19"/>
      <c r="M47" s="19"/>
      <c r="N47" s="106"/>
      <c r="O47" s="107"/>
      <c r="P47" s="19"/>
      <c r="Q47" s="19"/>
      <c r="R47" s="19"/>
      <c r="S47" s="106"/>
      <c r="T47" s="107"/>
      <c r="U47" s="18"/>
      <c r="V47" s="19"/>
      <c r="W47" s="19"/>
      <c r="X47" s="68"/>
      <c r="Y47" s="20"/>
      <c r="Z47" s="83"/>
      <c r="AA47" s="19"/>
      <c r="AB47" s="84"/>
      <c r="AC47" s="19"/>
      <c r="AD47" s="88"/>
      <c r="AE47" s="97"/>
      <c r="AF47" s="19"/>
      <c r="AG47" s="102"/>
      <c r="AH47" s="19"/>
      <c r="AI47" s="20"/>
      <c r="AJ47" s="97"/>
      <c r="AK47" s="19"/>
      <c r="AL47" s="102"/>
      <c r="AM47" s="19"/>
      <c r="AN47" s="20"/>
      <c r="AO47" s="19"/>
      <c r="AP47" s="19"/>
      <c r="AQ47" s="19"/>
      <c r="AR47" s="106"/>
      <c r="AS47" s="107"/>
      <c r="AT47" s="97"/>
      <c r="AU47" s="19"/>
      <c r="AV47" s="102"/>
      <c r="AW47" s="19"/>
      <c r="AX47" s="20"/>
      <c r="AY47" s="18"/>
      <c r="AZ47" s="19"/>
      <c r="BA47" s="77"/>
      <c r="BB47" s="19"/>
      <c r="BC47" s="20"/>
      <c r="BD47" s="97"/>
      <c r="BE47" s="19"/>
      <c r="BF47" s="102"/>
      <c r="BG47" s="19"/>
      <c r="BH47" s="20"/>
      <c r="BI47" s="19"/>
      <c r="BJ47" s="19"/>
      <c r="BK47" s="19"/>
      <c r="BL47" s="106"/>
      <c r="BM47" s="107"/>
      <c r="BN47" s="19"/>
      <c r="BO47" s="19"/>
      <c r="BP47" s="19"/>
      <c r="BQ47" s="106"/>
      <c r="BR47" s="107"/>
      <c r="BS47" s="97"/>
      <c r="BT47" s="19"/>
      <c r="BU47" s="102"/>
      <c r="BV47" s="19"/>
      <c r="BW47" s="20"/>
      <c r="BX47" s="18"/>
      <c r="BY47" s="19"/>
      <c r="BZ47" s="77"/>
      <c r="CA47" s="19"/>
      <c r="CB47" s="20"/>
    </row>
    <row r="48" spans="1:80" x14ac:dyDescent="0.25">
      <c r="A48" s="97"/>
      <c r="B48" s="19"/>
      <c r="C48" s="102"/>
      <c r="D48" s="19"/>
      <c r="E48" s="101"/>
      <c r="F48" s="59"/>
      <c r="G48" s="19"/>
      <c r="H48" s="61"/>
      <c r="I48" s="19"/>
      <c r="J48" s="20"/>
      <c r="K48" s="19"/>
      <c r="L48" s="19"/>
      <c r="M48" s="19"/>
      <c r="N48" s="106"/>
      <c r="O48" s="107"/>
      <c r="P48" s="19"/>
      <c r="Q48" s="19"/>
      <c r="R48" s="19"/>
      <c r="S48" s="106"/>
      <c r="T48" s="107"/>
      <c r="U48" s="18"/>
      <c r="V48" s="68"/>
      <c r="W48" s="19"/>
      <c r="X48" s="68"/>
      <c r="Y48" s="71"/>
      <c r="Z48" s="83"/>
      <c r="AA48" s="19"/>
      <c r="AB48" s="84"/>
      <c r="AC48" s="19"/>
      <c r="AD48" s="20"/>
      <c r="AE48" s="97"/>
      <c r="AF48" s="19"/>
      <c r="AG48" s="102"/>
      <c r="AH48" s="19"/>
      <c r="AI48" s="101"/>
      <c r="AJ48" s="97"/>
      <c r="AK48" s="19"/>
      <c r="AL48" s="102"/>
      <c r="AM48" s="19"/>
      <c r="AN48" s="101"/>
      <c r="AO48" s="19"/>
      <c r="AP48" s="19"/>
      <c r="AQ48" s="19"/>
      <c r="AR48" s="106"/>
      <c r="AS48" s="107"/>
      <c r="AT48" s="97"/>
      <c r="AU48" s="19"/>
      <c r="AV48" s="102"/>
      <c r="AW48" s="19"/>
      <c r="AX48" s="101"/>
      <c r="AY48" s="76"/>
      <c r="AZ48" s="77"/>
      <c r="BA48" s="77"/>
      <c r="BB48" s="19"/>
      <c r="BC48" s="75"/>
      <c r="BD48" s="97"/>
      <c r="BE48" s="19"/>
      <c r="BF48" s="102"/>
      <c r="BG48" s="19"/>
      <c r="BH48" s="101"/>
      <c r="BI48" s="19"/>
      <c r="BJ48" s="19"/>
      <c r="BK48" s="19"/>
      <c r="BL48" s="106"/>
      <c r="BM48" s="107"/>
      <c r="BN48" s="19"/>
      <c r="BO48" s="19"/>
      <c r="BP48" s="19"/>
      <c r="BQ48" s="106"/>
      <c r="BR48" s="107"/>
      <c r="BS48" s="97"/>
      <c r="BT48" s="19"/>
      <c r="BU48" s="102"/>
      <c r="BV48" s="19"/>
      <c r="BW48" s="101"/>
      <c r="BX48" s="76"/>
      <c r="BY48" s="77"/>
      <c r="BZ48" s="77"/>
      <c r="CA48" s="19"/>
      <c r="CB48" s="75"/>
    </row>
    <row r="49" spans="1:80" x14ac:dyDescent="0.25">
      <c r="A49" s="97"/>
      <c r="B49" s="19"/>
      <c r="C49" s="19"/>
      <c r="D49" s="19"/>
      <c r="E49" s="18"/>
      <c r="F49" s="18"/>
      <c r="G49" s="19"/>
      <c r="H49" s="19"/>
      <c r="I49" s="61"/>
      <c r="J49" s="20"/>
      <c r="K49" s="19"/>
      <c r="L49" s="19"/>
      <c r="M49" s="19"/>
      <c r="N49" s="106"/>
      <c r="O49" s="107"/>
      <c r="P49" s="19"/>
      <c r="Q49" s="19"/>
      <c r="R49" s="19"/>
      <c r="S49" s="106"/>
      <c r="T49" s="107"/>
      <c r="U49" s="18"/>
      <c r="V49" s="68"/>
      <c r="W49" s="19"/>
      <c r="X49" s="19"/>
      <c r="Y49" s="20"/>
      <c r="Z49" s="83"/>
      <c r="AA49" s="19"/>
      <c r="AB49" s="19"/>
      <c r="AC49" s="84"/>
      <c r="AD49" s="20"/>
      <c r="AE49" s="97"/>
      <c r="AF49" s="19"/>
      <c r="AG49" s="19"/>
      <c r="AH49" s="19"/>
      <c r="AI49" s="18"/>
      <c r="AJ49" s="97"/>
      <c r="AK49" s="19"/>
      <c r="AL49" s="19"/>
      <c r="AM49" s="19"/>
      <c r="AN49" s="18"/>
      <c r="AO49" s="19"/>
      <c r="AP49" s="19"/>
      <c r="AQ49" s="19"/>
      <c r="AR49" s="106"/>
      <c r="AS49" s="107"/>
      <c r="AT49" s="97"/>
      <c r="AU49" s="19"/>
      <c r="AV49" s="19"/>
      <c r="AW49" s="19"/>
      <c r="AX49" s="18"/>
      <c r="AY49" s="18"/>
      <c r="AZ49" s="19"/>
      <c r="BA49" s="19"/>
      <c r="BB49" s="19"/>
      <c r="BC49" s="20"/>
      <c r="BD49" s="97"/>
      <c r="BE49" s="19"/>
      <c r="BF49" s="19"/>
      <c r="BG49" s="19"/>
      <c r="BH49" s="18"/>
      <c r="BI49" s="19"/>
      <c r="BJ49" s="19"/>
      <c r="BK49" s="19"/>
      <c r="BL49" s="106"/>
      <c r="BM49" s="107"/>
      <c r="BN49" s="19"/>
      <c r="BO49" s="19"/>
      <c r="BP49" s="19"/>
      <c r="BQ49" s="106"/>
      <c r="BR49" s="107"/>
      <c r="BS49" s="97"/>
      <c r="BT49" s="19"/>
      <c r="BU49" s="19"/>
      <c r="BV49" s="19"/>
      <c r="BW49" s="18"/>
      <c r="BX49" s="18"/>
      <c r="BY49" s="19"/>
      <c r="BZ49" s="19"/>
      <c r="CA49" s="19"/>
      <c r="CB49" s="20"/>
    </row>
    <row r="50" spans="1:80" x14ac:dyDescent="0.25">
      <c r="A50" s="98"/>
      <c r="B50" s="99"/>
      <c r="C50" s="99"/>
      <c r="D50" s="99"/>
      <c r="E50" s="100"/>
      <c r="F50" s="60"/>
      <c r="G50" s="22"/>
      <c r="H50" s="22"/>
      <c r="I50" s="22"/>
      <c r="J50" s="63"/>
      <c r="K50" s="103"/>
      <c r="L50" s="104"/>
      <c r="M50" s="104"/>
      <c r="N50" s="104"/>
      <c r="O50" s="105"/>
      <c r="P50" s="103"/>
      <c r="Q50" s="104"/>
      <c r="R50" s="104"/>
      <c r="S50" s="104"/>
      <c r="T50" s="105"/>
      <c r="U50" s="21"/>
      <c r="V50" s="22"/>
      <c r="W50" s="69"/>
      <c r="X50" s="22"/>
      <c r="Y50" s="70"/>
      <c r="Z50" s="85"/>
      <c r="AA50" s="86"/>
      <c r="AB50" s="22"/>
      <c r="AC50" s="22"/>
      <c r="AD50" s="89"/>
      <c r="AE50" s="98"/>
      <c r="AF50" s="99"/>
      <c r="AG50" s="99"/>
      <c r="AH50" s="99"/>
      <c r="AI50" s="100"/>
      <c r="AJ50" s="98"/>
      <c r="AK50" s="99"/>
      <c r="AL50" s="99"/>
      <c r="AM50" s="99"/>
      <c r="AN50" s="100"/>
      <c r="AO50" s="103"/>
      <c r="AP50" s="104"/>
      <c r="AQ50" s="104"/>
      <c r="AR50" s="104"/>
      <c r="AS50" s="105"/>
      <c r="AT50" s="98"/>
      <c r="AU50" s="99"/>
      <c r="AV50" s="99"/>
      <c r="AW50" s="99"/>
      <c r="AX50" s="100"/>
      <c r="AY50" s="78"/>
      <c r="AZ50" s="22"/>
      <c r="BA50" s="22"/>
      <c r="BB50" s="79"/>
      <c r="BC50" s="80"/>
      <c r="BD50" s="98"/>
      <c r="BE50" s="99"/>
      <c r="BF50" s="99"/>
      <c r="BG50" s="99"/>
      <c r="BH50" s="100"/>
      <c r="BI50" s="103"/>
      <c r="BJ50" s="104"/>
      <c r="BK50" s="104"/>
      <c r="BL50" s="104"/>
      <c r="BM50" s="105"/>
      <c r="BN50" s="103"/>
      <c r="BO50" s="104"/>
      <c r="BP50" s="104"/>
      <c r="BQ50" s="104"/>
      <c r="BR50" s="105"/>
      <c r="BS50" s="98"/>
      <c r="BT50" s="99"/>
      <c r="BU50" s="99"/>
      <c r="BV50" s="99"/>
      <c r="BW50" s="100"/>
      <c r="BX50" s="78"/>
      <c r="BY50" s="22"/>
      <c r="BZ50" s="22"/>
      <c r="CA50" s="79"/>
      <c r="CB50" s="80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Y50"/>
  <sheetViews>
    <sheetView topLeftCell="A22" workbookViewId="0">
      <selection activeCell="AL13" sqref="AL13"/>
    </sheetView>
  </sheetViews>
  <sheetFormatPr defaultColWidth="2" defaultRowHeight="13.2" x14ac:dyDescent="0.25"/>
  <cols>
    <col min="3" max="3" width="2" bestFit="1" customWidth="1"/>
  </cols>
  <sheetData>
    <row r="1" spans="2:63" x14ac:dyDescent="0.25">
      <c r="B1" s="15"/>
      <c r="C1" s="16"/>
      <c r="D1" s="16"/>
      <c r="E1" s="16"/>
      <c r="F1" s="17"/>
      <c r="L1" s="15"/>
      <c r="M1" s="16"/>
      <c r="N1" s="16"/>
      <c r="O1" s="16"/>
      <c r="P1" s="17"/>
      <c r="U1" s="15"/>
      <c r="V1" s="16"/>
      <c r="W1" s="16"/>
      <c r="X1" s="16"/>
      <c r="Y1" s="17"/>
    </row>
    <row r="2" spans="2:63" x14ac:dyDescent="0.25">
      <c r="B2" s="124">
        <v>1</v>
      </c>
      <c r="C2" s="126">
        <v>1</v>
      </c>
      <c r="D2" s="108"/>
      <c r="E2" s="126">
        <v>1</v>
      </c>
      <c r="F2" s="129">
        <v>1</v>
      </c>
      <c r="H2" t="str">
        <f>_xlfn.CONCAT("0x",B2*1,DEC2HEX(C2*8+D2*4+E2*2+F2))</f>
        <v>0x1B</v>
      </c>
      <c r="L2" s="133">
        <v>1</v>
      </c>
      <c r="M2" s="139">
        <v>1</v>
      </c>
      <c r="N2" s="139">
        <v>1</v>
      </c>
      <c r="O2" s="139">
        <v>1</v>
      </c>
      <c r="P2" s="140">
        <v>1</v>
      </c>
      <c r="R2" t="str">
        <f>_xlfn.CONCAT("0x",L2*1,DEC2HEX(M2*8+N2*4+O2*2+P2))</f>
        <v>0x1F</v>
      </c>
      <c r="U2" s="141">
        <v>1</v>
      </c>
      <c r="V2" s="143">
        <v>1</v>
      </c>
      <c r="W2" s="108"/>
      <c r="X2" s="143">
        <v>1</v>
      </c>
      <c r="Y2" s="177">
        <v>1</v>
      </c>
      <c r="AA2" t="str">
        <f>_xlfn.CONCAT("0x",U2*1,DEC2HEX(V2*8+W2*4+X2*2+Y2))</f>
        <v>0x1B</v>
      </c>
      <c r="AD2" s="149">
        <v>1</v>
      </c>
      <c r="AE2" s="150">
        <v>1</v>
      </c>
      <c r="AF2" s="108"/>
      <c r="AG2" s="108"/>
      <c r="AH2" s="151">
        <v>1</v>
      </c>
      <c r="AJ2" t="str">
        <f>_xlfn.CONCAT("0x",AD2*1,DEC2HEX(AE2*8+AF2*4+AG2*2+AH2))</f>
        <v>0x19</v>
      </c>
      <c r="AM2" s="164">
        <v>1</v>
      </c>
      <c r="AN2" s="108"/>
      <c r="AO2" s="108"/>
      <c r="AP2" s="163">
        <v>1</v>
      </c>
      <c r="AQ2" s="109"/>
      <c r="AS2" t="str">
        <f>_xlfn.CONCAT("0x",AM2*1,DEC2HEX(AN2*8+AO2*4+AP2*2+AQ2))</f>
        <v>0x12</v>
      </c>
      <c r="AV2" s="165">
        <v>1</v>
      </c>
      <c r="AW2" s="108"/>
      <c r="AX2" s="108"/>
      <c r="AY2" s="180">
        <v>1</v>
      </c>
      <c r="AZ2" s="109"/>
      <c r="BB2" t="str">
        <f>_xlfn.CONCAT("0x",AV2*1,DEC2HEX(AW2*8+AX2*4+AY2*2+AZ2))</f>
        <v>0x12</v>
      </c>
      <c r="BE2" s="181">
        <v>1</v>
      </c>
      <c r="BF2" s="176">
        <v>1</v>
      </c>
      <c r="BG2" s="108"/>
      <c r="BH2" s="176">
        <v>1</v>
      </c>
      <c r="BI2" s="183">
        <v>1</v>
      </c>
      <c r="BK2" t="str">
        <f>_xlfn.CONCAT("0x",BE2*1,DEC2HEX(BF2*8+BG2*4+BH2*2+BI2))</f>
        <v>0x1B</v>
      </c>
    </row>
    <row r="3" spans="2:63" x14ac:dyDescent="0.25">
      <c r="B3" s="125">
        <v>1</v>
      </c>
      <c r="C3" s="127">
        <v>1</v>
      </c>
      <c r="D3" s="111"/>
      <c r="E3" s="127">
        <v>1</v>
      </c>
      <c r="F3" s="128">
        <v>1</v>
      </c>
      <c r="H3" t="str">
        <f t="shared" ref="H3:H9" si="0">_xlfn.CONCAT("0x",B3*1,DEC2HEX(C3*8+D3*4+E3*2+F3))</f>
        <v>0x1B</v>
      </c>
      <c r="L3" s="110"/>
      <c r="M3" s="135">
        <v>1</v>
      </c>
      <c r="N3" s="111"/>
      <c r="O3" s="111"/>
      <c r="P3" s="112"/>
      <c r="R3" t="str">
        <f t="shared" ref="R3:R9" si="1">_xlfn.CONCAT("0x",L3*1,DEC2HEX(M3*8+N3*4+O3*2+P3))</f>
        <v>0x08</v>
      </c>
      <c r="U3" s="142">
        <v>1</v>
      </c>
      <c r="V3" s="111"/>
      <c r="W3" s="111"/>
      <c r="X3" s="111"/>
      <c r="Y3" s="147">
        <v>1</v>
      </c>
      <c r="AA3" t="str">
        <f t="shared" ref="AA3:AA9" si="2">_xlfn.CONCAT("0x",U3*1,DEC2HEX(V3*8+W3*4+X3*2+Y3))</f>
        <v>0x11</v>
      </c>
      <c r="AD3" s="152">
        <v>1</v>
      </c>
      <c r="AE3" s="111"/>
      <c r="AF3" s="111"/>
      <c r="AG3" s="153">
        <v>1</v>
      </c>
      <c r="AH3" s="157">
        <v>1</v>
      </c>
      <c r="AJ3" t="str">
        <f t="shared" ref="AJ3:AJ9" si="3">_xlfn.CONCAT("0x",AD3*1,DEC2HEX(AE3*8+AF3*4+AG3*2+AH3))</f>
        <v>0x13</v>
      </c>
      <c r="AM3" s="158">
        <v>1</v>
      </c>
      <c r="AN3" s="123">
        <v>1</v>
      </c>
      <c r="AO3" s="111"/>
      <c r="AP3" s="123">
        <v>1</v>
      </c>
      <c r="AQ3" s="161">
        <v>1</v>
      </c>
      <c r="AS3" t="str">
        <f t="shared" ref="AS3:AS9" si="4">_xlfn.CONCAT("0x",AM3*1,DEC2HEX(AN3*8+AO3*4+AP3*2+AQ3))</f>
        <v>0x1B</v>
      </c>
      <c r="AV3" s="166">
        <v>1</v>
      </c>
      <c r="AW3" s="111"/>
      <c r="AX3" s="167">
        <v>1</v>
      </c>
      <c r="AY3" s="167">
        <v>1</v>
      </c>
      <c r="AZ3" s="179">
        <v>1</v>
      </c>
      <c r="BB3" t="str">
        <f t="shared" ref="BB3:BB9" si="5">_xlfn.CONCAT("0x",AV3*1,DEC2HEX(AW3*8+AX3*4+AY3*2+AZ3))</f>
        <v>0x17</v>
      </c>
      <c r="BE3" s="182">
        <v>1</v>
      </c>
      <c r="BF3" s="111"/>
      <c r="BG3" s="111"/>
      <c r="BH3" s="111"/>
      <c r="BI3" s="174">
        <v>1</v>
      </c>
      <c r="BK3" t="str">
        <f t="shared" ref="BK3:BK9" si="6">_xlfn.CONCAT("0x",BE3*1,DEC2HEX(BF3*8+BG3*4+BH3*2+BI3))</f>
        <v>0x11</v>
      </c>
    </row>
    <row r="4" spans="2:63" x14ac:dyDescent="0.25">
      <c r="B4" s="125">
        <v>1</v>
      </c>
      <c r="C4" s="127">
        <v>1</v>
      </c>
      <c r="D4" s="111"/>
      <c r="E4" s="111"/>
      <c r="F4" s="112"/>
      <c r="H4" t="str">
        <f t="shared" si="0"/>
        <v>0x18</v>
      </c>
      <c r="L4" s="110"/>
      <c r="M4" s="135">
        <v>1</v>
      </c>
      <c r="N4" s="111"/>
      <c r="O4" s="135">
        <v>1</v>
      </c>
      <c r="P4" s="112"/>
      <c r="R4" t="str">
        <f t="shared" si="1"/>
        <v>0x0A</v>
      </c>
      <c r="U4" s="142">
        <v>1</v>
      </c>
      <c r="V4" s="111"/>
      <c r="W4" s="144">
        <v>1</v>
      </c>
      <c r="X4" s="111"/>
      <c r="Y4" s="147">
        <v>1</v>
      </c>
      <c r="AA4" t="str">
        <f t="shared" si="2"/>
        <v>0x15</v>
      </c>
      <c r="AD4" s="152">
        <v>1</v>
      </c>
      <c r="AE4" s="111"/>
      <c r="AF4" s="153">
        <v>1</v>
      </c>
      <c r="AG4" s="153">
        <v>1</v>
      </c>
      <c r="AH4" s="157">
        <v>1</v>
      </c>
      <c r="AJ4" t="str">
        <f t="shared" si="3"/>
        <v>0x17</v>
      </c>
      <c r="AM4" s="158">
        <v>1</v>
      </c>
      <c r="AN4" s="123">
        <v>1</v>
      </c>
      <c r="AO4" s="111"/>
      <c r="AP4" s="123">
        <v>1</v>
      </c>
      <c r="AQ4" s="112"/>
      <c r="AS4" t="str">
        <f t="shared" si="4"/>
        <v>0x1A</v>
      </c>
      <c r="AV4" s="166">
        <v>1</v>
      </c>
      <c r="AW4" s="111"/>
      <c r="AX4" s="111"/>
      <c r="AY4" s="111"/>
      <c r="AZ4" s="112"/>
      <c r="BB4" t="str">
        <f t="shared" si="5"/>
        <v>0x10</v>
      </c>
      <c r="BE4" s="182">
        <v>1</v>
      </c>
      <c r="BF4" s="111"/>
      <c r="BG4" s="175">
        <v>1</v>
      </c>
      <c r="BH4" s="111"/>
      <c r="BI4" s="174">
        <v>1</v>
      </c>
      <c r="BK4" t="str">
        <f t="shared" si="6"/>
        <v>0x15</v>
      </c>
    </row>
    <row r="5" spans="2:63" x14ac:dyDescent="0.25">
      <c r="B5" s="125">
        <v>1</v>
      </c>
      <c r="C5" s="127">
        <v>1</v>
      </c>
      <c r="D5" s="111"/>
      <c r="E5" s="111"/>
      <c r="F5" s="128">
        <v>1</v>
      </c>
      <c r="H5" t="str">
        <f t="shared" si="0"/>
        <v>0x19</v>
      </c>
      <c r="L5" s="110"/>
      <c r="M5" s="135">
        <v>1</v>
      </c>
      <c r="N5" s="111"/>
      <c r="O5" s="135">
        <v>1</v>
      </c>
      <c r="P5" s="112"/>
      <c r="R5" t="str">
        <f t="shared" si="1"/>
        <v>0x0A</v>
      </c>
      <c r="U5" s="110"/>
      <c r="V5" s="111"/>
      <c r="W5" s="144">
        <v>1</v>
      </c>
      <c r="X5" s="111"/>
      <c r="Y5" s="147">
        <v>1</v>
      </c>
      <c r="AA5" t="str">
        <f t="shared" si="2"/>
        <v>0x05</v>
      </c>
      <c r="AD5" s="152">
        <v>1</v>
      </c>
      <c r="AE5" s="111"/>
      <c r="AF5" s="111"/>
      <c r="AG5" s="111"/>
      <c r="AH5" s="112"/>
      <c r="AJ5" t="str">
        <f t="shared" si="3"/>
        <v>0x10</v>
      </c>
      <c r="AM5" s="110"/>
      <c r="AN5" s="123">
        <v>1</v>
      </c>
      <c r="AO5" s="111"/>
      <c r="AP5" s="111"/>
      <c r="AQ5" s="161">
        <v>1</v>
      </c>
      <c r="AS5" t="str">
        <f t="shared" si="4"/>
        <v>0x09</v>
      </c>
      <c r="AV5" s="166">
        <v>1</v>
      </c>
      <c r="AW5" s="111"/>
      <c r="AX5" s="111"/>
      <c r="AY5" s="167">
        <v>1</v>
      </c>
      <c r="AZ5" s="112"/>
      <c r="BB5" t="str">
        <f t="shared" si="5"/>
        <v>0x12</v>
      </c>
      <c r="BE5" s="110"/>
      <c r="BF5" s="111"/>
      <c r="BG5" s="111"/>
      <c r="BH5" s="111"/>
      <c r="BI5" s="112"/>
      <c r="BK5" t="str">
        <f t="shared" si="6"/>
        <v>0x00</v>
      </c>
    </row>
    <row r="6" spans="2:63" x14ac:dyDescent="0.25">
      <c r="B6" s="125">
        <v>1</v>
      </c>
      <c r="C6" s="127">
        <v>1</v>
      </c>
      <c r="D6" s="111"/>
      <c r="E6" s="127">
        <v>1</v>
      </c>
      <c r="F6" s="112"/>
      <c r="H6" t="str">
        <f t="shared" si="0"/>
        <v>0x1A</v>
      </c>
      <c r="L6" s="110"/>
      <c r="M6" s="135">
        <v>1</v>
      </c>
      <c r="N6" s="111"/>
      <c r="O6" s="135">
        <v>1</v>
      </c>
      <c r="P6" s="112"/>
      <c r="R6" t="str">
        <f t="shared" si="1"/>
        <v>0x0A</v>
      </c>
      <c r="U6" s="142">
        <v>1</v>
      </c>
      <c r="V6" s="111"/>
      <c r="W6" s="144">
        <v>1</v>
      </c>
      <c r="X6" s="111"/>
      <c r="Y6" s="112"/>
      <c r="AA6" t="str">
        <f t="shared" si="2"/>
        <v>0x14</v>
      </c>
      <c r="AD6" s="110"/>
      <c r="AE6" s="111"/>
      <c r="AF6" s="111"/>
      <c r="AG6" s="153">
        <v>1</v>
      </c>
      <c r="AH6" s="157">
        <v>1</v>
      </c>
      <c r="AJ6" t="str">
        <f t="shared" si="3"/>
        <v>0x03</v>
      </c>
      <c r="AM6" s="110"/>
      <c r="AN6" s="111"/>
      <c r="AO6" s="111"/>
      <c r="AP6" s="111"/>
      <c r="AQ6" s="112"/>
      <c r="AS6" t="str">
        <f t="shared" si="4"/>
        <v>0x00</v>
      </c>
      <c r="AV6" s="166">
        <v>1</v>
      </c>
      <c r="AW6" s="111"/>
      <c r="AX6" s="167">
        <v>1</v>
      </c>
      <c r="AY6" s="111"/>
      <c r="AZ6" s="179">
        <v>1</v>
      </c>
      <c r="BB6" t="str">
        <f t="shared" si="5"/>
        <v>0x15</v>
      </c>
      <c r="BE6" s="182">
        <v>1</v>
      </c>
      <c r="BF6" s="111"/>
      <c r="BG6" s="175">
        <v>1</v>
      </c>
      <c r="BH6" s="111"/>
      <c r="BI6" s="174">
        <v>1</v>
      </c>
      <c r="BK6" t="str">
        <f t="shared" si="6"/>
        <v>0x15</v>
      </c>
    </row>
    <row r="7" spans="2:63" x14ac:dyDescent="0.25">
      <c r="B7" s="125">
        <v>1</v>
      </c>
      <c r="C7" s="111"/>
      <c r="D7" s="111"/>
      <c r="E7" s="111"/>
      <c r="F7" s="128">
        <v>1</v>
      </c>
      <c r="H7" t="str">
        <f t="shared" si="0"/>
        <v>0x11</v>
      </c>
      <c r="L7" s="110"/>
      <c r="M7" s="135">
        <v>1</v>
      </c>
      <c r="N7" s="111"/>
      <c r="O7" s="135">
        <v>1</v>
      </c>
      <c r="P7" s="112"/>
      <c r="R7" t="str">
        <f t="shared" si="1"/>
        <v>0x0A</v>
      </c>
      <c r="U7" s="142">
        <v>1</v>
      </c>
      <c r="V7" s="111"/>
      <c r="W7" s="144">
        <v>1</v>
      </c>
      <c r="X7" s="111"/>
      <c r="Y7" s="147">
        <v>1</v>
      </c>
      <c r="AA7" t="str">
        <f t="shared" si="2"/>
        <v>0x15</v>
      </c>
      <c r="AD7" s="152">
        <v>1</v>
      </c>
      <c r="AE7" s="153">
        <v>1</v>
      </c>
      <c r="AF7" s="111"/>
      <c r="AG7" s="153">
        <v>1</v>
      </c>
      <c r="AH7" s="157">
        <v>1</v>
      </c>
      <c r="AJ7" t="str">
        <f t="shared" si="3"/>
        <v>0x1B</v>
      </c>
      <c r="AM7" s="158">
        <v>1</v>
      </c>
      <c r="AN7" s="111"/>
      <c r="AO7" s="111"/>
      <c r="AP7" s="111"/>
      <c r="AQ7" s="161">
        <v>1</v>
      </c>
      <c r="AS7" t="str">
        <f t="shared" si="4"/>
        <v>0x11</v>
      </c>
      <c r="AV7" s="166">
        <v>1</v>
      </c>
      <c r="AW7" s="111"/>
      <c r="AX7" s="167">
        <v>1</v>
      </c>
      <c r="AY7" s="111"/>
      <c r="AZ7" s="112"/>
      <c r="BB7" t="str">
        <f t="shared" si="5"/>
        <v>0x14</v>
      </c>
      <c r="BE7" s="110"/>
      <c r="BF7" s="111"/>
      <c r="BG7" s="111"/>
      <c r="BH7" s="111"/>
      <c r="BI7" s="112"/>
      <c r="BK7" t="str">
        <f t="shared" si="6"/>
        <v>0x00</v>
      </c>
    </row>
    <row r="8" spans="2:63" x14ac:dyDescent="0.25">
      <c r="B8" s="125">
        <v>1</v>
      </c>
      <c r="C8" s="127">
        <v>1</v>
      </c>
      <c r="D8" s="111"/>
      <c r="E8" s="127">
        <v>1</v>
      </c>
      <c r="F8" s="112"/>
      <c r="H8" t="str">
        <f t="shared" si="0"/>
        <v>0x1A</v>
      </c>
      <c r="L8" s="110"/>
      <c r="M8" s="111"/>
      <c r="N8" s="111"/>
      <c r="O8" s="135">
        <v>1</v>
      </c>
      <c r="P8" s="112"/>
      <c r="R8" t="str">
        <f t="shared" si="1"/>
        <v>0x02</v>
      </c>
      <c r="U8" s="142">
        <v>1</v>
      </c>
      <c r="V8" s="111"/>
      <c r="W8" s="111"/>
      <c r="X8" s="111"/>
      <c r="Y8" s="147">
        <v>1</v>
      </c>
      <c r="AA8" t="str">
        <f t="shared" si="2"/>
        <v>0x11</v>
      </c>
      <c r="AD8" s="152">
        <v>1</v>
      </c>
      <c r="AE8" s="153">
        <v>1</v>
      </c>
      <c r="AF8" s="111"/>
      <c r="AG8" s="111"/>
      <c r="AH8" s="157">
        <v>1</v>
      </c>
      <c r="AJ8" t="str">
        <f t="shared" si="3"/>
        <v>0x19</v>
      </c>
      <c r="AM8" s="158">
        <v>1</v>
      </c>
      <c r="AN8" s="111"/>
      <c r="AO8" s="111"/>
      <c r="AP8" s="111"/>
      <c r="AQ8" s="161">
        <v>1</v>
      </c>
      <c r="AS8" t="str">
        <f t="shared" si="4"/>
        <v>0x11</v>
      </c>
      <c r="AV8" s="166">
        <v>1</v>
      </c>
      <c r="AW8" s="111"/>
      <c r="AX8" s="111"/>
      <c r="AY8" s="167">
        <v>1</v>
      </c>
      <c r="AZ8" s="179">
        <v>1</v>
      </c>
      <c r="BB8" t="str">
        <f t="shared" si="5"/>
        <v>0x13</v>
      </c>
      <c r="BE8" s="182">
        <v>1</v>
      </c>
      <c r="BF8" s="111"/>
      <c r="BG8" s="175">
        <v>1</v>
      </c>
      <c r="BH8" s="111"/>
      <c r="BI8" s="174">
        <v>1</v>
      </c>
      <c r="BK8" t="str">
        <f t="shared" si="6"/>
        <v>0x15</v>
      </c>
    </row>
    <row r="9" spans="2:63" x14ac:dyDescent="0.25">
      <c r="B9" s="130">
        <v>1</v>
      </c>
      <c r="C9" s="131">
        <v>1</v>
      </c>
      <c r="D9" s="114"/>
      <c r="E9" s="114"/>
      <c r="F9" s="132">
        <v>1</v>
      </c>
      <c r="H9" t="str">
        <f t="shared" si="0"/>
        <v>0x19</v>
      </c>
      <c r="L9" s="138">
        <v>1</v>
      </c>
      <c r="M9" s="137">
        <v>1</v>
      </c>
      <c r="N9" s="137">
        <v>1</v>
      </c>
      <c r="O9" s="137">
        <v>1</v>
      </c>
      <c r="P9" s="178">
        <v>1</v>
      </c>
      <c r="R9" t="str">
        <f t="shared" si="1"/>
        <v>0x1F</v>
      </c>
      <c r="U9" s="148">
        <v>1</v>
      </c>
      <c r="V9" s="145">
        <v>1</v>
      </c>
      <c r="W9" s="114"/>
      <c r="X9" s="145">
        <v>1</v>
      </c>
      <c r="Y9" s="146">
        <v>1</v>
      </c>
      <c r="AA9" t="str">
        <f t="shared" si="2"/>
        <v>0x1B</v>
      </c>
      <c r="AD9" s="155">
        <v>1</v>
      </c>
      <c r="AE9" s="114"/>
      <c r="AF9" s="114"/>
      <c r="AG9" s="154">
        <v>1</v>
      </c>
      <c r="AH9" s="156">
        <v>1</v>
      </c>
      <c r="AJ9" t="str">
        <f t="shared" si="3"/>
        <v>0x13</v>
      </c>
      <c r="AM9" s="160">
        <v>1</v>
      </c>
      <c r="AN9" s="159">
        <v>1</v>
      </c>
      <c r="AO9" s="114"/>
      <c r="AP9" s="159">
        <v>1</v>
      </c>
      <c r="AQ9" s="162">
        <v>1</v>
      </c>
      <c r="AS9" t="str">
        <f t="shared" si="4"/>
        <v>0x1B</v>
      </c>
      <c r="AV9" s="169">
        <v>1</v>
      </c>
      <c r="AW9" s="168">
        <v>1</v>
      </c>
      <c r="AX9" s="168">
        <v>1</v>
      </c>
      <c r="AY9" s="168">
        <v>1</v>
      </c>
      <c r="AZ9" s="170">
        <v>1</v>
      </c>
      <c r="BB9" t="str">
        <f t="shared" si="5"/>
        <v>0x1F</v>
      </c>
      <c r="BE9" s="171">
        <v>1</v>
      </c>
      <c r="BF9" s="172">
        <v>1</v>
      </c>
      <c r="BG9" s="114"/>
      <c r="BH9" s="172">
        <v>1</v>
      </c>
      <c r="BI9" s="173">
        <v>1</v>
      </c>
      <c r="BK9" t="str">
        <f t="shared" si="6"/>
        <v>0x1B</v>
      </c>
    </row>
    <row r="10" spans="2:63" x14ac:dyDescent="0.25">
      <c r="D10" t="s">
        <v>141</v>
      </c>
      <c r="N10" t="s">
        <v>142</v>
      </c>
      <c r="V10" t="s">
        <v>144</v>
      </c>
      <c r="AD10" t="s">
        <v>102</v>
      </c>
      <c r="AM10" t="s">
        <v>145</v>
      </c>
      <c r="AV10" t="s">
        <v>143</v>
      </c>
      <c r="BF10" t="s">
        <v>140</v>
      </c>
    </row>
    <row r="11" spans="2:63" x14ac:dyDescent="0.25">
      <c r="B11" t="str">
        <f>CONCATENATE("unsigned char c1[] =  {",H$2,",",H$3,",",H$4,",",H$5,",",H$6,",",H$7,",",H$8,",",H$9,,"};")</f>
        <v>unsigned char c1[] =  {0x1B,0x1B,0x18,0x19,0x1A,0x11,0x1A,0x19};</v>
      </c>
    </row>
    <row r="12" spans="2:63" x14ac:dyDescent="0.25">
      <c r="B12" t="str">
        <f>CONCATENATE("unsigned char c2[] =  {",R$2,",",R$3,",",R$4,",",R$5,",",R$6,",",R$7,",",R$8,",",R$9,,"};")</f>
        <v>unsigned char c2[] =  {0x1F,0x08,0x0A,0x0A,0x0A,0x0A,0x02,0x1F};</v>
      </c>
    </row>
    <row r="13" spans="2:63" x14ac:dyDescent="0.25">
      <c r="B13" t="str">
        <f>CONCATENATE("unsigned char c3[] =  {",AA$2,",",AA$3,",",AA$4,",",AA$5,",",AA$6,",",AA$7,",",AA$8,",",AA$9,,"};")</f>
        <v>unsigned char c3[] =  {0x1B,0x11,0x15,0x05,0x14,0x15,0x11,0x1B};</v>
      </c>
    </row>
    <row r="14" spans="2:63" x14ac:dyDescent="0.25">
      <c r="B14" t="str">
        <f>CONCATENATE("unsigned char c4[] =  {",AJ$2,",",AJ$3,",",AJ$4,",",AJ$5,",",AJ$6,",",AJ$7,",",AJ$8,",",AJ$9,,"};")</f>
        <v>unsigned char c4[] =  {0x19,0x13,0x17,0x10,0x03,0x1B,0x19,0x13};</v>
      </c>
    </row>
    <row r="15" spans="2:63" x14ac:dyDescent="0.25">
      <c r="B15" t="str">
        <f>CONCATENATE("unsigned char c5[] =  {",AS$2,",",AS$3,",",AS$4,",",AS$5,",",AS$6,",",AS$7,",",AS$8,",",AS$9,,"};")</f>
        <v>unsigned char c5[] =  {0x12,0x1B,0x1A,0x09,0x00,0x11,0x11,0x1B};</v>
      </c>
    </row>
    <row r="16" spans="2:63" x14ac:dyDescent="0.25">
      <c r="B16" t="str">
        <f>CONCATENATE("unsigned char c6[] =  {",BB$2,",",BB$3,",",BB$4,",",BB$5,",",BB$6,",",BB$7,",",BB$8,",",BB$9,,"};")</f>
        <v>unsigned char c6[] =  {0x12,0x17,0x10,0x12,0x15,0x14,0x13,0x1F};</v>
      </c>
    </row>
    <row r="17" spans="1:103" x14ac:dyDescent="0.25">
      <c r="B17" t="str">
        <f>CONCATENATE("unsigned char c7[] =  {",BK$2,",",BK$3,",",BK$4,",",BK$5,",",BK$6,",",BK$7,",",BK$8,",",BK$9,,"};")</f>
        <v>unsigned char c7[] =  {0x1B,0x11,0x15,0x00,0x15,0x00,0x15,0x1B};</v>
      </c>
    </row>
    <row r="19" spans="1:103" x14ac:dyDescent="0.25">
      <c r="A19" s="124"/>
      <c r="B19" s="126"/>
      <c r="C19" s="108"/>
      <c r="D19" s="126"/>
      <c r="E19" s="129"/>
      <c r="F19" s="133"/>
      <c r="G19" s="139"/>
      <c r="H19" s="139"/>
      <c r="I19" s="139"/>
      <c r="J19" s="140"/>
      <c r="K19" s="165"/>
      <c r="L19" s="108"/>
      <c r="M19" s="108"/>
      <c r="N19" s="180"/>
      <c r="O19" s="109"/>
      <c r="P19" s="124"/>
      <c r="Q19" s="126"/>
      <c r="R19" s="108"/>
      <c r="S19" s="126"/>
      <c r="T19" s="129"/>
      <c r="U19" s="141"/>
      <c r="V19" s="143"/>
      <c r="W19" s="108"/>
      <c r="X19" s="143"/>
      <c r="Y19" s="177"/>
      <c r="Z19" s="133"/>
      <c r="AA19" s="139"/>
      <c r="AB19" s="139"/>
      <c r="AC19" s="139"/>
      <c r="AD19" s="140"/>
      <c r="AE19" s="133"/>
      <c r="AF19" s="139"/>
      <c r="AG19" s="139"/>
      <c r="AH19" s="139"/>
      <c r="AI19" s="140"/>
      <c r="AJ19" s="164"/>
      <c r="AK19" s="108"/>
      <c r="AL19" s="108"/>
      <c r="AM19" s="163"/>
      <c r="AN19" s="109"/>
      <c r="AO19" s="181"/>
      <c r="AP19" s="176"/>
      <c r="AQ19" s="108"/>
      <c r="AR19" s="176"/>
      <c r="AS19" s="183"/>
      <c r="AT19" s="181"/>
      <c r="AU19" s="176"/>
      <c r="AV19" s="108"/>
      <c r="AW19" s="176"/>
      <c r="AX19" s="183"/>
      <c r="AY19" s="124"/>
      <c r="AZ19" s="126"/>
      <c r="BA19" s="108"/>
      <c r="BB19" s="126"/>
      <c r="BC19" s="129"/>
      <c r="BD19" s="181"/>
      <c r="BE19" s="176"/>
      <c r="BF19" s="108"/>
      <c r="BG19" s="176"/>
      <c r="BH19" s="183"/>
      <c r="BI19" s="124"/>
      <c r="BJ19" s="126"/>
      <c r="BK19" s="108"/>
      <c r="BL19" s="126"/>
      <c r="BM19" s="129"/>
      <c r="BN19" s="141"/>
      <c r="BO19" s="143"/>
      <c r="BP19" s="108"/>
      <c r="BQ19" s="143"/>
      <c r="BR19" s="177"/>
      <c r="BS19" s="181"/>
      <c r="BT19" s="176"/>
      <c r="BU19" s="108"/>
      <c r="BV19" s="176"/>
      <c r="BW19" s="183"/>
      <c r="BX19" s="181"/>
      <c r="BY19" s="176"/>
      <c r="BZ19" s="108"/>
      <c r="CA19" s="176"/>
      <c r="CB19" s="183"/>
      <c r="CI19" t="s">
        <v>141</v>
      </c>
      <c r="CJ19" t="s">
        <v>142</v>
      </c>
      <c r="CK19" t="s">
        <v>143</v>
      </c>
      <c r="CL19" t="s">
        <v>141</v>
      </c>
      <c r="CM19" t="s">
        <v>144</v>
      </c>
      <c r="CN19" t="s">
        <v>142</v>
      </c>
      <c r="CO19" t="s">
        <v>142</v>
      </c>
      <c r="CP19" t="s">
        <v>145</v>
      </c>
      <c r="CQ19" t="s">
        <v>140</v>
      </c>
      <c r="CR19" t="s">
        <v>140</v>
      </c>
      <c r="CS19" t="s">
        <v>141</v>
      </c>
      <c r="CT19" t="s">
        <v>140</v>
      </c>
      <c r="CU19" t="s">
        <v>141</v>
      </c>
      <c r="CV19" t="s">
        <v>144</v>
      </c>
      <c r="CW19" t="s">
        <v>140</v>
      </c>
      <c r="CX19" t="s">
        <v>140</v>
      </c>
    </row>
    <row r="20" spans="1:103" x14ac:dyDescent="0.25">
      <c r="A20" s="125"/>
      <c r="B20" s="127"/>
      <c r="C20" s="111"/>
      <c r="D20" s="127"/>
      <c r="E20" s="128"/>
      <c r="F20" s="110"/>
      <c r="G20" s="135"/>
      <c r="H20" s="111"/>
      <c r="I20" s="111"/>
      <c r="J20" s="112"/>
      <c r="K20" s="166"/>
      <c r="L20" s="111"/>
      <c r="M20" s="167"/>
      <c r="N20" s="167"/>
      <c r="O20" s="179"/>
      <c r="P20" s="125"/>
      <c r="Q20" s="127"/>
      <c r="R20" s="111"/>
      <c r="S20" s="127"/>
      <c r="T20" s="128"/>
      <c r="U20" s="142"/>
      <c r="V20" s="111"/>
      <c r="W20" s="111"/>
      <c r="X20" s="111"/>
      <c r="Y20" s="147"/>
      <c r="Z20" s="110"/>
      <c r="AA20" s="135"/>
      <c r="AB20" s="111"/>
      <c r="AC20" s="111"/>
      <c r="AD20" s="112"/>
      <c r="AE20" s="110"/>
      <c r="AF20" s="135"/>
      <c r="AG20" s="111"/>
      <c r="AH20" s="111"/>
      <c r="AI20" s="112"/>
      <c r="AJ20" s="158"/>
      <c r="AK20" s="123"/>
      <c r="AL20" s="111"/>
      <c r="AM20" s="123"/>
      <c r="AN20" s="161"/>
      <c r="AO20" s="182"/>
      <c r="AP20" s="111"/>
      <c r="AQ20" s="111"/>
      <c r="AR20" s="111"/>
      <c r="AS20" s="174"/>
      <c r="AT20" s="182"/>
      <c r="AU20" s="111"/>
      <c r="AV20" s="111"/>
      <c r="AW20" s="111"/>
      <c r="AX20" s="174"/>
      <c r="AY20" s="125"/>
      <c r="AZ20" s="127"/>
      <c r="BA20" s="111"/>
      <c r="BB20" s="127"/>
      <c r="BC20" s="128"/>
      <c r="BD20" s="182"/>
      <c r="BE20" s="111"/>
      <c r="BF20" s="111"/>
      <c r="BG20" s="111"/>
      <c r="BH20" s="174"/>
      <c r="BI20" s="125"/>
      <c r="BJ20" s="127"/>
      <c r="BK20" s="111"/>
      <c r="BL20" s="127"/>
      <c r="BM20" s="128"/>
      <c r="BN20" s="142"/>
      <c r="BO20" s="111"/>
      <c r="BP20" s="111"/>
      <c r="BQ20" s="111"/>
      <c r="BR20" s="147"/>
      <c r="BS20" s="182"/>
      <c r="BT20" s="111"/>
      <c r="BU20" s="111"/>
      <c r="BV20" s="111"/>
      <c r="BW20" s="174"/>
      <c r="BX20" s="182"/>
      <c r="BY20" s="111"/>
      <c r="BZ20" s="111"/>
      <c r="CA20" s="111"/>
      <c r="CB20" s="174"/>
      <c r="CI20" t="s">
        <v>142</v>
      </c>
      <c r="CJ20" t="s">
        <v>144</v>
      </c>
      <c r="CK20" t="s">
        <v>102</v>
      </c>
      <c r="CL20" t="s">
        <v>141</v>
      </c>
      <c r="CM20" t="s">
        <v>102</v>
      </c>
      <c r="CN20" t="s">
        <v>144</v>
      </c>
      <c r="CO20" t="s">
        <v>145</v>
      </c>
      <c r="CP20" t="s">
        <v>141</v>
      </c>
      <c r="CQ20" t="s">
        <v>102</v>
      </c>
      <c r="CR20" t="s">
        <v>145</v>
      </c>
      <c r="CS20" t="s">
        <v>144</v>
      </c>
      <c r="CT20" t="s">
        <v>145</v>
      </c>
      <c r="CU20" t="s">
        <v>142</v>
      </c>
      <c r="CV20" t="s">
        <v>145</v>
      </c>
      <c r="CW20" t="s">
        <v>143</v>
      </c>
      <c r="CX20" t="s">
        <v>144</v>
      </c>
    </row>
    <row r="21" spans="1:103" x14ac:dyDescent="0.25">
      <c r="A21" s="125"/>
      <c r="B21" s="127"/>
      <c r="C21" s="111"/>
      <c r="D21" s="111"/>
      <c r="E21" s="112"/>
      <c r="F21" s="110"/>
      <c r="G21" s="135"/>
      <c r="H21" s="111"/>
      <c r="I21" s="135"/>
      <c r="J21" s="112"/>
      <c r="K21" s="166"/>
      <c r="L21" s="111"/>
      <c r="M21" s="111"/>
      <c r="N21" s="111"/>
      <c r="O21" s="112"/>
      <c r="P21" s="125"/>
      <c r="Q21" s="127"/>
      <c r="R21" s="111"/>
      <c r="S21" s="111"/>
      <c r="T21" s="112"/>
      <c r="U21" s="142"/>
      <c r="V21" s="111"/>
      <c r="W21" s="144"/>
      <c r="X21" s="111"/>
      <c r="Y21" s="147"/>
      <c r="Z21" s="110"/>
      <c r="AA21" s="135"/>
      <c r="AB21" s="111"/>
      <c r="AC21" s="135"/>
      <c r="AD21" s="112"/>
      <c r="AE21" s="110"/>
      <c r="AF21" s="135"/>
      <c r="AG21" s="111"/>
      <c r="AH21" s="135"/>
      <c r="AI21" s="112"/>
      <c r="AJ21" s="158"/>
      <c r="AK21" s="123"/>
      <c r="AL21" s="111"/>
      <c r="AM21" s="123"/>
      <c r="AN21" s="112"/>
      <c r="AO21" s="182"/>
      <c r="AP21" s="111"/>
      <c r="AQ21" s="175"/>
      <c r="AR21" s="111"/>
      <c r="AS21" s="174"/>
      <c r="AT21" s="182"/>
      <c r="AU21" s="111"/>
      <c r="AV21" s="175"/>
      <c r="AW21" s="111"/>
      <c r="AX21" s="174"/>
      <c r="AY21" s="125"/>
      <c r="AZ21" s="127"/>
      <c r="BA21" s="111"/>
      <c r="BB21" s="111"/>
      <c r="BC21" s="112"/>
      <c r="BD21" s="182"/>
      <c r="BE21" s="111"/>
      <c r="BF21" s="175"/>
      <c r="BG21" s="111"/>
      <c r="BH21" s="174"/>
      <c r="BI21" s="125"/>
      <c r="BJ21" s="127"/>
      <c r="BK21" s="111"/>
      <c r="BL21" s="111"/>
      <c r="BM21" s="112"/>
      <c r="BN21" s="142"/>
      <c r="BO21" s="111"/>
      <c r="BP21" s="144"/>
      <c r="BQ21" s="111"/>
      <c r="BR21" s="147"/>
      <c r="BS21" s="182"/>
      <c r="BT21" s="111"/>
      <c r="BU21" s="175"/>
      <c r="BV21" s="111"/>
      <c r="BW21" s="174"/>
      <c r="BX21" s="182"/>
      <c r="BY21" s="111"/>
      <c r="BZ21" s="175"/>
      <c r="CA21" s="111"/>
      <c r="CB21" s="174"/>
      <c r="CI21" t="s">
        <v>142</v>
      </c>
      <c r="CJ21" t="s">
        <v>145</v>
      </c>
      <c r="CK21" t="s">
        <v>141</v>
      </c>
      <c r="CL21" t="s">
        <v>144</v>
      </c>
      <c r="CM21" t="s">
        <v>145</v>
      </c>
      <c r="CN21" t="s">
        <v>102</v>
      </c>
      <c r="CO21" t="s">
        <v>141</v>
      </c>
      <c r="CP21" t="s">
        <v>144</v>
      </c>
      <c r="CQ21" t="s">
        <v>102</v>
      </c>
      <c r="CR21" t="s">
        <v>102</v>
      </c>
      <c r="CS21" t="s">
        <v>145</v>
      </c>
      <c r="CT21" t="s">
        <v>144</v>
      </c>
      <c r="CU21" t="s">
        <v>141</v>
      </c>
      <c r="CV21" t="s">
        <v>102</v>
      </c>
      <c r="CW21" t="s">
        <v>142</v>
      </c>
      <c r="CX21" t="s">
        <v>143</v>
      </c>
    </row>
    <row r="22" spans="1:103" x14ac:dyDescent="0.25">
      <c r="A22" s="125"/>
      <c r="B22" s="127"/>
      <c r="C22" s="111"/>
      <c r="D22" s="111"/>
      <c r="E22" s="128"/>
      <c r="F22" s="110"/>
      <c r="G22" s="135"/>
      <c r="H22" s="111"/>
      <c r="I22" s="135"/>
      <c r="J22" s="112"/>
      <c r="K22" s="166"/>
      <c r="L22" s="111"/>
      <c r="M22" s="111"/>
      <c r="N22" s="167"/>
      <c r="O22" s="112"/>
      <c r="P22" s="125"/>
      <c r="Q22" s="127"/>
      <c r="R22" s="111"/>
      <c r="S22" s="111"/>
      <c r="T22" s="128"/>
      <c r="U22" s="110"/>
      <c r="V22" s="111"/>
      <c r="W22" s="144"/>
      <c r="X22" s="111"/>
      <c r="Y22" s="147"/>
      <c r="Z22" s="110"/>
      <c r="AA22" s="135"/>
      <c r="AB22" s="111"/>
      <c r="AC22" s="135"/>
      <c r="AD22" s="112"/>
      <c r="AE22" s="110"/>
      <c r="AF22" s="135"/>
      <c r="AG22" s="111"/>
      <c r="AH22" s="135"/>
      <c r="AI22" s="112"/>
      <c r="AJ22" s="110"/>
      <c r="AK22" s="123"/>
      <c r="AL22" s="111"/>
      <c r="AM22" s="111"/>
      <c r="AN22" s="161"/>
      <c r="AO22" s="110"/>
      <c r="AP22" s="111"/>
      <c r="AQ22" s="111"/>
      <c r="AR22" s="111"/>
      <c r="AS22" s="112"/>
      <c r="AT22" s="110"/>
      <c r="AU22" s="111"/>
      <c r="AV22" s="111"/>
      <c r="AW22" s="111"/>
      <c r="AX22" s="112"/>
      <c r="AY22" s="125"/>
      <c r="AZ22" s="127"/>
      <c r="BA22" s="111"/>
      <c r="BB22" s="111"/>
      <c r="BC22" s="128"/>
      <c r="BD22" s="110"/>
      <c r="BE22" s="111"/>
      <c r="BF22" s="111"/>
      <c r="BG22" s="111"/>
      <c r="BH22" s="112"/>
      <c r="BI22" s="125"/>
      <c r="BJ22" s="127"/>
      <c r="BK22" s="111"/>
      <c r="BL22" s="111"/>
      <c r="BM22" s="128"/>
      <c r="BN22" s="110"/>
      <c r="BO22" s="111"/>
      <c r="BP22" s="144"/>
      <c r="BQ22" s="111"/>
      <c r="BR22" s="147"/>
      <c r="BS22" s="110"/>
      <c r="BT22" s="111"/>
      <c r="BU22" s="111"/>
      <c r="BV22" s="111"/>
      <c r="BW22" s="112"/>
      <c r="BX22" s="110"/>
      <c r="BY22" s="111"/>
      <c r="BZ22" s="111"/>
      <c r="CA22" s="111"/>
      <c r="CB22" s="112"/>
      <c r="CI22" t="s">
        <v>143</v>
      </c>
      <c r="CJ22" t="s">
        <v>140</v>
      </c>
      <c r="CK22" t="s">
        <v>144</v>
      </c>
      <c r="CL22" t="s">
        <v>142</v>
      </c>
      <c r="CM22" t="s">
        <v>143</v>
      </c>
      <c r="CN22" t="s">
        <v>140</v>
      </c>
      <c r="CO22" t="s">
        <v>140</v>
      </c>
      <c r="CP22" t="s">
        <v>142</v>
      </c>
      <c r="CQ22" t="s">
        <v>145</v>
      </c>
      <c r="CR22" t="s">
        <v>142</v>
      </c>
      <c r="CS22" t="s">
        <v>143</v>
      </c>
      <c r="CT22" t="s">
        <v>140</v>
      </c>
      <c r="CU22" t="s">
        <v>145</v>
      </c>
      <c r="CV22" t="s">
        <v>143</v>
      </c>
      <c r="CW22" t="s">
        <v>141</v>
      </c>
      <c r="CX22" t="s">
        <v>143</v>
      </c>
    </row>
    <row r="23" spans="1:103" x14ac:dyDescent="0.25">
      <c r="A23" s="125"/>
      <c r="B23" s="127"/>
      <c r="C23" s="111"/>
      <c r="D23" s="127"/>
      <c r="E23" s="112"/>
      <c r="F23" s="110"/>
      <c r="G23" s="135"/>
      <c r="H23" s="111"/>
      <c r="I23" s="135"/>
      <c r="J23" s="112"/>
      <c r="K23" s="166"/>
      <c r="L23" s="111"/>
      <c r="M23" s="167"/>
      <c r="N23" s="111"/>
      <c r="O23" s="179"/>
      <c r="P23" s="125"/>
      <c r="Q23" s="127"/>
      <c r="R23" s="111"/>
      <c r="S23" s="127"/>
      <c r="T23" s="112"/>
      <c r="U23" s="142"/>
      <c r="V23" s="111"/>
      <c r="W23" s="144"/>
      <c r="X23" s="111"/>
      <c r="Y23" s="112"/>
      <c r="Z23" s="110"/>
      <c r="AA23" s="135"/>
      <c r="AB23" s="111"/>
      <c r="AC23" s="135"/>
      <c r="AD23" s="112"/>
      <c r="AE23" s="110"/>
      <c r="AF23" s="135"/>
      <c r="AG23" s="111"/>
      <c r="AH23" s="135"/>
      <c r="AI23" s="112"/>
      <c r="AJ23" s="110"/>
      <c r="AK23" s="111"/>
      <c r="AL23" s="111"/>
      <c r="AM23" s="111"/>
      <c r="AN23" s="112"/>
      <c r="AO23" s="182"/>
      <c r="AP23" s="111"/>
      <c r="AQ23" s="175"/>
      <c r="AR23" s="111"/>
      <c r="AS23" s="174"/>
      <c r="AT23" s="182"/>
      <c r="AU23" s="111"/>
      <c r="AV23" s="175"/>
      <c r="AW23" s="111"/>
      <c r="AX23" s="174"/>
      <c r="AY23" s="125"/>
      <c r="AZ23" s="127"/>
      <c r="BA23" s="111"/>
      <c r="BB23" s="127"/>
      <c r="BC23" s="112"/>
      <c r="BD23" s="182"/>
      <c r="BE23" s="111"/>
      <c r="BF23" s="175"/>
      <c r="BG23" s="111"/>
      <c r="BH23" s="174"/>
      <c r="BI23" s="125"/>
      <c r="BJ23" s="127"/>
      <c r="BK23" s="111"/>
      <c r="BL23" s="127"/>
      <c r="BM23" s="112"/>
      <c r="BN23" s="142"/>
      <c r="BO23" s="111"/>
      <c r="BP23" s="144"/>
      <c r="BQ23" s="111"/>
      <c r="BR23" s="112"/>
      <c r="BS23" s="182"/>
      <c r="BT23" s="111"/>
      <c r="BU23" s="175"/>
      <c r="BV23" s="111"/>
      <c r="BW23" s="174"/>
      <c r="BX23" s="182"/>
      <c r="BY23" s="111"/>
      <c r="BZ23" s="175"/>
      <c r="CA23" s="111"/>
      <c r="CB23" s="174"/>
      <c r="CY23" s="184"/>
    </row>
    <row r="24" spans="1:103" x14ac:dyDescent="0.25">
      <c r="A24" s="125"/>
      <c r="B24" s="111"/>
      <c r="C24" s="111"/>
      <c r="D24" s="111"/>
      <c r="E24" s="128"/>
      <c r="F24" s="110"/>
      <c r="G24" s="135"/>
      <c r="H24" s="111"/>
      <c r="I24" s="135"/>
      <c r="J24" s="112"/>
      <c r="K24" s="166"/>
      <c r="L24" s="111"/>
      <c r="M24" s="167"/>
      <c r="N24" s="111"/>
      <c r="O24" s="112"/>
      <c r="P24" s="125"/>
      <c r="Q24" s="111"/>
      <c r="R24" s="111"/>
      <c r="S24" s="111"/>
      <c r="T24" s="128"/>
      <c r="U24" s="142"/>
      <c r="V24" s="111"/>
      <c r="W24" s="144"/>
      <c r="X24" s="111"/>
      <c r="Y24" s="147"/>
      <c r="Z24" s="110"/>
      <c r="AA24" s="135"/>
      <c r="AB24" s="111"/>
      <c r="AC24" s="135"/>
      <c r="AD24" s="112"/>
      <c r="AE24" s="110"/>
      <c r="AF24" s="135"/>
      <c r="AG24" s="111"/>
      <c r="AH24" s="135"/>
      <c r="AI24" s="112"/>
      <c r="AJ24" s="158"/>
      <c r="AK24" s="111"/>
      <c r="AL24" s="111"/>
      <c r="AM24" s="111"/>
      <c r="AN24" s="161"/>
      <c r="AO24" s="110"/>
      <c r="AP24" s="111"/>
      <c r="AQ24" s="111"/>
      <c r="AR24" s="111"/>
      <c r="AS24" s="112"/>
      <c r="AT24" s="110"/>
      <c r="AU24" s="111"/>
      <c r="AV24" s="111"/>
      <c r="AW24" s="111"/>
      <c r="AX24" s="112"/>
      <c r="AY24" s="125"/>
      <c r="AZ24" s="111"/>
      <c r="BA24" s="111"/>
      <c r="BB24" s="111"/>
      <c r="BC24" s="128"/>
      <c r="BD24" s="110"/>
      <c r="BE24" s="111"/>
      <c r="BF24" s="111"/>
      <c r="BG24" s="111"/>
      <c r="BH24" s="112"/>
      <c r="BI24" s="125"/>
      <c r="BJ24" s="111"/>
      <c r="BK24" s="111"/>
      <c r="BL24" s="111"/>
      <c r="BM24" s="128"/>
      <c r="BN24" s="142"/>
      <c r="BO24" s="111"/>
      <c r="BP24" s="144"/>
      <c r="BQ24" s="111"/>
      <c r="BR24" s="147"/>
      <c r="BS24" s="110"/>
      <c r="BT24" s="111"/>
      <c r="BU24" s="111"/>
      <c r="BV24" s="111"/>
      <c r="BW24" s="112"/>
      <c r="BX24" s="110"/>
      <c r="BY24" s="111"/>
      <c r="BZ24" s="111"/>
      <c r="CA24" s="111"/>
      <c r="CB24" s="112"/>
      <c r="CI24">
        <f>IF(CI19="R",2,IF(CI19="Y",3,IF(CI19="P",4,IF(CI19="G",5,IF(CI19="B",6,IF(CI19="O",7,IF(CI19="V",8,0)))))))</f>
        <v>2</v>
      </c>
      <c r="CJ24">
        <f t="shared" ref="CJ24:CX24" si="7">IF(CJ19="R",2,IF(CJ19="Y",3,IF(CJ19="P",4,IF(CJ19="G",5,IF(CJ19="B",6,IF(CJ19="O",7,IF(CJ19="V",8,0)))))))</f>
        <v>3</v>
      </c>
      <c r="CK24">
        <f t="shared" si="7"/>
        <v>7</v>
      </c>
      <c r="CL24">
        <f t="shared" si="7"/>
        <v>2</v>
      </c>
      <c r="CM24">
        <f t="shared" si="7"/>
        <v>4</v>
      </c>
      <c r="CN24">
        <f t="shared" si="7"/>
        <v>3</v>
      </c>
      <c r="CO24">
        <f t="shared" si="7"/>
        <v>3</v>
      </c>
      <c r="CP24">
        <f t="shared" si="7"/>
        <v>6</v>
      </c>
      <c r="CQ24">
        <f t="shared" si="7"/>
        <v>8</v>
      </c>
      <c r="CR24">
        <f t="shared" si="7"/>
        <v>8</v>
      </c>
      <c r="CS24">
        <f t="shared" si="7"/>
        <v>2</v>
      </c>
      <c r="CT24">
        <f t="shared" si="7"/>
        <v>8</v>
      </c>
      <c r="CU24">
        <f t="shared" si="7"/>
        <v>2</v>
      </c>
      <c r="CV24">
        <f t="shared" si="7"/>
        <v>4</v>
      </c>
      <c r="CW24">
        <f t="shared" si="7"/>
        <v>8</v>
      </c>
      <c r="CX24">
        <f t="shared" si="7"/>
        <v>8</v>
      </c>
    </row>
    <row r="25" spans="1:103" x14ac:dyDescent="0.25">
      <c r="A25" s="125"/>
      <c r="B25" s="127"/>
      <c r="C25" s="111"/>
      <c r="D25" s="127"/>
      <c r="E25" s="112"/>
      <c r="F25" s="110"/>
      <c r="G25" s="111"/>
      <c r="H25" s="111"/>
      <c r="I25" s="135"/>
      <c r="J25" s="112"/>
      <c r="K25" s="166"/>
      <c r="L25" s="111"/>
      <c r="M25" s="111"/>
      <c r="N25" s="167"/>
      <c r="O25" s="179"/>
      <c r="P25" s="125"/>
      <c r="Q25" s="127"/>
      <c r="R25" s="111"/>
      <c r="S25" s="127"/>
      <c r="T25" s="112"/>
      <c r="U25" s="142"/>
      <c r="V25" s="111"/>
      <c r="W25" s="111"/>
      <c r="X25" s="111"/>
      <c r="Y25" s="147"/>
      <c r="Z25" s="110"/>
      <c r="AA25" s="111"/>
      <c r="AB25" s="111"/>
      <c r="AC25" s="135"/>
      <c r="AD25" s="112"/>
      <c r="AE25" s="110"/>
      <c r="AF25" s="111"/>
      <c r="AG25" s="111"/>
      <c r="AH25" s="135"/>
      <c r="AI25" s="112"/>
      <c r="AJ25" s="158"/>
      <c r="AK25" s="111"/>
      <c r="AL25" s="111"/>
      <c r="AM25" s="111"/>
      <c r="AN25" s="161"/>
      <c r="AO25" s="182"/>
      <c r="AP25" s="111"/>
      <c r="AQ25" s="175"/>
      <c r="AR25" s="111"/>
      <c r="AS25" s="174"/>
      <c r="AT25" s="182"/>
      <c r="AU25" s="111"/>
      <c r="AV25" s="175"/>
      <c r="AW25" s="111"/>
      <c r="AX25" s="174"/>
      <c r="AY25" s="125"/>
      <c r="AZ25" s="127"/>
      <c r="BA25" s="111"/>
      <c r="BB25" s="127"/>
      <c r="BC25" s="112"/>
      <c r="BD25" s="182"/>
      <c r="BE25" s="111"/>
      <c r="BF25" s="175"/>
      <c r="BG25" s="111"/>
      <c r="BH25" s="174"/>
      <c r="BI25" s="125"/>
      <c r="BJ25" s="127"/>
      <c r="BK25" s="111"/>
      <c r="BL25" s="127"/>
      <c r="BM25" s="112"/>
      <c r="BN25" s="142"/>
      <c r="BO25" s="111"/>
      <c r="BP25" s="111"/>
      <c r="BQ25" s="111"/>
      <c r="BR25" s="147"/>
      <c r="BS25" s="182"/>
      <c r="BT25" s="111"/>
      <c r="BU25" s="175"/>
      <c r="BV25" s="111"/>
      <c r="BW25" s="174"/>
      <c r="BX25" s="182"/>
      <c r="BY25" s="111"/>
      <c r="BZ25" s="175"/>
      <c r="CA25" s="111"/>
      <c r="CB25" s="174"/>
      <c r="CI25">
        <f t="shared" ref="CI25:CX25" si="8">IF(CI20="R",2,IF(CI20="Y",3,IF(CI20="P",4,IF(CI20="G",5,IF(CI20="B",6,IF(CI20="O",7,IF(CI20="V",8,0)))))))</f>
        <v>3</v>
      </c>
      <c r="CJ25">
        <f t="shared" si="8"/>
        <v>4</v>
      </c>
      <c r="CK25">
        <f t="shared" si="8"/>
        <v>5</v>
      </c>
      <c r="CL25">
        <f t="shared" si="8"/>
        <v>2</v>
      </c>
      <c r="CM25">
        <f t="shared" si="8"/>
        <v>5</v>
      </c>
      <c r="CN25">
        <f t="shared" si="8"/>
        <v>4</v>
      </c>
      <c r="CO25">
        <f t="shared" si="8"/>
        <v>6</v>
      </c>
      <c r="CP25">
        <f t="shared" si="8"/>
        <v>2</v>
      </c>
      <c r="CQ25">
        <f t="shared" si="8"/>
        <v>5</v>
      </c>
      <c r="CR25">
        <f t="shared" si="8"/>
        <v>6</v>
      </c>
      <c r="CS25">
        <f t="shared" si="8"/>
        <v>4</v>
      </c>
      <c r="CT25">
        <f t="shared" si="8"/>
        <v>6</v>
      </c>
      <c r="CU25">
        <f t="shared" si="8"/>
        <v>3</v>
      </c>
      <c r="CV25">
        <f t="shared" si="8"/>
        <v>6</v>
      </c>
      <c r="CW25">
        <f t="shared" si="8"/>
        <v>7</v>
      </c>
      <c r="CX25">
        <f t="shared" si="8"/>
        <v>4</v>
      </c>
    </row>
    <row r="26" spans="1:103" x14ac:dyDescent="0.25">
      <c r="A26" s="130"/>
      <c r="B26" s="131"/>
      <c r="C26" s="114"/>
      <c r="D26" s="114"/>
      <c r="E26" s="132"/>
      <c r="F26" s="138"/>
      <c r="G26" s="137"/>
      <c r="H26" s="137"/>
      <c r="I26" s="137"/>
      <c r="J26" s="178"/>
      <c r="K26" s="169"/>
      <c r="L26" s="168"/>
      <c r="M26" s="168"/>
      <c r="N26" s="168"/>
      <c r="O26" s="170"/>
      <c r="P26" s="130"/>
      <c r="Q26" s="131"/>
      <c r="R26" s="114"/>
      <c r="S26" s="114"/>
      <c r="T26" s="132"/>
      <c r="U26" s="148"/>
      <c r="V26" s="145"/>
      <c r="W26" s="114"/>
      <c r="X26" s="145"/>
      <c r="Y26" s="146"/>
      <c r="Z26" s="138"/>
      <c r="AA26" s="137"/>
      <c r="AB26" s="137"/>
      <c r="AC26" s="137"/>
      <c r="AD26" s="178"/>
      <c r="AE26" s="138"/>
      <c r="AF26" s="137"/>
      <c r="AG26" s="137"/>
      <c r="AH26" s="137"/>
      <c r="AI26" s="178"/>
      <c r="AJ26" s="160"/>
      <c r="AK26" s="159"/>
      <c r="AL26" s="114"/>
      <c r="AM26" s="159"/>
      <c r="AN26" s="162"/>
      <c r="AO26" s="171"/>
      <c r="AP26" s="172"/>
      <c r="AQ26" s="114"/>
      <c r="AR26" s="172"/>
      <c r="AS26" s="173"/>
      <c r="AT26" s="171"/>
      <c r="AU26" s="172"/>
      <c r="AV26" s="114"/>
      <c r="AW26" s="172"/>
      <c r="AX26" s="173"/>
      <c r="AY26" s="130"/>
      <c r="AZ26" s="131"/>
      <c r="BA26" s="114"/>
      <c r="BB26" s="114"/>
      <c r="BC26" s="132"/>
      <c r="BD26" s="171"/>
      <c r="BE26" s="172"/>
      <c r="BF26" s="114"/>
      <c r="BG26" s="172"/>
      <c r="BH26" s="173"/>
      <c r="BI26" s="130"/>
      <c r="BJ26" s="131"/>
      <c r="BK26" s="114"/>
      <c r="BL26" s="114"/>
      <c r="BM26" s="132"/>
      <c r="BN26" s="148"/>
      <c r="BO26" s="145"/>
      <c r="BP26" s="114"/>
      <c r="BQ26" s="145"/>
      <c r="BR26" s="146"/>
      <c r="BS26" s="171"/>
      <c r="BT26" s="172"/>
      <c r="BU26" s="114"/>
      <c r="BV26" s="172"/>
      <c r="BW26" s="173"/>
      <c r="BX26" s="171"/>
      <c r="BY26" s="172"/>
      <c r="BZ26" s="114"/>
      <c r="CA26" s="172"/>
      <c r="CB26" s="173"/>
      <c r="CI26">
        <f t="shared" ref="CI26:CX26" si="9">IF(CI21="R",2,IF(CI21="Y",3,IF(CI21="P",4,IF(CI21="G",5,IF(CI21="B",6,IF(CI21="O",7,IF(CI21="V",8,0)))))))</f>
        <v>3</v>
      </c>
      <c r="CJ26">
        <f t="shared" si="9"/>
        <v>6</v>
      </c>
      <c r="CK26">
        <f t="shared" si="9"/>
        <v>2</v>
      </c>
      <c r="CL26">
        <f t="shared" si="9"/>
        <v>4</v>
      </c>
      <c r="CM26">
        <f t="shared" si="9"/>
        <v>6</v>
      </c>
      <c r="CN26">
        <f t="shared" si="9"/>
        <v>5</v>
      </c>
      <c r="CO26">
        <f t="shared" si="9"/>
        <v>2</v>
      </c>
      <c r="CP26">
        <f t="shared" si="9"/>
        <v>4</v>
      </c>
      <c r="CQ26">
        <f t="shared" si="9"/>
        <v>5</v>
      </c>
      <c r="CR26">
        <f t="shared" si="9"/>
        <v>5</v>
      </c>
      <c r="CS26">
        <f t="shared" si="9"/>
        <v>6</v>
      </c>
      <c r="CT26">
        <f t="shared" si="9"/>
        <v>4</v>
      </c>
      <c r="CU26">
        <f t="shared" si="9"/>
        <v>2</v>
      </c>
      <c r="CV26">
        <f t="shared" si="9"/>
        <v>5</v>
      </c>
      <c r="CW26">
        <f t="shared" si="9"/>
        <v>3</v>
      </c>
      <c r="CX26">
        <f t="shared" si="9"/>
        <v>7</v>
      </c>
    </row>
    <row r="27" spans="1:103" x14ac:dyDescent="0.25">
      <c r="A27" s="133"/>
      <c r="B27" s="139"/>
      <c r="C27" s="139"/>
      <c r="D27" s="139"/>
      <c r="E27" s="140"/>
      <c r="F27" s="141"/>
      <c r="G27" s="143"/>
      <c r="H27" s="108"/>
      <c r="I27" s="143"/>
      <c r="J27" s="177"/>
      <c r="K27" s="149"/>
      <c r="L27" s="150"/>
      <c r="M27" s="108"/>
      <c r="N27" s="108"/>
      <c r="O27" s="151"/>
      <c r="P27" s="124"/>
      <c r="Q27" s="126"/>
      <c r="R27" s="108"/>
      <c r="S27" s="126"/>
      <c r="T27" s="129"/>
      <c r="U27" s="149"/>
      <c r="V27" s="150"/>
      <c r="W27" s="108"/>
      <c r="X27" s="108"/>
      <c r="Y27" s="151"/>
      <c r="Z27" s="141"/>
      <c r="AA27" s="143"/>
      <c r="AB27" s="108"/>
      <c r="AC27" s="143"/>
      <c r="AD27" s="177"/>
      <c r="AE27" s="164"/>
      <c r="AF27" s="108"/>
      <c r="AG27" s="108"/>
      <c r="AH27" s="163"/>
      <c r="AI27" s="109"/>
      <c r="AJ27" s="124"/>
      <c r="AK27" s="126"/>
      <c r="AL27" s="108"/>
      <c r="AM27" s="126"/>
      <c r="AN27" s="129"/>
      <c r="AO27" s="149"/>
      <c r="AP27" s="150"/>
      <c r="AQ27" s="108"/>
      <c r="AR27" s="108"/>
      <c r="AS27" s="151"/>
      <c r="AT27" s="164"/>
      <c r="AU27" s="108"/>
      <c r="AV27" s="108"/>
      <c r="AW27" s="163"/>
      <c r="AX27" s="109"/>
      <c r="AY27" s="141"/>
      <c r="AZ27" s="143"/>
      <c r="BA27" s="108"/>
      <c r="BB27" s="143"/>
      <c r="BC27" s="177"/>
      <c r="BD27" s="164"/>
      <c r="BE27" s="108"/>
      <c r="BF27" s="108"/>
      <c r="BG27" s="163"/>
      <c r="BH27" s="109"/>
      <c r="BI27" s="133"/>
      <c r="BJ27" s="139"/>
      <c r="BK27" s="139"/>
      <c r="BL27" s="139"/>
      <c r="BM27" s="140"/>
      <c r="BN27" s="164"/>
      <c r="BO27" s="108"/>
      <c r="BP27" s="108"/>
      <c r="BQ27" s="163"/>
      <c r="BR27" s="109"/>
      <c r="BS27" s="165"/>
      <c r="BT27" s="108"/>
      <c r="BU27" s="108"/>
      <c r="BV27" s="180"/>
      <c r="BW27" s="109"/>
      <c r="BX27" s="141"/>
      <c r="BY27" s="143"/>
      <c r="BZ27" s="108"/>
      <c r="CA27" s="143"/>
      <c r="CB27" s="177"/>
      <c r="CI27">
        <f t="shared" ref="CI27:CX27" si="10">IF(CI22="R",2,IF(CI22="Y",3,IF(CI22="P",4,IF(CI22="G",5,IF(CI22="B",6,IF(CI22="O",7,IF(CI22="V",8,0)))))))</f>
        <v>7</v>
      </c>
      <c r="CJ27">
        <f t="shared" si="10"/>
        <v>8</v>
      </c>
      <c r="CK27">
        <f t="shared" si="10"/>
        <v>4</v>
      </c>
      <c r="CL27">
        <f t="shared" si="10"/>
        <v>3</v>
      </c>
      <c r="CM27">
        <f t="shared" si="10"/>
        <v>7</v>
      </c>
      <c r="CN27">
        <f t="shared" si="10"/>
        <v>8</v>
      </c>
      <c r="CO27">
        <f t="shared" si="10"/>
        <v>8</v>
      </c>
      <c r="CP27">
        <f t="shared" si="10"/>
        <v>3</v>
      </c>
      <c r="CQ27">
        <f t="shared" si="10"/>
        <v>6</v>
      </c>
      <c r="CR27">
        <f t="shared" si="10"/>
        <v>3</v>
      </c>
      <c r="CS27">
        <f t="shared" si="10"/>
        <v>7</v>
      </c>
      <c r="CT27">
        <f t="shared" si="10"/>
        <v>8</v>
      </c>
      <c r="CU27">
        <f t="shared" si="10"/>
        <v>6</v>
      </c>
      <c r="CV27">
        <f t="shared" si="10"/>
        <v>7</v>
      </c>
      <c r="CW27">
        <f t="shared" si="10"/>
        <v>2</v>
      </c>
      <c r="CX27">
        <f t="shared" si="10"/>
        <v>7</v>
      </c>
    </row>
    <row r="28" spans="1:103" x14ac:dyDescent="0.25">
      <c r="A28" s="110"/>
      <c r="B28" s="135"/>
      <c r="C28" s="111"/>
      <c r="D28" s="111"/>
      <c r="E28" s="112"/>
      <c r="F28" s="142"/>
      <c r="G28" s="111"/>
      <c r="H28" s="111"/>
      <c r="I28" s="111"/>
      <c r="J28" s="147"/>
      <c r="K28" s="152"/>
      <c r="L28" s="111"/>
      <c r="M28" s="111"/>
      <c r="N28" s="153"/>
      <c r="O28" s="157"/>
      <c r="P28" s="125"/>
      <c r="Q28" s="127"/>
      <c r="R28" s="111"/>
      <c r="S28" s="127"/>
      <c r="T28" s="128"/>
      <c r="U28" s="152"/>
      <c r="V28" s="111"/>
      <c r="W28" s="111"/>
      <c r="X28" s="153"/>
      <c r="Y28" s="157"/>
      <c r="Z28" s="142"/>
      <c r="AA28" s="111"/>
      <c r="AB28" s="111"/>
      <c r="AC28" s="111"/>
      <c r="AD28" s="147"/>
      <c r="AE28" s="158"/>
      <c r="AF28" s="123"/>
      <c r="AG28" s="111"/>
      <c r="AH28" s="123"/>
      <c r="AI28" s="161"/>
      <c r="AJ28" s="125"/>
      <c r="AK28" s="127"/>
      <c r="AL28" s="111"/>
      <c r="AM28" s="127"/>
      <c r="AN28" s="128"/>
      <c r="AO28" s="152"/>
      <c r="AP28" s="111"/>
      <c r="AQ28" s="111"/>
      <c r="AR28" s="153"/>
      <c r="AS28" s="157"/>
      <c r="AT28" s="158"/>
      <c r="AU28" s="123"/>
      <c r="AV28" s="111"/>
      <c r="AW28" s="123"/>
      <c r="AX28" s="161"/>
      <c r="AY28" s="142"/>
      <c r="AZ28" s="111"/>
      <c r="BA28" s="111"/>
      <c r="BB28" s="111"/>
      <c r="BC28" s="147"/>
      <c r="BD28" s="158"/>
      <c r="BE28" s="123"/>
      <c r="BF28" s="111"/>
      <c r="BG28" s="123"/>
      <c r="BH28" s="161"/>
      <c r="BI28" s="110"/>
      <c r="BJ28" s="135"/>
      <c r="BK28" s="111"/>
      <c r="BL28" s="111"/>
      <c r="BM28" s="112"/>
      <c r="BN28" s="158"/>
      <c r="BO28" s="123"/>
      <c r="BP28" s="111"/>
      <c r="BQ28" s="123"/>
      <c r="BR28" s="161"/>
      <c r="BS28" s="166"/>
      <c r="BT28" s="111"/>
      <c r="BU28" s="167"/>
      <c r="BV28" s="167"/>
      <c r="BW28" s="179"/>
      <c r="BX28" s="142"/>
      <c r="BY28" s="111"/>
      <c r="BZ28" s="111"/>
      <c r="CA28" s="111"/>
      <c r="CB28" s="147"/>
    </row>
    <row r="29" spans="1:103" x14ac:dyDescent="0.25">
      <c r="A29" s="110"/>
      <c r="B29" s="135"/>
      <c r="C29" s="111"/>
      <c r="D29" s="135"/>
      <c r="E29" s="112"/>
      <c r="F29" s="142"/>
      <c r="G29" s="111"/>
      <c r="H29" s="144"/>
      <c r="I29" s="111"/>
      <c r="J29" s="147"/>
      <c r="K29" s="152"/>
      <c r="L29" s="111"/>
      <c r="M29" s="153"/>
      <c r="N29" s="153"/>
      <c r="O29" s="157"/>
      <c r="P29" s="125"/>
      <c r="Q29" s="127"/>
      <c r="R29" s="111"/>
      <c r="S29" s="111"/>
      <c r="T29" s="112"/>
      <c r="U29" s="152"/>
      <c r="V29" s="111"/>
      <c r="W29" s="153"/>
      <c r="X29" s="153"/>
      <c r="Y29" s="157"/>
      <c r="Z29" s="142"/>
      <c r="AA29" s="111"/>
      <c r="AB29" s="144"/>
      <c r="AC29" s="111"/>
      <c r="AD29" s="147"/>
      <c r="AE29" s="158"/>
      <c r="AF29" s="123"/>
      <c r="AG29" s="111"/>
      <c r="AH29" s="123"/>
      <c r="AI29" s="112"/>
      <c r="AJ29" s="125"/>
      <c r="AK29" s="127"/>
      <c r="AL29" s="111"/>
      <c r="AM29" s="111"/>
      <c r="AN29" s="112"/>
      <c r="AO29" s="152"/>
      <c r="AP29" s="111"/>
      <c r="AQ29" s="153"/>
      <c r="AR29" s="153"/>
      <c r="AS29" s="157"/>
      <c r="AT29" s="158"/>
      <c r="AU29" s="123"/>
      <c r="AV29" s="111"/>
      <c r="AW29" s="123"/>
      <c r="AX29" s="112"/>
      <c r="AY29" s="142"/>
      <c r="AZ29" s="111"/>
      <c r="BA29" s="144"/>
      <c r="BB29" s="111"/>
      <c r="BC29" s="147"/>
      <c r="BD29" s="158"/>
      <c r="BE29" s="123"/>
      <c r="BF29" s="111"/>
      <c r="BG29" s="123"/>
      <c r="BH29" s="112"/>
      <c r="BI29" s="110"/>
      <c r="BJ29" s="135"/>
      <c r="BK29" s="111"/>
      <c r="BL29" s="135"/>
      <c r="BM29" s="112"/>
      <c r="BN29" s="158"/>
      <c r="BO29" s="123"/>
      <c r="BP29" s="111"/>
      <c r="BQ29" s="123"/>
      <c r="BR29" s="112"/>
      <c r="BS29" s="166"/>
      <c r="BT29" s="111"/>
      <c r="BU29" s="111"/>
      <c r="BV29" s="111"/>
      <c r="BW29" s="112"/>
      <c r="BX29" s="142"/>
      <c r="BY29" s="111"/>
      <c r="BZ29" s="144"/>
      <c r="CA29" s="111"/>
      <c r="CB29" s="147"/>
    </row>
    <row r="30" spans="1:103" x14ac:dyDescent="0.25">
      <c r="A30" s="110"/>
      <c r="B30" s="135"/>
      <c r="C30" s="111"/>
      <c r="D30" s="135"/>
      <c r="E30" s="112"/>
      <c r="F30" s="110"/>
      <c r="G30" s="111"/>
      <c r="H30" s="144"/>
      <c r="I30" s="111"/>
      <c r="J30" s="147"/>
      <c r="K30" s="152"/>
      <c r="L30" s="111"/>
      <c r="M30" s="111"/>
      <c r="N30" s="111"/>
      <c r="O30" s="112"/>
      <c r="P30" s="125"/>
      <c r="Q30" s="127"/>
      <c r="R30" s="111"/>
      <c r="S30" s="111"/>
      <c r="T30" s="128"/>
      <c r="U30" s="152"/>
      <c r="V30" s="111"/>
      <c r="W30" s="111"/>
      <c r="X30" s="111"/>
      <c r="Y30" s="112"/>
      <c r="Z30" s="110"/>
      <c r="AA30" s="111"/>
      <c r="AB30" s="144"/>
      <c r="AC30" s="111"/>
      <c r="AD30" s="147"/>
      <c r="AE30" s="110"/>
      <c r="AF30" s="123"/>
      <c r="AG30" s="111"/>
      <c r="AH30" s="111"/>
      <c r="AI30" s="161"/>
      <c r="AJ30" s="125"/>
      <c r="AK30" s="127"/>
      <c r="AL30" s="111"/>
      <c r="AM30" s="111"/>
      <c r="AN30" s="128"/>
      <c r="AO30" s="152"/>
      <c r="AP30" s="111"/>
      <c r="AQ30" s="111"/>
      <c r="AR30" s="111"/>
      <c r="AS30" s="112"/>
      <c r="AT30" s="110"/>
      <c r="AU30" s="123"/>
      <c r="AV30" s="111"/>
      <c r="AW30" s="111"/>
      <c r="AX30" s="161"/>
      <c r="AY30" s="110"/>
      <c r="AZ30" s="111"/>
      <c r="BA30" s="144"/>
      <c r="BB30" s="111"/>
      <c r="BC30" s="147"/>
      <c r="BD30" s="110"/>
      <c r="BE30" s="123"/>
      <c r="BF30" s="111"/>
      <c r="BG30" s="111"/>
      <c r="BH30" s="161"/>
      <c r="BI30" s="110"/>
      <c r="BJ30" s="135"/>
      <c r="BK30" s="111"/>
      <c r="BL30" s="135"/>
      <c r="BM30" s="112"/>
      <c r="BN30" s="110"/>
      <c r="BO30" s="123"/>
      <c r="BP30" s="111"/>
      <c r="BQ30" s="111"/>
      <c r="BR30" s="161"/>
      <c r="BS30" s="166"/>
      <c r="BT30" s="111"/>
      <c r="BU30" s="111"/>
      <c r="BV30" s="167"/>
      <c r="BW30" s="112"/>
      <c r="BX30" s="110"/>
      <c r="BY30" s="111"/>
      <c r="BZ30" s="144"/>
      <c r="CA30" s="111"/>
      <c r="CB30" s="147"/>
    </row>
    <row r="31" spans="1:103" x14ac:dyDescent="0.25">
      <c r="A31" s="110"/>
      <c r="B31" s="135"/>
      <c r="C31" s="111"/>
      <c r="D31" s="135"/>
      <c r="E31" s="112"/>
      <c r="F31" s="142"/>
      <c r="G31" s="111"/>
      <c r="H31" s="144"/>
      <c r="I31" s="111"/>
      <c r="J31" s="112"/>
      <c r="K31" s="110"/>
      <c r="L31" s="111"/>
      <c r="M31" s="111"/>
      <c r="N31" s="153"/>
      <c r="O31" s="157"/>
      <c r="P31" s="125"/>
      <c r="Q31" s="127"/>
      <c r="R31" s="111"/>
      <c r="S31" s="127"/>
      <c r="T31" s="112"/>
      <c r="U31" s="110"/>
      <c r="V31" s="111"/>
      <c r="W31" s="111"/>
      <c r="X31" s="153"/>
      <c r="Y31" s="157"/>
      <c r="Z31" s="142"/>
      <c r="AA31" s="111"/>
      <c r="AB31" s="144"/>
      <c r="AC31" s="111"/>
      <c r="AD31" s="112"/>
      <c r="AE31" s="110"/>
      <c r="AF31" s="111"/>
      <c r="AG31" s="111"/>
      <c r="AH31" s="111"/>
      <c r="AI31" s="112"/>
      <c r="AJ31" s="125"/>
      <c r="AK31" s="127"/>
      <c r="AL31" s="111"/>
      <c r="AM31" s="127"/>
      <c r="AN31" s="112"/>
      <c r="AO31" s="110"/>
      <c r="AP31" s="111"/>
      <c r="AQ31" s="111"/>
      <c r="AR31" s="153"/>
      <c r="AS31" s="157"/>
      <c r="AT31" s="110"/>
      <c r="AU31" s="111"/>
      <c r="AV31" s="111"/>
      <c r="AW31" s="111"/>
      <c r="AX31" s="112"/>
      <c r="AY31" s="142"/>
      <c r="AZ31" s="111"/>
      <c r="BA31" s="144"/>
      <c r="BB31" s="111"/>
      <c r="BC31" s="112"/>
      <c r="BD31" s="110"/>
      <c r="BE31" s="111"/>
      <c r="BF31" s="111"/>
      <c r="BG31" s="111"/>
      <c r="BH31" s="112"/>
      <c r="BI31" s="110"/>
      <c r="BJ31" s="135"/>
      <c r="BK31" s="111"/>
      <c r="BL31" s="135"/>
      <c r="BM31" s="112"/>
      <c r="BN31" s="110"/>
      <c r="BO31" s="111"/>
      <c r="BP31" s="111"/>
      <c r="BQ31" s="111"/>
      <c r="BR31" s="112"/>
      <c r="BS31" s="166"/>
      <c r="BT31" s="111"/>
      <c r="BU31" s="167"/>
      <c r="BV31" s="111"/>
      <c r="BW31" s="179"/>
      <c r="BX31" s="142"/>
      <c r="BY31" s="111"/>
      <c r="BZ31" s="144"/>
      <c r="CA31" s="111"/>
      <c r="CB31" s="112"/>
    </row>
    <row r="32" spans="1:103" x14ac:dyDescent="0.25">
      <c r="A32" s="110"/>
      <c r="B32" s="135"/>
      <c r="C32" s="111"/>
      <c r="D32" s="135"/>
      <c r="E32" s="112"/>
      <c r="F32" s="142"/>
      <c r="G32" s="111"/>
      <c r="H32" s="144"/>
      <c r="I32" s="111"/>
      <c r="J32" s="147"/>
      <c r="K32" s="152"/>
      <c r="L32" s="153"/>
      <c r="M32" s="111"/>
      <c r="N32" s="153"/>
      <c r="O32" s="157"/>
      <c r="P32" s="125"/>
      <c r="Q32" s="111"/>
      <c r="R32" s="111"/>
      <c r="S32" s="111"/>
      <c r="T32" s="128"/>
      <c r="U32" s="152"/>
      <c r="V32" s="153"/>
      <c r="W32" s="111"/>
      <c r="X32" s="153"/>
      <c r="Y32" s="157"/>
      <c r="Z32" s="142"/>
      <c r="AA32" s="111"/>
      <c r="AB32" s="144"/>
      <c r="AC32" s="111"/>
      <c r="AD32" s="147"/>
      <c r="AE32" s="158"/>
      <c r="AF32" s="111"/>
      <c r="AG32" s="111"/>
      <c r="AH32" s="111"/>
      <c r="AI32" s="161"/>
      <c r="AJ32" s="125"/>
      <c r="AK32" s="111"/>
      <c r="AL32" s="111"/>
      <c r="AM32" s="111"/>
      <c r="AN32" s="128"/>
      <c r="AO32" s="152"/>
      <c r="AP32" s="153"/>
      <c r="AQ32" s="111"/>
      <c r="AR32" s="153"/>
      <c r="AS32" s="157"/>
      <c r="AT32" s="158"/>
      <c r="AU32" s="111"/>
      <c r="AV32" s="111"/>
      <c r="AW32" s="111"/>
      <c r="AX32" s="161"/>
      <c r="AY32" s="142"/>
      <c r="AZ32" s="111"/>
      <c r="BA32" s="144"/>
      <c r="BB32" s="111"/>
      <c r="BC32" s="147"/>
      <c r="BD32" s="158"/>
      <c r="BE32" s="111"/>
      <c r="BF32" s="111"/>
      <c r="BG32" s="111"/>
      <c r="BH32" s="161"/>
      <c r="BI32" s="110"/>
      <c r="BJ32" s="135"/>
      <c r="BK32" s="111"/>
      <c r="BL32" s="135"/>
      <c r="BM32" s="112"/>
      <c r="BN32" s="158"/>
      <c r="BO32" s="111"/>
      <c r="BP32" s="111"/>
      <c r="BQ32" s="111"/>
      <c r="BR32" s="161"/>
      <c r="BS32" s="166"/>
      <c r="BT32" s="111"/>
      <c r="BU32" s="167"/>
      <c r="BV32" s="111"/>
      <c r="BW32" s="112"/>
      <c r="BX32" s="142"/>
      <c r="BY32" s="111"/>
      <c r="BZ32" s="144"/>
      <c r="CA32" s="111"/>
      <c r="CB32" s="147"/>
    </row>
    <row r="33" spans="1:80" x14ac:dyDescent="0.25">
      <c r="A33" s="110"/>
      <c r="B33" s="111"/>
      <c r="C33" s="111"/>
      <c r="D33" s="135"/>
      <c r="E33" s="112"/>
      <c r="F33" s="142"/>
      <c r="G33" s="111"/>
      <c r="H33" s="111"/>
      <c r="I33" s="111"/>
      <c r="J33" s="147"/>
      <c r="K33" s="152"/>
      <c r="L33" s="153"/>
      <c r="M33" s="111"/>
      <c r="N33" s="111"/>
      <c r="O33" s="157"/>
      <c r="P33" s="125"/>
      <c r="Q33" s="127"/>
      <c r="R33" s="111"/>
      <c r="S33" s="127"/>
      <c r="T33" s="112"/>
      <c r="U33" s="152"/>
      <c r="V33" s="153"/>
      <c r="W33" s="111"/>
      <c r="X33" s="111"/>
      <c r="Y33" s="157"/>
      <c r="Z33" s="142"/>
      <c r="AA33" s="111"/>
      <c r="AB33" s="111"/>
      <c r="AC33" s="111"/>
      <c r="AD33" s="147"/>
      <c r="AE33" s="158"/>
      <c r="AF33" s="111"/>
      <c r="AG33" s="111"/>
      <c r="AH33" s="111"/>
      <c r="AI33" s="161"/>
      <c r="AJ33" s="125"/>
      <c r="AK33" s="127"/>
      <c r="AL33" s="111"/>
      <c r="AM33" s="127"/>
      <c r="AN33" s="112"/>
      <c r="AO33" s="152"/>
      <c r="AP33" s="153"/>
      <c r="AQ33" s="111"/>
      <c r="AR33" s="111"/>
      <c r="AS33" s="157"/>
      <c r="AT33" s="158"/>
      <c r="AU33" s="111"/>
      <c r="AV33" s="111"/>
      <c r="AW33" s="111"/>
      <c r="AX33" s="161"/>
      <c r="AY33" s="142"/>
      <c r="AZ33" s="111"/>
      <c r="BA33" s="111"/>
      <c r="BB33" s="111"/>
      <c r="BC33" s="147"/>
      <c r="BD33" s="158"/>
      <c r="BE33" s="111"/>
      <c r="BF33" s="111"/>
      <c r="BG33" s="111"/>
      <c r="BH33" s="161"/>
      <c r="BI33" s="110"/>
      <c r="BJ33" s="111"/>
      <c r="BK33" s="111"/>
      <c r="BL33" s="135"/>
      <c r="BM33" s="112"/>
      <c r="BN33" s="158"/>
      <c r="BO33" s="111"/>
      <c r="BP33" s="111"/>
      <c r="BQ33" s="111"/>
      <c r="BR33" s="161"/>
      <c r="BS33" s="166"/>
      <c r="BT33" s="111"/>
      <c r="BU33" s="111"/>
      <c r="BV33" s="167"/>
      <c r="BW33" s="179"/>
      <c r="BX33" s="142"/>
      <c r="BY33" s="111"/>
      <c r="BZ33" s="111"/>
      <c r="CA33" s="111"/>
      <c r="CB33" s="147"/>
    </row>
    <row r="34" spans="1:80" x14ac:dyDescent="0.25">
      <c r="A34" s="138"/>
      <c r="B34" s="137"/>
      <c r="C34" s="137"/>
      <c r="D34" s="137"/>
      <c r="E34" s="178"/>
      <c r="F34" s="148"/>
      <c r="G34" s="145"/>
      <c r="H34" s="114"/>
      <c r="I34" s="145"/>
      <c r="J34" s="146"/>
      <c r="K34" s="155"/>
      <c r="L34" s="114"/>
      <c r="M34" s="114"/>
      <c r="N34" s="154"/>
      <c r="O34" s="156"/>
      <c r="P34" s="130"/>
      <c r="Q34" s="131"/>
      <c r="R34" s="114"/>
      <c r="S34" s="114"/>
      <c r="T34" s="132"/>
      <c r="U34" s="155"/>
      <c r="V34" s="114"/>
      <c r="W34" s="114"/>
      <c r="X34" s="154"/>
      <c r="Y34" s="156"/>
      <c r="Z34" s="148"/>
      <c r="AA34" s="145"/>
      <c r="AB34" s="114"/>
      <c r="AC34" s="145"/>
      <c r="AD34" s="146"/>
      <c r="AE34" s="160"/>
      <c r="AF34" s="159"/>
      <c r="AG34" s="114"/>
      <c r="AH34" s="159"/>
      <c r="AI34" s="162"/>
      <c r="AJ34" s="130"/>
      <c r="AK34" s="131"/>
      <c r="AL34" s="114"/>
      <c r="AM34" s="114"/>
      <c r="AN34" s="132"/>
      <c r="AO34" s="155"/>
      <c r="AP34" s="114"/>
      <c r="AQ34" s="114"/>
      <c r="AR34" s="154"/>
      <c r="AS34" s="156"/>
      <c r="AT34" s="160"/>
      <c r="AU34" s="159"/>
      <c r="AV34" s="114"/>
      <c r="AW34" s="159"/>
      <c r="AX34" s="162"/>
      <c r="AY34" s="148"/>
      <c r="AZ34" s="145"/>
      <c r="BA34" s="114"/>
      <c r="BB34" s="145"/>
      <c r="BC34" s="146"/>
      <c r="BD34" s="160"/>
      <c r="BE34" s="159"/>
      <c r="BF34" s="114"/>
      <c r="BG34" s="159"/>
      <c r="BH34" s="162"/>
      <c r="BI34" s="138"/>
      <c r="BJ34" s="137"/>
      <c r="BK34" s="137"/>
      <c r="BL34" s="137"/>
      <c r="BM34" s="178"/>
      <c r="BN34" s="160"/>
      <c r="BO34" s="159"/>
      <c r="BP34" s="114"/>
      <c r="BQ34" s="159"/>
      <c r="BR34" s="162"/>
      <c r="BS34" s="169"/>
      <c r="BT34" s="168"/>
      <c r="BU34" s="168"/>
      <c r="BV34" s="168"/>
      <c r="BW34" s="170"/>
      <c r="BX34" s="148"/>
      <c r="BY34" s="145"/>
      <c r="BZ34" s="114"/>
      <c r="CA34" s="145"/>
      <c r="CB34" s="146"/>
    </row>
    <row r="35" spans="1:80" x14ac:dyDescent="0.25">
      <c r="A35" s="133"/>
      <c r="B35" s="139"/>
      <c r="C35" s="139"/>
      <c r="D35" s="139"/>
      <c r="E35" s="140"/>
      <c r="F35" s="164"/>
      <c r="G35" s="108"/>
      <c r="H35" s="108"/>
      <c r="I35" s="163"/>
      <c r="J35" s="109"/>
      <c r="K35" s="124"/>
      <c r="L35" s="126"/>
      <c r="M35" s="108"/>
      <c r="N35" s="126"/>
      <c r="O35" s="129"/>
      <c r="P35" s="141"/>
      <c r="Q35" s="143"/>
      <c r="R35" s="108"/>
      <c r="S35" s="143"/>
      <c r="T35" s="177"/>
      <c r="U35" s="164"/>
      <c r="V35" s="108"/>
      <c r="W35" s="108"/>
      <c r="X35" s="163"/>
      <c r="Y35" s="109"/>
      <c r="Z35" s="149"/>
      <c r="AA35" s="150"/>
      <c r="AB35" s="108"/>
      <c r="AC35" s="108"/>
      <c r="AD35" s="151"/>
      <c r="AE35" s="124"/>
      <c r="AF35" s="126"/>
      <c r="AG35" s="108"/>
      <c r="AH35" s="126"/>
      <c r="AI35" s="129"/>
      <c r="AJ35" s="141"/>
      <c r="AK35" s="143"/>
      <c r="AL35" s="108"/>
      <c r="AM35" s="143"/>
      <c r="AN35" s="177"/>
      <c r="AO35" s="149"/>
      <c r="AP35" s="150"/>
      <c r="AQ35" s="108"/>
      <c r="AR35" s="108"/>
      <c r="AS35" s="151"/>
      <c r="AT35" s="149"/>
      <c r="AU35" s="150"/>
      <c r="AV35" s="108"/>
      <c r="AW35" s="108"/>
      <c r="AX35" s="151"/>
      <c r="AY35" s="164"/>
      <c r="AZ35" s="108"/>
      <c r="BA35" s="108"/>
      <c r="BB35" s="163"/>
      <c r="BC35" s="109"/>
      <c r="BD35" s="141"/>
      <c r="BE35" s="143"/>
      <c r="BF35" s="108"/>
      <c r="BG35" s="143"/>
      <c r="BH35" s="177"/>
      <c r="BI35" s="124"/>
      <c r="BJ35" s="126"/>
      <c r="BK35" s="108"/>
      <c r="BL35" s="126"/>
      <c r="BM35" s="129"/>
      <c r="BN35" s="149"/>
      <c r="BO35" s="150"/>
      <c r="BP35" s="108"/>
      <c r="BQ35" s="108"/>
      <c r="BR35" s="151"/>
      <c r="BS35" s="133"/>
      <c r="BT35" s="139"/>
      <c r="BU35" s="139"/>
      <c r="BV35" s="139"/>
      <c r="BW35" s="140"/>
      <c r="BX35" s="165"/>
      <c r="BY35" s="108"/>
      <c r="BZ35" s="108"/>
      <c r="CA35" s="180"/>
      <c r="CB35" s="109"/>
    </row>
    <row r="36" spans="1:80" x14ac:dyDescent="0.25">
      <c r="A36" s="110"/>
      <c r="B36" s="135"/>
      <c r="C36" s="111"/>
      <c r="D36" s="111"/>
      <c r="E36" s="112"/>
      <c r="F36" s="158"/>
      <c r="G36" s="123"/>
      <c r="H36" s="111"/>
      <c r="I36" s="123"/>
      <c r="J36" s="161"/>
      <c r="K36" s="125"/>
      <c r="L36" s="127"/>
      <c r="M36" s="111"/>
      <c r="N36" s="127"/>
      <c r="O36" s="128"/>
      <c r="P36" s="142"/>
      <c r="Q36" s="111"/>
      <c r="R36" s="111"/>
      <c r="S36" s="111"/>
      <c r="T36" s="147"/>
      <c r="U36" s="158"/>
      <c r="V36" s="123"/>
      <c r="W36" s="111"/>
      <c r="X36" s="123"/>
      <c r="Y36" s="161"/>
      <c r="Z36" s="152"/>
      <c r="AA36" s="111"/>
      <c r="AB36" s="111"/>
      <c r="AC36" s="153"/>
      <c r="AD36" s="157"/>
      <c r="AE36" s="125"/>
      <c r="AF36" s="127"/>
      <c r="AG36" s="111"/>
      <c r="AH36" s="127"/>
      <c r="AI36" s="128"/>
      <c r="AJ36" s="142"/>
      <c r="AK36" s="111"/>
      <c r="AL36" s="111"/>
      <c r="AM36" s="111"/>
      <c r="AN36" s="147"/>
      <c r="AO36" s="152"/>
      <c r="AP36" s="111"/>
      <c r="AQ36" s="111"/>
      <c r="AR36" s="153"/>
      <c r="AS36" s="157"/>
      <c r="AT36" s="152"/>
      <c r="AU36" s="111"/>
      <c r="AV36" s="111"/>
      <c r="AW36" s="153"/>
      <c r="AX36" s="157"/>
      <c r="AY36" s="158"/>
      <c r="AZ36" s="123"/>
      <c r="BA36" s="111"/>
      <c r="BB36" s="123"/>
      <c r="BC36" s="161"/>
      <c r="BD36" s="142"/>
      <c r="BE36" s="111"/>
      <c r="BF36" s="111"/>
      <c r="BG36" s="111"/>
      <c r="BH36" s="147"/>
      <c r="BI36" s="125"/>
      <c r="BJ36" s="127"/>
      <c r="BK36" s="111"/>
      <c r="BL36" s="127"/>
      <c r="BM36" s="128"/>
      <c r="BN36" s="152"/>
      <c r="BO36" s="111"/>
      <c r="BP36" s="111"/>
      <c r="BQ36" s="153"/>
      <c r="BR36" s="157"/>
      <c r="BS36" s="110"/>
      <c r="BT36" s="135"/>
      <c r="BU36" s="111"/>
      <c r="BV36" s="111"/>
      <c r="BW36" s="112"/>
      <c r="BX36" s="166"/>
      <c r="BY36" s="111"/>
      <c r="BZ36" s="167"/>
      <c r="CA36" s="167"/>
      <c r="CB36" s="179"/>
    </row>
    <row r="37" spans="1:80" x14ac:dyDescent="0.25">
      <c r="A37" s="110"/>
      <c r="B37" s="135"/>
      <c r="C37" s="111"/>
      <c r="D37" s="135"/>
      <c r="E37" s="112"/>
      <c r="F37" s="158"/>
      <c r="G37" s="123"/>
      <c r="H37" s="111"/>
      <c r="I37" s="123"/>
      <c r="J37" s="112"/>
      <c r="K37" s="125"/>
      <c r="L37" s="127"/>
      <c r="M37" s="111"/>
      <c r="N37" s="111"/>
      <c r="O37" s="112"/>
      <c r="P37" s="142"/>
      <c r="Q37" s="111"/>
      <c r="R37" s="144"/>
      <c r="S37" s="111"/>
      <c r="T37" s="147"/>
      <c r="U37" s="158"/>
      <c r="V37" s="123"/>
      <c r="W37" s="111"/>
      <c r="X37" s="123"/>
      <c r="Y37" s="112"/>
      <c r="Z37" s="152"/>
      <c r="AA37" s="111"/>
      <c r="AB37" s="153"/>
      <c r="AC37" s="153"/>
      <c r="AD37" s="157"/>
      <c r="AE37" s="125"/>
      <c r="AF37" s="127"/>
      <c r="AG37" s="111"/>
      <c r="AH37" s="111"/>
      <c r="AI37" s="112"/>
      <c r="AJ37" s="142"/>
      <c r="AK37" s="111"/>
      <c r="AL37" s="144"/>
      <c r="AM37" s="111"/>
      <c r="AN37" s="147"/>
      <c r="AO37" s="152"/>
      <c r="AP37" s="111"/>
      <c r="AQ37" s="153"/>
      <c r="AR37" s="153"/>
      <c r="AS37" s="157"/>
      <c r="AT37" s="152"/>
      <c r="AU37" s="111"/>
      <c r="AV37" s="153"/>
      <c r="AW37" s="153"/>
      <c r="AX37" s="157"/>
      <c r="AY37" s="158"/>
      <c r="AZ37" s="123"/>
      <c r="BA37" s="111"/>
      <c r="BB37" s="123"/>
      <c r="BC37" s="112"/>
      <c r="BD37" s="142"/>
      <c r="BE37" s="111"/>
      <c r="BF37" s="144"/>
      <c r="BG37" s="111"/>
      <c r="BH37" s="147"/>
      <c r="BI37" s="125"/>
      <c r="BJ37" s="127"/>
      <c r="BK37" s="111"/>
      <c r="BL37" s="111"/>
      <c r="BM37" s="112"/>
      <c r="BN37" s="152"/>
      <c r="BO37" s="111"/>
      <c r="BP37" s="153"/>
      <c r="BQ37" s="153"/>
      <c r="BR37" s="157"/>
      <c r="BS37" s="110"/>
      <c r="BT37" s="135"/>
      <c r="BU37" s="111"/>
      <c r="BV37" s="135"/>
      <c r="BW37" s="112"/>
      <c r="BX37" s="166"/>
      <c r="BY37" s="111"/>
      <c r="BZ37" s="111"/>
      <c r="CA37" s="111"/>
      <c r="CB37" s="112"/>
    </row>
    <row r="38" spans="1:80" x14ac:dyDescent="0.25">
      <c r="A38" s="110"/>
      <c r="B38" s="135"/>
      <c r="C38" s="111"/>
      <c r="D38" s="135"/>
      <c r="E38" s="112"/>
      <c r="F38" s="110"/>
      <c r="G38" s="123"/>
      <c r="H38" s="111"/>
      <c r="I38" s="111"/>
      <c r="J38" s="161"/>
      <c r="K38" s="125"/>
      <c r="L38" s="127"/>
      <c r="M38" s="111"/>
      <c r="N38" s="111"/>
      <c r="O38" s="128"/>
      <c r="P38" s="110"/>
      <c r="Q38" s="111"/>
      <c r="R38" s="144"/>
      <c r="S38" s="111"/>
      <c r="T38" s="147"/>
      <c r="U38" s="110"/>
      <c r="V38" s="123"/>
      <c r="W38" s="111"/>
      <c r="X38" s="111"/>
      <c r="Y38" s="161"/>
      <c r="Z38" s="152"/>
      <c r="AA38" s="111"/>
      <c r="AB38" s="111"/>
      <c r="AC38" s="111"/>
      <c r="AD38" s="112"/>
      <c r="AE38" s="125"/>
      <c r="AF38" s="127"/>
      <c r="AG38" s="111"/>
      <c r="AH38" s="111"/>
      <c r="AI38" s="128"/>
      <c r="AJ38" s="110"/>
      <c r="AK38" s="111"/>
      <c r="AL38" s="144"/>
      <c r="AM38" s="111"/>
      <c r="AN38" s="147"/>
      <c r="AO38" s="152"/>
      <c r="AP38" s="111"/>
      <c r="AQ38" s="111"/>
      <c r="AR38" s="111"/>
      <c r="AS38" s="112"/>
      <c r="AT38" s="152"/>
      <c r="AU38" s="111"/>
      <c r="AV38" s="111"/>
      <c r="AW38" s="111"/>
      <c r="AX38" s="112"/>
      <c r="AY38" s="110"/>
      <c r="AZ38" s="123"/>
      <c r="BA38" s="111"/>
      <c r="BB38" s="111"/>
      <c r="BC38" s="161"/>
      <c r="BD38" s="110"/>
      <c r="BE38" s="111"/>
      <c r="BF38" s="144"/>
      <c r="BG38" s="111"/>
      <c r="BH38" s="147"/>
      <c r="BI38" s="125"/>
      <c r="BJ38" s="127"/>
      <c r="BK38" s="111"/>
      <c r="BL38" s="111"/>
      <c r="BM38" s="128"/>
      <c r="BN38" s="152"/>
      <c r="BO38" s="111"/>
      <c r="BP38" s="111"/>
      <c r="BQ38" s="111"/>
      <c r="BR38" s="112"/>
      <c r="BS38" s="110"/>
      <c r="BT38" s="135"/>
      <c r="BU38" s="111"/>
      <c r="BV38" s="135"/>
      <c r="BW38" s="112"/>
      <c r="BX38" s="166"/>
      <c r="BY38" s="111"/>
      <c r="BZ38" s="111"/>
      <c r="CA38" s="167"/>
      <c r="CB38" s="112"/>
    </row>
    <row r="39" spans="1:80" x14ac:dyDescent="0.25">
      <c r="A39" s="110"/>
      <c r="B39" s="135"/>
      <c r="C39" s="111"/>
      <c r="D39" s="135"/>
      <c r="E39" s="112"/>
      <c r="F39" s="110"/>
      <c r="G39" s="111"/>
      <c r="H39" s="111"/>
      <c r="I39" s="111"/>
      <c r="J39" s="112"/>
      <c r="K39" s="125"/>
      <c r="L39" s="127"/>
      <c r="M39" s="111"/>
      <c r="N39" s="127"/>
      <c r="O39" s="112"/>
      <c r="P39" s="142"/>
      <c r="Q39" s="111"/>
      <c r="R39" s="144"/>
      <c r="S39" s="111"/>
      <c r="T39" s="112"/>
      <c r="U39" s="110"/>
      <c r="V39" s="111"/>
      <c r="W39" s="111"/>
      <c r="X39" s="111"/>
      <c r="Y39" s="112"/>
      <c r="Z39" s="110"/>
      <c r="AA39" s="111"/>
      <c r="AB39" s="111"/>
      <c r="AC39" s="153"/>
      <c r="AD39" s="157"/>
      <c r="AE39" s="125"/>
      <c r="AF39" s="127"/>
      <c r="AG39" s="111"/>
      <c r="AH39" s="127"/>
      <c r="AI39" s="112"/>
      <c r="AJ39" s="142"/>
      <c r="AK39" s="111"/>
      <c r="AL39" s="144"/>
      <c r="AM39" s="111"/>
      <c r="AN39" s="112"/>
      <c r="AO39" s="110"/>
      <c r="AP39" s="111"/>
      <c r="AQ39" s="111"/>
      <c r="AR39" s="153"/>
      <c r="AS39" s="157"/>
      <c r="AT39" s="110"/>
      <c r="AU39" s="111"/>
      <c r="AV39" s="111"/>
      <c r="AW39" s="153"/>
      <c r="AX39" s="157"/>
      <c r="AY39" s="110"/>
      <c r="AZ39" s="111"/>
      <c r="BA39" s="111"/>
      <c r="BB39" s="111"/>
      <c r="BC39" s="112"/>
      <c r="BD39" s="142"/>
      <c r="BE39" s="111"/>
      <c r="BF39" s="144"/>
      <c r="BG39" s="111"/>
      <c r="BH39" s="112"/>
      <c r="BI39" s="125"/>
      <c r="BJ39" s="127"/>
      <c r="BK39" s="111"/>
      <c r="BL39" s="127"/>
      <c r="BM39" s="112"/>
      <c r="BN39" s="110"/>
      <c r="BO39" s="111"/>
      <c r="BP39" s="111"/>
      <c r="BQ39" s="153"/>
      <c r="BR39" s="157"/>
      <c r="BS39" s="110"/>
      <c r="BT39" s="135"/>
      <c r="BU39" s="111"/>
      <c r="BV39" s="135"/>
      <c r="BW39" s="112"/>
      <c r="BX39" s="166"/>
      <c r="BY39" s="111"/>
      <c r="BZ39" s="167"/>
      <c r="CA39" s="111"/>
      <c r="CB39" s="179"/>
    </row>
    <row r="40" spans="1:80" x14ac:dyDescent="0.25">
      <c r="A40" s="110"/>
      <c r="B40" s="135"/>
      <c r="C40" s="111"/>
      <c r="D40" s="135"/>
      <c r="E40" s="112"/>
      <c r="F40" s="158"/>
      <c r="G40" s="111"/>
      <c r="H40" s="111"/>
      <c r="I40" s="111"/>
      <c r="J40" s="161"/>
      <c r="K40" s="125"/>
      <c r="L40" s="111"/>
      <c r="M40" s="111"/>
      <c r="N40" s="111"/>
      <c r="O40" s="128"/>
      <c r="P40" s="142"/>
      <c r="Q40" s="111"/>
      <c r="R40" s="144"/>
      <c r="S40" s="111"/>
      <c r="T40" s="147"/>
      <c r="U40" s="158"/>
      <c r="V40" s="111"/>
      <c r="W40" s="111"/>
      <c r="X40" s="111"/>
      <c r="Y40" s="161"/>
      <c r="Z40" s="152"/>
      <c r="AA40" s="153"/>
      <c r="AB40" s="111"/>
      <c r="AC40" s="153"/>
      <c r="AD40" s="157"/>
      <c r="AE40" s="125"/>
      <c r="AF40" s="111"/>
      <c r="AG40" s="111"/>
      <c r="AH40" s="111"/>
      <c r="AI40" s="128"/>
      <c r="AJ40" s="142"/>
      <c r="AK40" s="111"/>
      <c r="AL40" s="144"/>
      <c r="AM40" s="111"/>
      <c r="AN40" s="147"/>
      <c r="AO40" s="152"/>
      <c r="AP40" s="153"/>
      <c r="AQ40" s="111"/>
      <c r="AR40" s="153"/>
      <c r="AS40" s="157"/>
      <c r="AT40" s="152"/>
      <c r="AU40" s="153"/>
      <c r="AV40" s="111"/>
      <c r="AW40" s="153"/>
      <c r="AX40" s="157"/>
      <c r="AY40" s="158"/>
      <c r="AZ40" s="111"/>
      <c r="BA40" s="111"/>
      <c r="BB40" s="111"/>
      <c r="BC40" s="161"/>
      <c r="BD40" s="142"/>
      <c r="BE40" s="111"/>
      <c r="BF40" s="144"/>
      <c r="BG40" s="111"/>
      <c r="BH40" s="147"/>
      <c r="BI40" s="125"/>
      <c r="BJ40" s="111"/>
      <c r="BK40" s="111"/>
      <c r="BL40" s="111"/>
      <c r="BM40" s="128"/>
      <c r="BN40" s="152"/>
      <c r="BO40" s="153"/>
      <c r="BP40" s="111"/>
      <c r="BQ40" s="153"/>
      <c r="BR40" s="157"/>
      <c r="BS40" s="110"/>
      <c r="BT40" s="135"/>
      <c r="BU40" s="111"/>
      <c r="BV40" s="135"/>
      <c r="BW40" s="112"/>
      <c r="BX40" s="166"/>
      <c r="BY40" s="111"/>
      <c r="BZ40" s="167"/>
      <c r="CA40" s="111"/>
      <c r="CB40" s="112"/>
    </row>
    <row r="41" spans="1:80" x14ac:dyDescent="0.25">
      <c r="A41" s="110"/>
      <c r="B41" s="111"/>
      <c r="C41" s="111"/>
      <c r="D41" s="135"/>
      <c r="E41" s="112"/>
      <c r="F41" s="158"/>
      <c r="G41" s="111"/>
      <c r="H41" s="111"/>
      <c r="I41" s="111"/>
      <c r="J41" s="161"/>
      <c r="K41" s="125"/>
      <c r="L41" s="127"/>
      <c r="M41" s="111"/>
      <c r="N41" s="127"/>
      <c r="O41" s="112"/>
      <c r="P41" s="142"/>
      <c r="Q41" s="111"/>
      <c r="R41" s="111"/>
      <c r="S41" s="111"/>
      <c r="T41" s="147"/>
      <c r="U41" s="158"/>
      <c r="V41" s="111"/>
      <c r="W41" s="111"/>
      <c r="X41" s="111"/>
      <c r="Y41" s="161"/>
      <c r="Z41" s="152"/>
      <c r="AA41" s="153"/>
      <c r="AB41" s="111"/>
      <c r="AC41" s="111"/>
      <c r="AD41" s="157"/>
      <c r="AE41" s="125"/>
      <c r="AF41" s="127"/>
      <c r="AG41" s="111"/>
      <c r="AH41" s="127"/>
      <c r="AI41" s="112"/>
      <c r="AJ41" s="142"/>
      <c r="AK41" s="111"/>
      <c r="AL41" s="111"/>
      <c r="AM41" s="111"/>
      <c r="AN41" s="147"/>
      <c r="AO41" s="152"/>
      <c r="AP41" s="153"/>
      <c r="AQ41" s="111"/>
      <c r="AR41" s="111"/>
      <c r="AS41" s="157"/>
      <c r="AT41" s="152"/>
      <c r="AU41" s="153"/>
      <c r="AV41" s="111"/>
      <c r="AW41" s="111"/>
      <c r="AX41" s="157"/>
      <c r="AY41" s="158"/>
      <c r="AZ41" s="111"/>
      <c r="BA41" s="111"/>
      <c r="BB41" s="111"/>
      <c r="BC41" s="161"/>
      <c r="BD41" s="142"/>
      <c r="BE41" s="111"/>
      <c r="BF41" s="111"/>
      <c r="BG41" s="111"/>
      <c r="BH41" s="147"/>
      <c r="BI41" s="125"/>
      <c r="BJ41" s="127"/>
      <c r="BK41" s="111"/>
      <c r="BL41" s="127"/>
      <c r="BM41" s="112"/>
      <c r="BN41" s="152"/>
      <c r="BO41" s="153"/>
      <c r="BP41" s="111"/>
      <c r="BQ41" s="111"/>
      <c r="BR41" s="157"/>
      <c r="BS41" s="110"/>
      <c r="BT41" s="111"/>
      <c r="BU41" s="111"/>
      <c r="BV41" s="135"/>
      <c r="BW41" s="112"/>
      <c r="BX41" s="166"/>
      <c r="BY41" s="111"/>
      <c r="BZ41" s="111"/>
      <c r="CA41" s="167"/>
      <c r="CB41" s="179"/>
    </row>
    <row r="42" spans="1:80" x14ac:dyDescent="0.25">
      <c r="A42" s="138"/>
      <c r="B42" s="137"/>
      <c r="C42" s="137"/>
      <c r="D42" s="137"/>
      <c r="E42" s="178"/>
      <c r="F42" s="160"/>
      <c r="G42" s="159"/>
      <c r="H42" s="114"/>
      <c r="I42" s="159"/>
      <c r="J42" s="162"/>
      <c r="K42" s="130"/>
      <c r="L42" s="131"/>
      <c r="M42" s="114"/>
      <c r="N42" s="114"/>
      <c r="O42" s="132"/>
      <c r="P42" s="148"/>
      <c r="Q42" s="145"/>
      <c r="R42" s="114"/>
      <c r="S42" s="145"/>
      <c r="T42" s="146"/>
      <c r="U42" s="160"/>
      <c r="V42" s="159"/>
      <c r="W42" s="114"/>
      <c r="X42" s="159"/>
      <c r="Y42" s="162"/>
      <c r="Z42" s="155"/>
      <c r="AA42" s="114"/>
      <c r="AB42" s="114"/>
      <c r="AC42" s="154"/>
      <c r="AD42" s="156"/>
      <c r="AE42" s="130"/>
      <c r="AF42" s="131"/>
      <c r="AG42" s="114"/>
      <c r="AH42" s="114"/>
      <c r="AI42" s="132"/>
      <c r="AJ42" s="148"/>
      <c r="AK42" s="145"/>
      <c r="AL42" s="114"/>
      <c r="AM42" s="145"/>
      <c r="AN42" s="146"/>
      <c r="AO42" s="155"/>
      <c r="AP42" s="114"/>
      <c r="AQ42" s="114"/>
      <c r="AR42" s="154"/>
      <c r="AS42" s="156"/>
      <c r="AT42" s="155"/>
      <c r="AU42" s="114"/>
      <c r="AV42" s="114"/>
      <c r="AW42" s="154"/>
      <c r="AX42" s="156"/>
      <c r="AY42" s="160"/>
      <c r="AZ42" s="159"/>
      <c r="BA42" s="114"/>
      <c r="BB42" s="159"/>
      <c r="BC42" s="162"/>
      <c r="BD42" s="148"/>
      <c r="BE42" s="145"/>
      <c r="BF42" s="114"/>
      <c r="BG42" s="145"/>
      <c r="BH42" s="146"/>
      <c r="BI42" s="130"/>
      <c r="BJ42" s="131"/>
      <c r="BK42" s="114"/>
      <c r="BL42" s="114"/>
      <c r="BM42" s="132"/>
      <c r="BN42" s="155"/>
      <c r="BO42" s="114"/>
      <c r="BP42" s="114"/>
      <c r="BQ42" s="154"/>
      <c r="BR42" s="156"/>
      <c r="BS42" s="138"/>
      <c r="BT42" s="137"/>
      <c r="BU42" s="137"/>
      <c r="BV42" s="137"/>
      <c r="BW42" s="178"/>
      <c r="BX42" s="169"/>
      <c r="BY42" s="168"/>
      <c r="BZ42" s="168"/>
      <c r="CA42" s="168"/>
      <c r="CB42" s="170"/>
    </row>
    <row r="43" spans="1:80" x14ac:dyDescent="0.25">
      <c r="A43" s="165"/>
      <c r="B43" s="108"/>
      <c r="C43" s="108"/>
      <c r="D43" s="180"/>
      <c r="E43" s="109"/>
      <c r="F43" s="181"/>
      <c r="G43" s="176"/>
      <c r="H43" s="108"/>
      <c r="I43" s="176"/>
      <c r="J43" s="183"/>
      <c r="K43" s="141"/>
      <c r="L43" s="143"/>
      <c r="M43" s="108"/>
      <c r="N43" s="143"/>
      <c r="O43" s="177"/>
      <c r="P43" s="133"/>
      <c r="Q43" s="139"/>
      <c r="R43" s="139"/>
      <c r="S43" s="139"/>
      <c r="T43" s="140"/>
      <c r="U43" s="165"/>
      <c r="V43" s="108"/>
      <c r="W43" s="108"/>
      <c r="X43" s="180"/>
      <c r="Y43" s="109"/>
      <c r="Z43" s="181"/>
      <c r="AA43" s="176"/>
      <c r="AB43" s="108"/>
      <c r="AC43" s="176"/>
      <c r="AD43" s="183"/>
      <c r="AE43" s="181"/>
      <c r="AF43" s="176"/>
      <c r="AG43" s="108"/>
      <c r="AH43" s="176"/>
      <c r="AI43" s="183"/>
      <c r="AJ43" s="133"/>
      <c r="AK43" s="139"/>
      <c r="AL43" s="139"/>
      <c r="AM43" s="139"/>
      <c r="AN43" s="140"/>
      <c r="AO43" s="164"/>
      <c r="AP43" s="108"/>
      <c r="AQ43" s="108"/>
      <c r="AR43" s="163"/>
      <c r="AS43" s="109"/>
      <c r="AT43" s="133"/>
      <c r="AU43" s="139"/>
      <c r="AV43" s="139"/>
      <c r="AW43" s="139"/>
      <c r="AX43" s="140"/>
      <c r="AY43" s="165"/>
      <c r="AZ43" s="108"/>
      <c r="BA43" s="108"/>
      <c r="BB43" s="180"/>
      <c r="BC43" s="109"/>
      <c r="BD43" s="181"/>
      <c r="BE43" s="176"/>
      <c r="BF43" s="108"/>
      <c r="BG43" s="176"/>
      <c r="BH43" s="183"/>
      <c r="BI43" s="164"/>
      <c r="BJ43" s="108"/>
      <c r="BK43" s="108"/>
      <c r="BL43" s="163"/>
      <c r="BM43" s="109"/>
      <c r="BN43" s="165"/>
      <c r="BO43" s="108"/>
      <c r="BP43" s="108"/>
      <c r="BQ43" s="180"/>
      <c r="BR43" s="109"/>
      <c r="BS43" s="124"/>
      <c r="BT43" s="126"/>
      <c r="BU43" s="108"/>
      <c r="BV43" s="126"/>
      <c r="BW43" s="129"/>
      <c r="BX43" s="165"/>
      <c r="BY43" s="108"/>
      <c r="BZ43" s="108"/>
      <c r="CA43" s="180"/>
      <c r="CB43" s="109"/>
    </row>
    <row r="44" spans="1:80" x14ac:dyDescent="0.25">
      <c r="A44" s="166"/>
      <c r="B44" s="111"/>
      <c r="C44" s="167"/>
      <c r="D44" s="167"/>
      <c r="E44" s="179"/>
      <c r="F44" s="182"/>
      <c r="G44" s="111"/>
      <c r="H44" s="111"/>
      <c r="I44" s="111"/>
      <c r="J44" s="174"/>
      <c r="K44" s="142"/>
      <c r="L44" s="111"/>
      <c r="M44" s="111"/>
      <c r="N44" s="111"/>
      <c r="O44" s="147"/>
      <c r="P44" s="110"/>
      <c r="Q44" s="135"/>
      <c r="R44" s="111"/>
      <c r="S44" s="111"/>
      <c r="T44" s="112"/>
      <c r="U44" s="166"/>
      <c r="V44" s="111"/>
      <c r="W44" s="167"/>
      <c r="X44" s="167"/>
      <c r="Y44" s="179"/>
      <c r="Z44" s="182"/>
      <c r="AA44" s="111"/>
      <c r="AB44" s="111"/>
      <c r="AC44" s="111"/>
      <c r="AD44" s="174"/>
      <c r="AE44" s="182"/>
      <c r="AF44" s="111"/>
      <c r="AG44" s="111"/>
      <c r="AH44" s="111"/>
      <c r="AI44" s="174"/>
      <c r="AJ44" s="110"/>
      <c r="AK44" s="135"/>
      <c r="AL44" s="111"/>
      <c r="AM44" s="111"/>
      <c r="AN44" s="112"/>
      <c r="AO44" s="158"/>
      <c r="AP44" s="123"/>
      <c r="AQ44" s="111"/>
      <c r="AR44" s="123"/>
      <c r="AS44" s="161"/>
      <c r="AT44" s="110"/>
      <c r="AU44" s="135"/>
      <c r="AV44" s="111"/>
      <c r="AW44" s="111"/>
      <c r="AX44" s="112"/>
      <c r="AY44" s="166"/>
      <c r="AZ44" s="111"/>
      <c r="BA44" s="167"/>
      <c r="BB44" s="167"/>
      <c r="BC44" s="179"/>
      <c r="BD44" s="182"/>
      <c r="BE44" s="111"/>
      <c r="BF44" s="111"/>
      <c r="BG44" s="111"/>
      <c r="BH44" s="174"/>
      <c r="BI44" s="158"/>
      <c r="BJ44" s="123"/>
      <c r="BK44" s="111"/>
      <c r="BL44" s="123"/>
      <c r="BM44" s="161"/>
      <c r="BN44" s="166"/>
      <c r="BO44" s="111"/>
      <c r="BP44" s="167"/>
      <c r="BQ44" s="167"/>
      <c r="BR44" s="179"/>
      <c r="BS44" s="125"/>
      <c r="BT44" s="127"/>
      <c r="BU44" s="111"/>
      <c r="BV44" s="127"/>
      <c r="BW44" s="128"/>
      <c r="BX44" s="166"/>
      <c r="BY44" s="111"/>
      <c r="BZ44" s="167"/>
      <c r="CA44" s="167"/>
      <c r="CB44" s="179"/>
    </row>
    <row r="45" spans="1:80" x14ac:dyDescent="0.25">
      <c r="A45" s="166"/>
      <c r="B45" s="111"/>
      <c r="C45" s="111"/>
      <c r="D45" s="111"/>
      <c r="E45" s="112"/>
      <c r="F45" s="182"/>
      <c r="G45" s="111"/>
      <c r="H45" s="175"/>
      <c r="I45" s="111"/>
      <c r="J45" s="174"/>
      <c r="K45" s="142"/>
      <c r="L45" s="111"/>
      <c r="M45" s="144"/>
      <c r="N45" s="111"/>
      <c r="O45" s="147"/>
      <c r="P45" s="110"/>
      <c r="Q45" s="135"/>
      <c r="R45" s="111"/>
      <c r="S45" s="135"/>
      <c r="T45" s="112"/>
      <c r="U45" s="166"/>
      <c r="V45" s="111"/>
      <c r="W45" s="111"/>
      <c r="X45" s="111"/>
      <c r="Y45" s="112"/>
      <c r="Z45" s="182"/>
      <c r="AA45" s="111"/>
      <c r="AB45" s="175"/>
      <c r="AC45" s="111"/>
      <c r="AD45" s="174"/>
      <c r="AE45" s="182"/>
      <c r="AF45" s="111"/>
      <c r="AG45" s="175"/>
      <c r="AH45" s="111"/>
      <c r="AI45" s="174"/>
      <c r="AJ45" s="110"/>
      <c r="AK45" s="135"/>
      <c r="AL45" s="111"/>
      <c r="AM45" s="135"/>
      <c r="AN45" s="112"/>
      <c r="AO45" s="158"/>
      <c r="AP45" s="123"/>
      <c r="AQ45" s="111"/>
      <c r="AR45" s="123"/>
      <c r="AS45" s="112"/>
      <c r="AT45" s="110"/>
      <c r="AU45" s="135"/>
      <c r="AV45" s="111"/>
      <c r="AW45" s="135"/>
      <c r="AX45" s="112"/>
      <c r="AY45" s="166"/>
      <c r="AZ45" s="111"/>
      <c r="BA45" s="111"/>
      <c r="BB45" s="111"/>
      <c r="BC45" s="112"/>
      <c r="BD45" s="182"/>
      <c r="BE45" s="111"/>
      <c r="BF45" s="175"/>
      <c r="BG45" s="111"/>
      <c r="BH45" s="174"/>
      <c r="BI45" s="158"/>
      <c r="BJ45" s="123"/>
      <c r="BK45" s="111"/>
      <c r="BL45" s="123"/>
      <c r="BM45" s="112"/>
      <c r="BN45" s="166"/>
      <c r="BO45" s="111"/>
      <c r="BP45" s="111"/>
      <c r="BQ45" s="111"/>
      <c r="BR45" s="112"/>
      <c r="BS45" s="125"/>
      <c r="BT45" s="127"/>
      <c r="BU45" s="111"/>
      <c r="BV45" s="111"/>
      <c r="BW45" s="112"/>
      <c r="BX45" s="166"/>
      <c r="BY45" s="111"/>
      <c r="BZ45" s="111"/>
      <c r="CA45" s="111"/>
      <c r="CB45" s="112"/>
    </row>
    <row r="46" spans="1:80" x14ac:dyDescent="0.25">
      <c r="A46" s="166"/>
      <c r="B46" s="111"/>
      <c r="C46" s="111"/>
      <c r="D46" s="167"/>
      <c r="E46" s="112"/>
      <c r="F46" s="110"/>
      <c r="G46" s="111"/>
      <c r="H46" s="111"/>
      <c r="I46" s="111"/>
      <c r="J46" s="112"/>
      <c r="K46" s="110"/>
      <c r="L46" s="111"/>
      <c r="M46" s="144"/>
      <c r="N46" s="111"/>
      <c r="O46" s="147"/>
      <c r="P46" s="110"/>
      <c r="Q46" s="135"/>
      <c r="R46" s="111"/>
      <c r="S46" s="135"/>
      <c r="T46" s="112"/>
      <c r="U46" s="166"/>
      <c r="V46" s="111"/>
      <c r="W46" s="111"/>
      <c r="X46" s="167"/>
      <c r="Y46" s="112"/>
      <c r="Z46" s="110"/>
      <c r="AA46" s="111"/>
      <c r="AB46" s="111"/>
      <c r="AC46" s="111"/>
      <c r="AD46" s="112"/>
      <c r="AE46" s="110"/>
      <c r="AF46" s="111"/>
      <c r="AG46" s="111"/>
      <c r="AH46" s="111"/>
      <c r="AI46" s="112"/>
      <c r="AJ46" s="110"/>
      <c r="AK46" s="135"/>
      <c r="AL46" s="111"/>
      <c r="AM46" s="135"/>
      <c r="AN46" s="112"/>
      <c r="AO46" s="110"/>
      <c r="AP46" s="123"/>
      <c r="AQ46" s="111"/>
      <c r="AR46" s="111"/>
      <c r="AS46" s="161"/>
      <c r="AT46" s="110"/>
      <c r="AU46" s="135"/>
      <c r="AV46" s="111"/>
      <c r="AW46" s="135"/>
      <c r="AX46" s="112"/>
      <c r="AY46" s="166"/>
      <c r="AZ46" s="111"/>
      <c r="BA46" s="111"/>
      <c r="BB46" s="167"/>
      <c r="BC46" s="112"/>
      <c r="BD46" s="110"/>
      <c r="BE46" s="111"/>
      <c r="BF46" s="111"/>
      <c r="BG46" s="111"/>
      <c r="BH46" s="112"/>
      <c r="BI46" s="110"/>
      <c r="BJ46" s="123"/>
      <c r="BK46" s="111"/>
      <c r="BL46" s="111"/>
      <c r="BM46" s="161"/>
      <c r="BN46" s="166"/>
      <c r="BO46" s="111"/>
      <c r="BP46" s="111"/>
      <c r="BQ46" s="167"/>
      <c r="BR46" s="112"/>
      <c r="BS46" s="125"/>
      <c r="BT46" s="127"/>
      <c r="BU46" s="111"/>
      <c r="BV46" s="111"/>
      <c r="BW46" s="128"/>
      <c r="BX46" s="166"/>
      <c r="BY46" s="111"/>
      <c r="BZ46" s="111"/>
      <c r="CA46" s="167"/>
      <c r="CB46" s="112"/>
    </row>
    <row r="47" spans="1:80" x14ac:dyDescent="0.25">
      <c r="A47" s="166"/>
      <c r="B47" s="111"/>
      <c r="C47" s="167"/>
      <c r="D47" s="111"/>
      <c r="E47" s="179"/>
      <c r="F47" s="182"/>
      <c r="G47" s="111"/>
      <c r="H47" s="175"/>
      <c r="I47" s="111"/>
      <c r="J47" s="174"/>
      <c r="K47" s="142"/>
      <c r="L47" s="111"/>
      <c r="M47" s="144"/>
      <c r="N47" s="111"/>
      <c r="O47" s="112"/>
      <c r="P47" s="110"/>
      <c r="Q47" s="135"/>
      <c r="R47" s="111"/>
      <c r="S47" s="135"/>
      <c r="T47" s="112"/>
      <c r="U47" s="166"/>
      <c r="V47" s="111"/>
      <c r="W47" s="167"/>
      <c r="X47" s="111"/>
      <c r="Y47" s="179"/>
      <c r="Z47" s="182"/>
      <c r="AA47" s="111"/>
      <c r="AB47" s="175"/>
      <c r="AC47" s="111"/>
      <c r="AD47" s="174"/>
      <c r="AE47" s="182"/>
      <c r="AF47" s="111"/>
      <c r="AG47" s="175"/>
      <c r="AH47" s="111"/>
      <c r="AI47" s="174"/>
      <c r="AJ47" s="110"/>
      <c r="AK47" s="135"/>
      <c r="AL47" s="111"/>
      <c r="AM47" s="135"/>
      <c r="AN47" s="112"/>
      <c r="AO47" s="110"/>
      <c r="AP47" s="111"/>
      <c r="AQ47" s="111"/>
      <c r="AR47" s="111"/>
      <c r="AS47" s="112"/>
      <c r="AT47" s="110"/>
      <c r="AU47" s="135"/>
      <c r="AV47" s="111"/>
      <c r="AW47" s="135"/>
      <c r="AX47" s="112"/>
      <c r="AY47" s="166"/>
      <c r="AZ47" s="111"/>
      <c r="BA47" s="167"/>
      <c r="BB47" s="111"/>
      <c r="BC47" s="179"/>
      <c r="BD47" s="182"/>
      <c r="BE47" s="111"/>
      <c r="BF47" s="175"/>
      <c r="BG47" s="111"/>
      <c r="BH47" s="174"/>
      <c r="BI47" s="110"/>
      <c r="BJ47" s="111"/>
      <c r="BK47" s="111"/>
      <c r="BL47" s="111"/>
      <c r="BM47" s="112"/>
      <c r="BN47" s="166"/>
      <c r="BO47" s="111"/>
      <c r="BP47" s="167"/>
      <c r="BQ47" s="111"/>
      <c r="BR47" s="179"/>
      <c r="BS47" s="125"/>
      <c r="BT47" s="127"/>
      <c r="BU47" s="111"/>
      <c r="BV47" s="127"/>
      <c r="BW47" s="112"/>
      <c r="BX47" s="166"/>
      <c r="BY47" s="111"/>
      <c r="BZ47" s="167"/>
      <c r="CA47" s="111"/>
      <c r="CB47" s="179"/>
    </row>
    <row r="48" spans="1:80" x14ac:dyDescent="0.25">
      <c r="A48" s="166"/>
      <c r="B48" s="111"/>
      <c r="C48" s="167"/>
      <c r="D48" s="111"/>
      <c r="E48" s="112"/>
      <c r="F48" s="110"/>
      <c r="G48" s="111"/>
      <c r="H48" s="111"/>
      <c r="I48" s="111"/>
      <c r="J48" s="112"/>
      <c r="K48" s="142"/>
      <c r="L48" s="111"/>
      <c r="M48" s="144"/>
      <c r="N48" s="111"/>
      <c r="O48" s="147"/>
      <c r="P48" s="110"/>
      <c r="Q48" s="135"/>
      <c r="R48" s="111"/>
      <c r="S48" s="135"/>
      <c r="T48" s="112"/>
      <c r="U48" s="166"/>
      <c r="V48" s="111"/>
      <c r="W48" s="167"/>
      <c r="X48" s="111"/>
      <c r="Y48" s="112"/>
      <c r="Z48" s="110"/>
      <c r="AA48" s="111"/>
      <c r="AB48" s="111"/>
      <c r="AC48" s="111"/>
      <c r="AD48" s="112"/>
      <c r="AE48" s="110"/>
      <c r="AF48" s="111"/>
      <c r="AG48" s="111"/>
      <c r="AH48" s="111"/>
      <c r="AI48" s="112"/>
      <c r="AJ48" s="110"/>
      <c r="AK48" s="135"/>
      <c r="AL48" s="111"/>
      <c r="AM48" s="135"/>
      <c r="AN48" s="112"/>
      <c r="AO48" s="158"/>
      <c r="AP48" s="111"/>
      <c r="AQ48" s="111"/>
      <c r="AR48" s="111"/>
      <c r="AS48" s="161"/>
      <c r="AT48" s="110"/>
      <c r="AU48" s="135"/>
      <c r="AV48" s="111"/>
      <c r="AW48" s="135"/>
      <c r="AX48" s="112"/>
      <c r="AY48" s="166"/>
      <c r="AZ48" s="111"/>
      <c r="BA48" s="167"/>
      <c r="BB48" s="111"/>
      <c r="BC48" s="112"/>
      <c r="BD48" s="110"/>
      <c r="BE48" s="111"/>
      <c r="BF48" s="111"/>
      <c r="BG48" s="111"/>
      <c r="BH48" s="112"/>
      <c r="BI48" s="158"/>
      <c r="BJ48" s="111"/>
      <c r="BK48" s="111"/>
      <c r="BL48" s="111"/>
      <c r="BM48" s="161"/>
      <c r="BN48" s="166"/>
      <c r="BO48" s="111"/>
      <c r="BP48" s="167"/>
      <c r="BQ48" s="111"/>
      <c r="BR48" s="112"/>
      <c r="BS48" s="125"/>
      <c r="BT48" s="111"/>
      <c r="BU48" s="111"/>
      <c r="BV48" s="111"/>
      <c r="BW48" s="128"/>
      <c r="BX48" s="166"/>
      <c r="BY48" s="111"/>
      <c r="BZ48" s="167"/>
      <c r="CA48" s="111"/>
      <c r="CB48" s="112"/>
    </row>
    <row r="49" spans="1:80" x14ac:dyDescent="0.25">
      <c r="A49" s="166"/>
      <c r="B49" s="111"/>
      <c r="C49" s="111"/>
      <c r="D49" s="167"/>
      <c r="E49" s="179"/>
      <c r="F49" s="182"/>
      <c r="G49" s="111"/>
      <c r="H49" s="175"/>
      <c r="I49" s="111"/>
      <c r="J49" s="174"/>
      <c r="K49" s="142"/>
      <c r="L49" s="111"/>
      <c r="M49" s="111"/>
      <c r="N49" s="111"/>
      <c r="O49" s="147"/>
      <c r="P49" s="110"/>
      <c r="Q49" s="111"/>
      <c r="R49" s="111"/>
      <c r="S49" s="135"/>
      <c r="T49" s="112"/>
      <c r="U49" s="166"/>
      <c r="V49" s="111"/>
      <c r="W49" s="111"/>
      <c r="X49" s="167"/>
      <c r="Y49" s="179"/>
      <c r="Z49" s="182"/>
      <c r="AA49" s="111"/>
      <c r="AB49" s="175"/>
      <c r="AC49" s="111"/>
      <c r="AD49" s="174"/>
      <c r="AE49" s="182"/>
      <c r="AF49" s="111"/>
      <c r="AG49" s="175"/>
      <c r="AH49" s="111"/>
      <c r="AI49" s="174"/>
      <c r="AJ49" s="110"/>
      <c r="AK49" s="111"/>
      <c r="AL49" s="111"/>
      <c r="AM49" s="135"/>
      <c r="AN49" s="112"/>
      <c r="AO49" s="158"/>
      <c r="AP49" s="111"/>
      <c r="AQ49" s="111"/>
      <c r="AR49" s="111"/>
      <c r="AS49" s="161"/>
      <c r="AT49" s="110"/>
      <c r="AU49" s="111"/>
      <c r="AV49" s="111"/>
      <c r="AW49" s="135"/>
      <c r="AX49" s="112"/>
      <c r="AY49" s="166"/>
      <c r="AZ49" s="111"/>
      <c r="BA49" s="111"/>
      <c r="BB49" s="167"/>
      <c r="BC49" s="179"/>
      <c r="BD49" s="182"/>
      <c r="BE49" s="111"/>
      <c r="BF49" s="175"/>
      <c r="BG49" s="111"/>
      <c r="BH49" s="174"/>
      <c r="BI49" s="158"/>
      <c r="BJ49" s="111"/>
      <c r="BK49" s="111"/>
      <c r="BL49" s="111"/>
      <c r="BM49" s="161"/>
      <c r="BN49" s="166"/>
      <c r="BO49" s="111"/>
      <c r="BP49" s="111"/>
      <c r="BQ49" s="167"/>
      <c r="BR49" s="179"/>
      <c r="BS49" s="125"/>
      <c r="BT49" s="127"/>
      <c r="BU49" s="111"/>
      <c r="BV49" s="127"/>
      <c r="BW49" s="112"/>
      <c r="BX49" s="166"/>
      <c r="BY49" s="111"/>
      <c r="BZ49" s="111"/>
      <c r="CA49" s="167"/>
      <c r="CB49" s="179"/>
    </row>
    <row r="50" spans="1:80" x14ac:dyDescent="0.25">
      <c r="A50" s="169"/>
      <c r="B50" s="168"/>
      <c r="C50" s="168"/>
      <c r="D50" s="168"/>
      <c r="E50" s="170"/>
      <c r="F50" s="171"/>
      <c r="G50" s="172"/>
      <c r="H50" s="114"/>
      <c r="I50" s="172"/>
      <c r="J50" s="173"/>
      <c r="K50" s="148"/>
      <c r="L50" s="145"/>
      <c r="M50" s="114"/>
      <c r="N50" s="145"/>
      <c r="O50" s="146"/>
      <c r="P50" s="138"/>
      <c r="Q50" s="137"/>
      <c r="R50" s="137"/>
      <c r="S50" s="137"/>
      <c r="T50" s="178"/>
      <c r="U50" s="169"/>
      <c r="V50" s="168"/>
      <c r="W50" s="168"/>
      <c r="X50" s="168"/>
      <c r="Y50" s="170"/>
      <c r="Z50" s="171"/>
      <c r="AA50" s="172"/>
      <c r="AB50" s="114"/>
      <c r="AC50" s="172"/>
      <c r="AD50" s="173"/>
      <c r="AE50" s="171"/>
      <c r="AF50" s="172"/>
      <c r="AG50" s="114"/>
      <c r="AH50" s="172"/>
      <c r="AI50" s="173"/>
      <c r="AJ50" s="138"/>
      <c r="AK50" s="137"/>
      <c r="AL50" s="137"/>
      <c r="AM50" s="137"/>
      <c r="AN50" s="178"/>
      <c r="AO50" s="160"/>
      <c r="AP50" s="159"/>
      <c r="AQ50" s="114"/>
      <c r="AR50" s="159"/>
      <c r="AS50" s="162"/>
      <c r="AT50" s="138"/>
      <c r="AU50" s="137"/>
      <c r="AV50" s="137"/>
      <c r="AW50" s="137"/>
      <c r="AX50" s="178"/>
      <c r="AY50" s="169"/>
      <c r="AZ50" s="168"/>
      <c r="BA50" s="168"/>
      <c r="BB50" s="168"/>
      <c r="BC50" s="170"/>
      <c r="BD50" s="171"/>
      <c r="BE50" s="172"/>
      <c r="BF50" s="114"/>
      <c r="BG50" s="172"/>
      <c r="BH50" s="173"/>
      <c r="BI50" s="160"/>
      <c r="BJ50" s="159"/>
      <c r="BK50" s="114"/>
      <c r="BL50" s="159"/>
      <c r="BM50" s="162"/>
      <c r="BN50" s="169"/>
      <c r="BO50" s="168"/>
      <c r="BP50" s="168"/>
      <c r="BQ50" s="168"/>
      <c r="BR50" s="170"/>
      <c r="BS50" s="130"/>
      <c r="BT50" s="131"/>
      <c r="BU50" s="114"/>
      <c r="BV50" s="114"/>
      <c r="BW50" s="132"/>
      <c r="BX50" s="169"/>
      <c r="BY50" s="168"/>
      <c r="BZ50" s="168"/>
      <c r="CA50" s="168"/>
      <c r="CB50" s="170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Y50"/>
  <sheetViews>
    <sheetView workbookViewId="0">
      <selection activeCell="CC9" sqref="CC9"/>
    </sheetView>
  </sheetViews>
  <sheetFormatPr defaultColWidth="2" defaultRowHeight="13.2" x14ac:dyDescent="0.25"/>
  <cols>
    <col min="61" max="61" width="2" bestFit="1" customWidth="1"/>
  </cols>
  <sheetData>
    <row r="1" spans="2:63" x14ac:dyDescent="0.25">
      <c r="B1" s="15"/>
      <c r="C1" s="16"/>
      <c r="D1" s="16"/>
      <c r="E1" s="16"/>
      <c r="F1" s="17"/>
      <c r="L1" s="15"/>
      <c r="M1" s="16"/>
      <c r="N1" s="16"/>
      <c r="O1" s="16"/>
      <c r="P1" s="17"/>
      <c r="U1" s="15"/>
      <c r="V1" s="16"/>
      <c r="W1" s="16"/>
      <c r="X1" s="16"/>
      <c r="Y1" s="17"/>
    </row>
    <row r="2" spans="2:63" x14ac:dyDescent="0.25">
      <c r="B2" s="124">
        <v>1</v>
      </c>
      <c r="C2" s="126">
        <v>1</v>
      </c>
      <c r="D2" s="126">
        <v>1</v>
      </c>
      <c r="E2" s="126">
        <v>1</v>
      </c>
      <c r="F2" s="129">
        <v>1</v>
      </c>
      <c r="H2" t="str">
        <f>_xlfn.CONCAT("0x",B2*1,DEC2HEX(C2*8+D2*4+E2*2+F2))</f>
        <v>0x1F</v>
      </c>
      <c r="L2" s="187">
        <v>1</v>
      </c>
      <c r="M2" s="139">
        <v>1</v>
      </c>
      <c r="N2" s="139">
        <v>1</v>
      </c>
      <c r="O2" s="139">
        <v>1</v>
      </c>
      <c r="P2" s="140">
        <v>1</v>
      </c>
      <c r="R2" t="str">
        <f>_xlfn.CONCAT("0x",L2*1,DEC2HEX(M2*8+N2*4+O2*2+P2))</f>
        <v>0x1F</v>
      </c>
      <c r="U2" s="141">
        <v>1</v>
      </c>
      <c r="V2" s="143">
        <v>1</v>
      </c>
      <c r="W2" s="108"/>
      <c r="X2" s="143">
        <v>1</v>
      </c>
      <c r="Y2" s="177">
        <v>1</v>
      </c>
      <c r="AA2" t="str">
        <f>_xlfn.CONCAT("0x",U2*1,DEC2HEX(V2*8+W2*4+X2*2+Y2))</f>
        <v>0x1B</v>
      </c>
      <c r="AD2" s="149">
        <v>1</v>
      </c>
      <c r="AE2" s="108"/>
      <c r="AF2" s="108"/>
      <c r="AG2" s="150">
        <v>1</v>
      </c>
      <c r="AH2" s="109"/>
      <c r="AJ2" t="str">
        <f>_xlfn.CONCAT("0x",AD2*1,DEC2HEX(AE2*8+AF2*4+AG2*2+AH2))</f>
        <v>0x12</v>
      </c>
      <c r="AM2" s="164">
        <v>1</v>
      </c>
      <c r="AN2" s="108"/>
      <c r="AO2" s="108"/>
      <c r="AP2" s="163">
        <v>1</v>
      </c>
      <c r="AQ2" s="109"/>
      <c r="AS2" t="str">
        <f>_xlfn.CONCAT("0x",AM2*1,DEC2HEX(AN2*8+AO2*4+AP2*2+AQ2))</f>
        <v>0x12</v>
      </c>
      <c r="AV2" s="165">
        <v>1</v>
      </c>
      <c r="AW2" s="180">
        <v>1</v>
      </c>
      <c r="AX2" s="108"/>
      <c r="AY2" s="180">
        <v>1</v>
      </c>
      <c r="AZ2" s="109"/>
      <c r="BB2" t="str">
        <f>_xlfn.CONCAT("0x",AV2*1,DEC2HEX(AW2*8+AX2*4+AY2*2+AZ2))</f>
        <v>0x1A</v>
      </c>
      <c r="BE2" s="186">
        <v>1</v>
      </c>
      <c r="BF2" s="108"/>
      <c r="BG2" s="108"/>
      <c r="BH2" s="176">
        <v>1</v>
      </c>
      <c r="BI2" s="183">
        <v>1</v>
      </c>
      <c r="BK2" t="str">
        <f>_xlfn.CONCAT("0x",BE2*1,DEC2HEX(BF2*8+BG2*4+BH2*2+BI2))</f>
        <v>0x13</v>
      </c>
    </row>
    <row r="3" spans="2:63" x14ac:dyDescent="0.25">
      <c r="B3" s="125">
        <v>1</v>
      </c>
      <c r="C3" s="127">
        <v>1</v>
      </c>
      <c r="D3" s="111"/>
      <c r="E3" s="111"/>
      <c r="F3" s="128">
        <v>1</v>
      </c>
      <c r="H3" t="str">
        <f t="shared" ref="H3:H9" si="0">_xlfn.CONCAT("0x",B3*1,DEC2HEX(C3*8+D3*4+E3*2+F3))</f>
        <v>0x19</v>
      </c>
      <c r="L3" s="110"/>
      <c r="M3" s="111"/>
      <c r="N3" s="111"/>
      <c r="O3" s="111"/>
      <c r="P3" s="136">
        <v>1</v>
      </c>
      <c r="R3" t="str">
        <f t="shared" ref="R3:R9" si="1">_xlfn.CONCAT("0x",L3*1,DEC2HEX(M3*8+N3*4+O3*2+P3))</f>
        <v>0x01</v>
      </c>
      <c r="U3" s="142">
        <v>1</v>
      </c>
      <c r="V3" s="111"/>
      <c r="W3" s="111"/>
      <c r="X3" s="111"/>
      <c r="Y3" s="147">
        <v>1</v>
      </c>
      <c r="AA3" t="str">
        <f t="shared" ref="AA3:AA9" si="2">_xlfn.CONCAT("0x",U3*1,DEC2HEX(V3*8+W3*4+X3*2+Y3))</f>
        <v>0x11</v>
      </c>
      <c r="AD3" s="110"/>
      <c r="AE3" s="153">
        <v>1</v>
      </c>
      <c r="AF3" s="111"/>
      <c r="AG3" s="153">
        <v>1</v>
      </c>
      <c r="AH3" s="112"/>
      <c r="AJ3" t="str">
        <f t="shared" ref="AJ3:AJ9" si="3">_xlfn.CONCAT("0x",AD3*1,DEC2HEX(AE3*8+AF3*4+AG3*2+AH3))</f>
        <v>0x0A</v>
      </c>
      <c r="AM3" s="158">
        <v>1</v>
      </c>
      <c r="AN3" s="111"/>
      <c r="AO3" s="123">
        <v>1</v>
      </c>
      <c r="AP3" s="123">
        <v>1</v>
      </c>
      <c r="AQ3" s="112"/>
      <c r="AS3" t="str">
        <f t="shared" ref="AS3:AS9" si="4">_xlfn.CONCAT("0x",AM3*1,DEC2HEX(AN3*8+AO3*4+AP3*2+AQ3))</f>
        <v>0x16</v>
      </c>
      <c r="AV3" s="166">
        <v>1</v>
      </c>
      <c r="AW3" s="111"/>
      <c r="AX3" s="111"/>
      <c r="AY3" s="111"/>
      <c r="AZ3" s="179">
        <v>1</v>
      </c>
      <c r="BB3" t="str">
        <f t="shared" ref="BB3:BB9" si="5">_xlfn.CONCAT("0x",AV3*1,DEC2HEX(AW3*8+AX3*4+AY3*2+AZ3))</f>
        <v>0x11</v>
      </c>
      <c r="BE3" s="110"/>
      <c r="BF3" s="111"/>
      <c r="BG3" s="175">
        <v>1</v>
      </c>
      <c r="BH3" s="111"/>
      <c r="BI3" s="174">
        <v>1</v>
      </c>
      <c r="BK3" t="str">
        <f t="shared" ref="BK3:BK9" si="6">_xlfn.CONCAT("0x",BE3*1,DEC2HEX(BF3*8+BG3*4+BH3*2+BI3))</f>
        <v>0x05</v>
      </c>
    </row>
    <row r="4" spans="2:63" x14ac:dyDescent="0.25">
      <c r="B4" s="125">
        <v>1</v>
      </c>
      <c r="C4" s="111"/>
      <c r="D4" s="127">
        <v>1</v>
      </c>
      <c r="E4" s="111"/>
      <c r="F4" s="128">
        <v>1</v>
      </c>
      <c r="H4" t="str">
        <f t="shared" si="0"/>
        <v>0x15</v>
      </c>
      <c r="L4" s="110"/>
      <c r="M4" s="111"/>
      <c r="N4" s="135">
        <v>1</v>
      </c>
      <c r="O4" s="111"/>
      <c r="P4" s="136">
        <v>1</v>
      </c>
      <c r="R4" t="str">
        <f t="shared" si="1"/>
        <v>0x05</v>
      </c>
      <c r="U4" s="110"/>
      <c r="V4" s="111"/>
      <c r="W4" s="111"/>
      <c r="X4" s="111"/>
      <c r="Y4" s="112"/>
      <c r="AA4" t="str">
        <f t="shared" si="2"/>
        <v>0x00</v>
      </c>
      <c r="AD4" s="110"/>
      <c r="AE4" s="153">
        <v>1</v>
      </c>
      <c r="AF4" s="111"/>
      <c r="AG4" s="111"/>
      <c r="AH4" s="157">
        <v>1</v>
      </c>
      <c r="AJ4" t="str">
        <f t="shared" si="3"/>
        <v>0x09</v>
      </c>
      <c r="AM4" s="158">
        <v>1</v>
      </c>
      <c r="AN4" s="111"/>
      <c r="AO4" s="111"/>
      <c r="AP4" s="123">
        <v>1</v>
      </c>
      <c r="AQ4" s="161">
        <v>1</v>
      </c>
      <c r="AS4" t="str">
        <f t="shared" si="4"/>
        <v>0x13</v>
      </c>
      <c r="AV4" s="166">
        <v>1</v>
      </c>
      <c r="AW4" s="111"/>
      <c r="AX4" s="167">
        <v>1</v>
      </c>
      <c r="AY4" s="111"/>
      <c r="AZ4" s="179">
        <v>1</v>
      </c>
      <c r="BB4" t="str">
        <f t="shared" si="5"/>
        <v>0x15</v>
      </c>
      <c r="BE4" s="110"/>
      <c r="BF4" s="175">
        <v>1</v>
      </c>
      <c r="BG4" s="111"/>
      <c r="BH4" s="111"/>
      <c r="BI4" s="174">
        <v>1</v>
      </c>
      <c r="BK4" t="str">
        <f t="shared" si="6"/>
        <v>0x09</v>
      </c>
    </row>
    <row r="5" spans="2:63" x14ac:dyDescent="0.25">
      <c r="B5" s="125">
        <v>1</v>
      </c>
      <c r="C5" s="111"/>
      <c r="D5" s="111"/>
      <c r="E5" s="111"/>
      <c r="F5" s="128">
        <v>1</v>
      </c>
      <c r="H5" t="str">
        <f t="shared" si="0"/>
        <v>0x11</v>
      </c>
      <c r="L5" s="110"/>
      <c r="M5" s="135">
        <v>1</v>
      </c>
      <c r="N5" s="111"/>
      <c r="O5" s="111"/>
      <c r="P5" s="112"/>
      <c r="R5" t="str">
        <f t="shared" si="1"/>
        <v>0x08</v>
      </c>
      <c r="U5" s="142">
        <v>1</v>
      </c>
      <c r="V5" s="144">
        <v>1</v>
      </c>
      <c r="W5" s="111"/>
      <c r="X5" s="144">
        <v>1</v>
      </c>
      <c r="Y5" s="147">
        <v>1</v>
      </c>
      <c r="AA5" t="str">
        <f t="shared" si="2"/>
        <v>0x1B</v>
      </c>
      <c r="AD5" s="110"/>
      <c r="AE5" s="111"/>
      <c r="AF5" s="153">
        <v>1</v>
      </c>
      <c r="AG5" s="111"/>
      <c r="AH5" s="112"/>
      <c r="AJ5" t="str">
        <f t="shared" si="3"/>
        <v>0x04</v>
      </c>
      <c r="AM5" s="158">
        <v>1</v>
      </c>
      <c r="AN5" s="123">
        <v>1</v>
      </c>
      <c r="AO5" s="111"/>
      <c r="AP5" s="111"/>
      <c r="AQ5" s="112"/>
      <c r="AS5" t="str">
        <f t="shared" si="4"/>
        <v>0x18</v>
      </c>
      <c r="AV5" s="166">
        <v>1</v>
      </c>
      <c r="AW5" s="111"/>
      <c r="AX5" s="167">
        <v>1</v>
      </c>
      <c r="AY5" s="111"/>
      <c r="AZ5" s="112"/>
      <c r="BB5" t="str">
        <f t="shared" si="5"/>
        <v>0x14</v>
      </c>
      <c r="BE5" s="110"/>
      <c r="BF5" s="175">
        <v>1</v>
      </c>
      <c r="BG5" s="111"/>
      <c r="BH5" s="111"/>
      <c r="BI5" s="174">
        <v>1</v>
      </c>
      <c r="BK5" t="str">
        <f t="shared" si="6"/>
        <v>0x09</v>
      </c>
    </row>
    <row r="6" spans="2:63" x14ac:dyDescent="0.25">
      <c r="B6" s="125">
        <v>1</v>
      </c>
      <c r="C6" s="111"/>
      <c r="D6" s="127">
        <v>1</v>
      </c>
      <c r="E6" s="111"/>
      <c r="F6" s="112"/>
      <c r="H6" t="str">
        <f t="shared" si="0"/>
        <v>0x14</v>
      </c>
      <c r="L6" s="134">
        <v>1</v>
      </c>
      <c r="M6" s="111"/>
      <c r="N6" s="111"/>
      <c r="O6" s="111"/>
      <c r="P6" s="136">
        <v>1</v>
      </c>
      <c r="R6" t="str">
        <f t="shared" si="1"/>
        <v>0x11</v>
      </c>
      <c r="U6" s="142">
        <v>1</v>
      </c>
      <c r="V6" s="111"/>
      <c r="W6" s="111"/>
      <c r="X6" s="111"/>
      <c r="Y6" s="147">
        <v>1</v>
      </c>
      <c r="AA6" t="str">
        <f t="shared" si="2"/>
        <v>0x11</v>
      </c>
      <c r="AD6" s="152">
        <v>1</v>
      </c>
      <c r="AE6" s="153">
        <v>1</v>
      </c>
      <c r="AF6" s="111"/>
      <c r="AG6" s="111"/>
      <c r="AH6" s="157">
        <v>1</v>
      </c>
      <c r="AJ6" t="str">
        <f t="shared" si="3"/>
        <v>0x19</v>
      </c>
      <c r="AM6" s="158">
        <v>1</v>
      </c>
      <c r="AN6" s="111"/>
      <c r="AO6" s="111"/>
      <c r="AP6" s="123">
        <v>1</v>
      </c>
      <c r="AQ6" s="112"/>
      <c r="AS6" t="str">
        <f t="shared" si="4"/>
        <v>0x12</v>
      </c>
      <c r="AV6" s="166">
        <v>1</v>
      </c>
      <c r="AW6" s="111"/>
      <c r="AX6" s="111"/>
      <c r="AY6" s="167">
        <v>1</v>
      </c>
      <c r="AZ6" s="112"/>
      <c r="BB6" t="str">
        <f t="shared" si="5"/>
        <v>0x12</v>
      </c>
      <c r="BE6" s="110"/>
      <c r="BF6" s="111"/>
      <c r="BG6" s="175">
        <v>1</v>
      </c>
      <c r="BH6" s="111"/>
      <c r="BI6" s="174">
        <v>1</v>
      </c>
      <c r="BK6" t="str">
        <f t="shared" si="6"/>
        <v>0x05</v>
      </c>
    </row>
    <row r="7" spans="2:63" x14ac:dyDescent="0.25">
      <c r="B7" s="125">
        <v>1</v>
      </c>
      <c r="C7" s="111"/>
      <c r="D7" s="127">
        <v>1</v>
      </c>
      <c r="E7" s="111"/>
      <c r="F7" s="128">
        <v>1</v>
      </c>
      <c r="H7" t="str">
        <f t="shared" si="0"/>
        <v>0x15</v>
      </c>
      <c r="L7" s="110"/>
      <c r="M7" s="111"/>
      <c r="N7" s="135">
        <v>1</v>
      </c>
      <c r="O7" s="111"/>
      <c r="P7" s="136">
        <v>1</v>
      </c>
      <c r="R7" t="str">
        <f t="shared" si="1"/>
        <v>0x05</v>
      </c>
      <c r="U7" s="110"/>
      <c r="V7" s="111"/>
      <c r="W7" s="111"/>
      <c r="X7" s="111"/>
      <c r="Y7" s="112"/>
      <c r="AA7" t="str">
        <f t="shared" si="2"/>
        <v>0x00</v>
      </c>
      <c r="AD7" s="110"/>
      <c r="AE7" s="111"/>
      <c r="AF7" s="111"/>
      <c r="AG7" s="153">
        <v>1</v>
      </c>
      <c r="AH7" s="157">
        <v>1</v>
      </c>
      <c r="AJ7" t="str">
        <f t="shared" si="3"/>
        <v>0x03</v>
      </c>
      <c r="AM7" s="158">
        <v>1</v>
      </c>
      <c r="AN7" s="111"/>
      <c r="AO7" s="123">
        <v>1</v>
      </c>
      <c r="AP7" s="123">
        <v>1</v>
      </c>
      <c r="AQ7" s="112"/>
      <c r="AS7" t="str">
        <f t="shared" si="4"/>
        <v>0x16</v>
      </c>
      <c r="AV7" s="166">
        <v>1</v>
      </c>
      <c r="AW7" s="111"/>
      <c r="AX7" s="167">
        <v>1</v>
      </c>
      <c r="AY7" s="111"/>
      <c r="AZ7" s="179">
        <v>1</v>
      </c>
      <c r="BB7" t="str">
        <f t="shared" si="5"/>
        <v>0x15</v>
      </c>
      <c r="BE7" s="182">
        <v>1</v>
      </c>
      <c r="BF7" s="111"/>
      <c r="BG7" s="175">
        <v>1</v>
      </c>
      <c r="BH7" s="111"/>
      <c r="BI7" s="174">
        <v>1</v>
      </c>
      <c r="BK7" t="str">
        <f t="shared" si="6"/>
        <v>0x15</v>
      </c>
    </row>
    <row r="8" spans="2:63" x14ac:dyDescent="0.25">
      <c r="B8" s="125">
        <v>1</v>
      </c>
      <c r="C8" s="111"/>
      <c r="D8" s="111"/>
      <c r="E8" s="127">
        <v>1</v>
      </c>
      <c r="F8" s="112"/>
      <c r="H8" t="str">
        <f t="shared" si="0"/>
        <v>0x12</v>
      </c>
      <c r="L8" s="110"/>
      <c r="M8" s="135">
        <v>1</v>
      </c>
      <c r="N8" s="111"/>
      <c r="O8" s="111"/>
      <c r="P8" s="136">
        <v>1</v>
      </c>
      <c r="R8" t="str">
        <f t="shared" si="1"/>
        <v>0x09</v>
      </c>
      <c r="U8" s="142">
        <v>1</v>
      </c>
      <c r="V8" s="111"/>
      <c r="W8" s="111"/>
      <c r="X8" s="111"/>
      <c r="Y8" s="147">
        <v>1</v>
      </c>
      <c r="AA8" t="str">
        <f t="shared" si="2"/>
        <v>0x11</v>
      </c>
      <c r="AD8" s="152">
        <v>1</v>
      </c>
      <c r="AE8" s="153">
        <v>1</v>
      </c>
      <c r="AF8" s="111"/>
      <c r="AG8" s="111"/>
      <c r="AH8" s="157">
        <v>1</v>
      </c>
      <c r="AJ8" t="str">
        <f t="shared" si="3"/>
        <v>0x19</v>
      </c>
      <c r="AM8" s="158">
        <v>1</v>
      </c>
      <c r="AN8" s="111"/>
      <c r="AO8" s="111"/>
      <c r="AP8" s="123">
        <v>1</v>
      </c>
      <c r="AQ8" s="161">
        <v>1</v>
      </c>
      <c r="AS8" t="str">
        <f t="shared" si="4"/>
        <v>0x13</v>
      </c>
      <c r="AV8" s="166">
        <v>1</v>
      </c>
      <c r="AW8" s="111"/>
      <c r="AX8" s="111"/>
      <c r="AY8" s="111"/>
      <c r="AZ8" s="112"/>
      <c r="BB8" t="str">
        <f t="shared" si="5"/>
        <v>0x10</v>
      </c>
      <c r="BE8" s="110"/>
      <c r="BF8" s="111"/>
      <c r="BG8" s="111"/>
      <c r="BH8" s="111"/>
      <c r="BI8" s="174">
        <v>1</v>
      </c>
      <c r="BK8" t="str">
        <f t="shared" si="6"/>
        <v>0x01</v>
      </c>
    </row>
    <row r="9" spans="2:63" x14ac:dyDescent="0.25">
      <c r="B9" s="130">
        <v>1</v>
      </c>
      <c r="C9" s="131">
        <v>1</v>
      </c>
      <c r="D9" s="114"/>
      <c r="E9" s="131">
        <v>1</v>
      </c>
      <c r="F9" s="115"/>
      <c r="H9" t="str">
        <f t="shared" si="0"/>
        <v>0x1A</v>
      </c>
      <c r="L9" s="138">
        <v>1</v>
      </c>
      <c r="M9" s="114"/>
      <c r="N9" s="114"/>
      <c r="O9" s="137">
        <v>1</v>
      </c>
      <c r="P9" s="115"/>
      <c r="R9" t="str">
        <f t="shared" si="1"/>
        <v>0x12</v>
      </c>
      <c r="U9" s="148">
        <v>1</v>
      </c>
      <c r="V9" s="145">
        <v>1</v>
      </c>
      <c r="W9" s="114"/>
      <c r="X9" s="145">
        <v>1</v>
      </c>
      <c r="Y9" s="146">
        <v>1</v>
      </c>
      <c r="AA9" t="str">
        <f t="shared" si="2"/>
        <v>0x1B</v>
      </c>
      <c r="AD9" s="113"/>
      <c r="AE9" s="154">
        <v>1</v>
      </c>
      <c r="AF9" s="114"/>
      <c r="AG9" s="154">
        <v>1</v>
      </c>
      <c r="AH9" s="156">
        <v>1</v>
      </c>
      <c r="AJ9" t="str">
        <f t="shared" si="3"/>
        <v>0x0B</v>
      </c>
      <c r="AM9" s="160">
        <v>1</v>
      </c>
      <c r="AN9" s="159">
        <v>1</v>
      </c>
      <c r="AO9" s="114"/>
      <c r="AP9" s="159">
        <v>1</v>
      </c>
      <c r="AQ9" s="162">
        <v>1</v>
      </c>
      <c r="AS9" t="str">
        <f t="shared" si="4"/>
        <v>0x1B</v>
      </c>
      <c r="AV9" s="169">
        <v>1</v>
      </c>
      <c r="AW9" s="168">
        <v>1</v>
      </c>
      <c r="AX9" s="168">
        <v>1</v>
      </c>
      <c r="AY9" s="168">
        <v>1</v>
      </c>
      <c r="AZ9" s="170">
        <v>1</v>
      </c>
      <c r="BB9" t="str">
        <f t="shared" si="5"/>
        <v>0x1F</v>
      </c>
      <c r="BE9" s="171">
        <v>1</v>
      </c>
      <c r="BF9" s="172">
        <v>1</v>
      </c>
      <c r="BG9" s="172">
        <v>1</v>
      </c>
      <c r="BH9" s="172">
        <v>1</v>
      </c>
      <c r="BI9" s="185">
        <v>1</v>
      </c>
      <c r="BK9" t="str">
        <f t="shared" si="6"/>
        <v>0x1F</v>
      </c>
    </row>
    <row r="10" spans="2:63" x14ac:dyDescent="0.25">
      <c r="D10" t="s">
        <v>141</v>
      </c>
      <c r="N10" t="s">
        <v>142</v>
      </c>
      <c r="V10" t="s">
        <v>144</v>
      </c>
      <c r="AD10" t="s">
        <v>102</v>
      </c>
      <c r="AM10" t="s">
        <v>145</v>
      </c>
      <c r="AV10" t="s">
        <v>143</v>
      </c>
      <c r="BF10" t="s">
        <v>140</v>
      </c>
    </row>
    <row r="11" spans="2:63" x14ac:dyDescent="0.25">
      <c r="B11" t="str">
        <f>CONCATENATE("unsigned char c1[] =  {",H$2,",",H$3,",",H$4,",",H$5,",",H$6,",",H$7,",",H$8,",",H$9,,"};")</f>
        <v>unsigned char c1[] =  {0x1F,0x19,0x15,0x11,0x14,0x15,0x12,0x1A};</v>
      </c>
    </row>
    <row r="12" spans="2:63" x14ac:dyDescent="0.25">
      <c r="B12" t="str">
        <f>CONCATENATE("unsigned char c2[] =  {",R$2,",",R$3,",",R$4,",",R$5,",",R$6,",",R$7,",",R$8,",",R$9,,"};")</f>
        <v>unsigned char c2[] =  {0x1F,0x01,0x05,0x08,0x11,0x05,0x09,0x12};</v>
      </c>
    </row>
    <row r="13" spans="2:63" x14ac:dyDescent="0.25">
      <c r="B13" t="str">
        <f>CONCATENATE("unsigned char c3[] =  {",AA$2,",",AA$3,",",AA$4,",",AA$5,",",AA$6,",",AA$7,",",AA$8,",",AA$9,,"};")</f>
        <v>unsigned char c3[] =  {0x1B,0x11,0x00,0x1B,0x11,0x00,0x11,0x1B};</v>
      </c>
    </row>
    <row r="14" spans="2:63" x14ac:dyDescent="0.25">
      <c r="B14" t="str">
        <f>CONCATENATE("unsigned char c4[] =  {",AJ$2,",",AJ$3,",",AJ$4,",",AJ$5,",",AJ$6,",",AJ$7,",",AJ$8,",",AJ$9,,"};")</f>
        <v>unsigned char c4[] =  {0x12,0x0A,0x09,0x04,0x19,0x03,0x19,0x0B};</v>
      </c>
    </row>
    <row r="15" spans="2:63" x14ac:dyDescent="0.25">
      <c r="B15" t="str">
        <f>CONCATENATE("unsigned char c5[] =  {",AS$2,",",AS$3,",",AS$4,",",AS$5,",",AS$6,",",AS$7,",",AS$8,",",AS$9,,"};")</f>
        <v>unsigned char c5[] =  {0x12,0x16,0x13,0x18,0x12,0x16,0x13,0x1B};</v>
      </c>
    </row>
    <row r="16" spans="2:63" x14ac:dyDescent="0.25">
      <c r="B16" t="str">
        <f>CONCATENATE("unsigned char c6[] =  {",BB$2,",",BB$3,",",BB$4,",",BB$5,",",BB$6,",",BB$7,",",BB$8,",",BB$9,,"};")</f>
        <v>unsigned char c6[] =  {0x1A,0x11,0x15,0x14,0x12,0x15,0x10,0x1F};</v>
      </c>
    </row>
    <row r="17" spans="1:103" x14ac:dyDescent="0.25">
      <c r="B17" t="str">
        <f>CONCATENATE("unsigned char c7[] =  {",BK$2,",",BK$3,",",BK$4,",",BK$5,",",BK$6,",",BK$7,",",BK$8,",",BK$9,,"};")</f>
        <v>unsigned char c7[] =  {0x13,0x05,0x09,0x09,0x05,0x15,0x01,0x1F};</v>
      </c>
    </row>
    <row r="19" spans="1:103" x14ac:dyDescent="0.25">
      <c r="A19" s="124"/>
      <c r="B19" s="126"/>
      <c r="C19" s="126"/>
      <c r="D19" s="126"/>
      <c r="E19" s="129"/>
      <c r="F19" s="186"/>
      <c r="G19" s="108"/>
      <c r="H19" s="108"/>
      <c r="I19" s="176"/>
      <c r="J19" s="183"/>
      <c r="K19" s="187"/>
      <c r="L19" s="139"/>
      <c r="M19" s="139"/>
      <c r="N19" s="139"/>
      <c r="O19" s="140"/>
      <c r="P19" s="124"/>
      <c r="Q19" s="126"/>
      <c r="R19" s="126"/>
      <c r="S19" s="126"/>
      <c r="T19" s="129"/>
      <c r="U19" s="187"/>
      <c r="V19" s="139"/>
      <c r="W19" s="139"/>
      <c r="X19" s="139"/>
      <c r="Y19" s="140"/>
      <c r="Z19" s="187"/>
      <c r="AA19" s="139"/>
      <c r="AB19" s="139"/>
      <c r="AC19" s="139"/>
      <c r="AD19" s="140"/>
      <c r="AE19" s="124"/>
      <c r="AF19" s="126"/>
      <c r="AG19" s="126"/>
      <c r="AH19" s="126"/>
      <c r="AI19" s="129"/>
      <c r="AJ19" s="165"/>
      <c r="AK19" s="180"/>
      <c r="AL19" s="108"/>
      <c r="AM19" s="180"/>
      <c r="AN19" s="109"/>
      <c r="AO19" s="165"/>
      <c r="AP19" s="180"/>
      <c r="AQ19" s="108"/>
      <c r="AR19" s="180"/>
      <c r="AS19" s="109"/>
      <c r="AT19" s="124"/>
      <c r="AU19" s="126"/>
      <c r="AV19" s="126"/>
      <c r="AW19" s="126"/>
      <c r="AX19" s="129"/>
      <c r="AY19" s="165"/>
      <c r="AZ19" s="180"/>
      <c r="BA19" s="108"/>
      <c r="BB19" s="180"/>
      <c r="BC19" s="109"/>
      <c r="BD19" s="186"/>
      <c r="BE19" s="108"/>
      <c r="BF19" s="108"/>
      <c r="BG19" s="176"/>
      <c r="BH19" s="183"/>
      <c r="BI19" s="186"/>
      <c r="BJ19" s="108"/>
      <c r="BK19" s="108"/>
      <c r="BL19" s="176"/>
      <c r="BM19" s="183"/>
      <c r="BN19" s="141"/>
      <c r="BO19" s="143"/>
      <c r="BP19" s="108"/>
      <c r="BQ19" s="143"/>
      <c r="BR19" s="177"/>
      <c r="BS19" s="186"/>
      <c r="BT19" s="108"/>
      <c r="BU19" s="108"/>
      <c r="BV19" s="176"/>
      <c r="BW19" s="183"/>
      <c r="BX19" s="124"/>
      <c r="BY19" s="126"/>
      <c r="BZ19" s="126"/>
      <c r="CA19" s="126"/>
      <c r="CB19" s="129"/>
      <c r="CI19" t="s">
        <v>147</v>
      </c>
      <c r="CJ19" t="s">
        <v>146</v>
      </c>
      <c r="CK19" t="s">
        <v>148</v>
      </c>
      <c r="CL19" t="s">
        <v>147</v>
      </c>
      <c r="CM19" t="s">
        <v>148</v>
      </c>
      <c r="CN19" t="s">
        <v>148</v>
      </c>
      <c r="CO19" t="s">
        <v>147</v>
      </c>
      <c r="CP19" t="s">
        <v>149</v>
      </c>
      <c r="CQ19" t="s">
        <v>149</v>
      </c>
      <c r="CR19" t="s">
        <v>147</v>
      </c>
      <c r="CS19" t="s">
        <v>149</v>
      </c>
      <c r="CT19" t="s">
        <v>146</v>
      </c>
      <c r="CU19" t="s">
        <v>146</v>
      </c>
      <c r="CV19" t="s">
        <v>150</v>
      </c>
      <c r="CW19" t="s">
        <v>146</v>
      </c>
      <c r="CX19" t="s">
        <v>147</v>
      </c>
    </row>
    <row r="20" spans="1:103" x14ac:dyDescent="0.25">
      <c r="A20" s="125"/>
      <c r="B20" s="127"/>
      <c r="C20" s="111"/>
      <c r="D20" s="111"/>
      <c r="E20" s="128"/>
      <c r="F20" s="110"/>
      <c r="G20" s="111"/>
      <c r="H20" s="175"/>
      <c r="I20" s="111"/>
      <c r="J20" s="174"/>
      <c r="K20" s="110"/>
      <c r="L20" s="111"/>
      <c r="M20" s="111"/>
      <c r="N20" s="111"/>
      <c r="O20" s="136"/>
      <c r="P20" s="125"/>
      <c r="Q20" s="127"/>
      <c r="R20" s="111"/>
      <c r="S20" s="111"/>
      <c r="T20" s="128"/>
      <c r="U20" s="110"/>
      <c r="V20" s="111"/>
      <c r="W20" s="111"/>
      <c r="X20" s="111"/>
      <c r="Y20" s="136"/>
      <c r="Z20" s="110"/>
      <c r="AA20" s="111"/>
      <c r="AB20" s="111"/>
      <c r="AC20" s="111"/>
      <c r="AD20" s="136"/>
      <c r="AE20" s="125"/>
      <c r="AF20" s="127"/>
      <c r="AG20" s="111"/>
      <c r="AH20" s="111"/>
      <c r="AI20" s="128"/>
      <c r="AJ20" s="166"/>
      <c r="AK20" s="111"/>
      <c r="AL20" s="111"/>
      <c r="AM20" s="111"/>
      <c r="AN20" s="179"/>
      <c r="AO20" s="166"/>
      <c r="AP20" s="111"/>
      <c r="AQ20" s="111"/>
      <c r="AR20" s="111"/>
      <c r="AS20" s="179"/>
      <c r="AT20" s="125"/>
      <c r="AU20" s="127"/>
      <c r="AV20" s="111"/>
      <c r="AW20" s="111"/>
      <c r="AX20" s="128"/>
      <c r="AY20" s="166"/>
      <c r="AZ20" s="111"/>
      <c r="BA20" s="111"/>
      <c r="BB20" s="111"/>
      <c r="BC20" s="179"/>
      <c r="BD20" s="110"/>
      <c r="BE20" s="111"/>
      <c r="BF20" s="175"/>
      <c r="BG20" s="111"/>
      <c r="BH20" s="174"/>
      <c r="BI20" s="110"/>
      <c r="BJ20" s="111"/>
      <c r="BK20" s="175"/>
      <c r="BL20" s="111"/>
      <c r="BM20" s="174"/>
      <c r="BN20" s="142"/>
      <c r="BO20" s="111"/>
      <c r="BP20" s="111"/>
      <c r="BQ20" s="111"/>
      <c r="BR20" s="147"/>
      <c r="BS20" s="110"/>
      <c r="BT20" s="111"/>
      <c r="BU20" s="175"/>
      <c r="BV20" s="111"/>
      <c r="BW20" s="174"/>
      <c r="BX20" s="125"/>
      <c r="BY20" s="127"/>
      <c r="BZ20" s="111"/>
      <c r="CA20" s="111"/>
      <c r="CB20" s="128"/>
      <c r="CI20" t="s">
        <v>151</v>
      </c>
      <c r="CJ20" t="s">
        <v>83</v>
      </c>
      <c r="CK20" t="s">
        <v>151</v>
      </c>
      <c r="CL20" t="s">
        <v>150</v>
      </c>
      <c r="CM20" t="s">
        <v>83</v>
      </c>
      <c r="CN20" t="s">
        <v>150</v>
      </c>
      <c r="CO20" t="s">
        <v>150</v>
      </c>
      <c r="CP20" t="s">
        <v>150</v>
      </c>
      <c r="CQ20" t="s">
        <v>148</v>
      </c>
      <c r="CR20" t="s">
        <v>151</v>
      </c>
      <c r="CS20" t="s">
        <v>150</v>
      </c>
      <c r="CT20" t="s">
        <v>151</v>
      </c>
      <c r="CU20" t="s">
        <v>83</v>
      </c>
      <c r="CV20" t="s">
        <v>148</v>
      </c>
      <c r="CW20" t="s">
        <v>150</v>
      </c>
      <c r="CX20" t="s">
        <v>149</v>
      </c>
    </row>
    <row r="21" spans="1:103" x14ac:dyDescent="0.25">
      <c r="A21" s="125"/>
      <c r="B21" s="111"/>
      <c r="C21" s="127"/>
      <c r="D21" s="111"/>
      <c r="E21" s="128"/>
      <c r="F21" s="110"/>
      <c r="G21" s="175"/>
      <c r="H21" s="111"/>
      <c r="I21" s="111"/>
      <c r="J21" s="174"/>
      <c r="K21" s="110"/>
      <c r="L21" s="111"/>
      <c r="M21" s="135"/>
      <c r="N21" s="111"/>
      <c r="O21" s="136"/>
      <c r="P21" s="125"/>
      <c r="Q21" s="111"/>
      <c r="R21" s="127"/>
      <c r="S21" s="111"/>
      <c r="T21" s="128"/>
      <c r="U21" s="110"/>
      <c r="V21" s="111"/>
      <c r="W21" s="135"/>
      <c r="X21" s="111"/>
      <c r="Y21" s="136"/>
      <c r="Z21" s="110"/>
      <c r="AA21" s="111"/>
      <c r="AB21" s="135"/>
      <c r="AC21" s="111"/>
      <c r="AD21" s="136"/>
      <c r="AE21" s="125"/>
      <c r="AF21" s="111"/>
      <c r="AG21" s="127"/>
      <c r="AH21" s="111"/>
      <c r="AI21" s="128"/>
      <c r="AJ21" s="166"/>
      <c r="AK21" s="111"/>
      <c r="AL21" s="167"/>
      <c r="AM21" s="111"/>
      <c r="AN21" s="179"/>
      <c r="AO21" s="166"/>
      <c r="AP21" s="111"/>
      <c r="AQ21" s="167"/>
      <c r="AR21" s="111"/>
      <c r="AS21" s="179"/>
      <c r="AT21" s="125"/>
      <c r="AU21" s="111"/>
      <c r="AV21" s="127"/>
      <c r="AW21" s="111"/>
      <c r="AX21" s="128"/>
      <c r="AY21" s="166"/>
      <c r="AZ21" s="111"/>
      <c r="BA21" s="167"/>
      <c r="BB21" s="111"/>
      <c r="BC21" s="179"/>
      <c r="BD21" s="110"/>
      <c r="BE21" s="175"/>
      <c r="BF21" s="111"/>
      <c r="BG21" s="111"/>
      <c r="BH21" s="174"/>
      <c r="BI21" s="110"/>
      <c r="BJ21" s="175"/>
      <c r="BK21" s="111"/>
      <c r="BL21" s="111"/>
      <c r="BM21" s="174"/>
      <c r="BN21" s="110"/>
      <c r="BO21" s="111"/>
      <c r="BP21" s="111"/>
      <c r="BQ21" s="111"/>
      <c r="BR21" s="112"/>
      <c r="BS21" s="110"/>
      <c r="BT21" s="175"/>
      <c r="BU21" s="111"/>
      <c r="BV21" s="111"/>
      <c r="BW21" s="174"/>
      <c r="BX21" s="125"/>
      <c r="BY21" s="111"/>
      <c r="BZ21" s="127"/>
      <c r="CA21" s="111"/>
      <c r="CB21" s="128"/>
      <c r="CI21" t="s">
        <v>151</v>
      </c>
      <c r="CJ21" t="s">
        <v>150</v>
      </c>
      <c r="CK21" t="s">
        <v>83</v>
      </c>
      <c r="CL21" t="s">
        <v>151</v>
      </c>
      <c r="CM21" t="s">
        <v>150</v>
      </c>
      <c r="CN21" t="s">
        <v>83</v>
      </c>
      <c r="CO21" t="s">
        <v>83</v>
      </c>
      <c r="CP21" t="s">
        <v>149</v>
      </c>
      <c r="CQ21" t="s">
        <v>151</v>
      </c>
      <c r="CR21" t="s">
        <v>150</v>
      </c>
      <c r="CS21" t="s">
        <v>151</v>
      </c>
      <c r="CT21" t="s">
        <v>150</v>
      </c>
      <c r="CU21" t="s">
        <v>148</v>
      </c>
      <c r="CV21" t="s">
        <v>83</v>
      </c>
      <c r="CW21" t="s">
        <v>148</v>
      </c>
      <c r="CX21" t="s">
        <v>146</v>
      </c>
    </row>
    <row r="22" spans="1:103" x14ac:dyDescent="0.25">
      <c r="A22" s="125"/>
      <c r="B22" s="111"/>
      <c r="C22" s="111"/>
      <c r="D22" s="111"/>
      <c r="E22" s="128"/>
      <c r="F22" s="110"/>
      <c r="G22" s="175"/>
      <c r="H22" s="111"/>
      <c r="I22" s="111"/>
      <c r="J22" s="174"/>
      <c r="K22" s="110"/>
      <c r="L22" s="135"/>
      <c r="M22" s="111"/>
      <c r="N22" s="111"/>
      <c r="O22" s="112"/>
      <c r="P22" s="125"/>
      <c r="Q22" s="111"/>
      <c r="R22" s="111"/>
      <c r="S22" s="111"/>
      <c r="T22" s="128"/>
      <c r="U22" s="110"/>
      <c r="V22" s="135"/>
      <c r="W22" s="111"/>
      <c r="X22" s="111"/>
      <c r="Y22" s="112"/>
      <c r="Z22" s="110"/>
      <c r="AA22" s="135"/>
      <c r="AB22" s="111"/>
      <c r="AC22" s="111"/>
      <c r="AD22" s="112"/>
      <c r="AE22" s="125"/>
      <c r="AF22" s="111"/>
      <c r="AG22" s="111"/>
      <c r="AH22" s="111"/>
      <c r="AI22" s="128"/>
      <c r="AJ22" s="166"/>
      <c r="AK22" s="111"/>
      <c r="AL22" s="167"/>
      <c r="AM22" s="111"/>
      <c r="AN22" s="112"/>
      <c r="AO22" s="166"/>
      <c r="AP22" s="111"/>
      <c r="AQ22" s="167"/>
      <c r="AR22" s="111"/>
      <c r="AS22" s="112"/>
      <c r="AT22" s="125"/>
      <c r="AU22" s="111"/>
      <c r="AV22" s="111"/>
      <c r="AW22" s="111"/>
      <c r="AX22" s="128"/>
      <c r="AY22" s="166"/>
      <c r="AZ22" s="111"/>
      <c r="BA22" s="167"/>
      <c r="BB22" s="111"/>
      <c r="BC22" s="112"/>
      <c r="BD22" s="110"/>
      <c r="BE22" s="175"/>
      <c r="BF22" s="111"/>
      <c r="BG22" s="111"/>
      <c r="BH22" s="174"/>
      <c r="BI22" s="110"/>
      <c r="BJ22" s="175"/>
      <c r="BK22" s="111"/>
      <c r="BL22" s="111"/>
      <c r="BM22" s="174"/>
      <c r="BN22" s="142"/>
      <c r="BO22" s="144"/>
      <c r="BP22" s="111"/>
      <c r="BQ22" s="144"/>
      <c r="BR22" s="147"/>
      <c r="BS22" s="110"/>
      <c r="BT22" s="175"/>
      <c r="BU22" s="111"/>
      <c r="BV22" s="111"/>
      <c r="BW22" s="174"/>
      <c r="BX22" s="125"/>
      <c r="BY22" s="111"/>
      <c r="BZ22" s="111"/>
      <c r="CA22" s="111"/>
      <c r="CB22" s="128"/>
      <c r="CI22" t="s">
        <v>149</v>
      </c>
      <c r="CJ22" t="s">
        <v>151</v>
      </c>
      <c r="CK22" t="s">
        <v>149</v>
      </c>
      <c r="CL22" t="s">
        <v>148</v>
      </c>
      <c r="CM22" t="s">
        <v>83</v>
      </c>
      <c r="CN22" t="s">
        <v>146</v>
      </c>
      <c r="CO22" t="s">
        <v>149</v>
      </c>
      <c r="CP22" t="s">
        <v>149</v>
      </c>
      <c r="CQ22" t="s">
        <v>146</v>
      </c>
      <c r="CR22" t="s">
        <v>151</v>
      </c>
      <c r="CS22" t="s">
        <v>149</v>
      </c>
      <c r="CT22" t="s">
        <v>146</v>
      </c>
      <c r="CU22" t="s">
        <v>151</v>
      </c>
      <c r="CV22" t="s">
        <v>149</v>
      </c>
      <c r="CW22" t="s">
        <v>83</v>
      </c>
      <c r="CX22" t="s">
        <v>146</v>
      </c>
    </row>
    <row r="23" spans="1:103" x14ac:dyDescent="0.25">
      <c r="A23" s="125"/>
      <c r="B23" s="111"/>
      <c r="C23" s="127"/>
      <c r="D23" s="111"/>
      <c r="E23" s="112"/>
      <c r="F23" s="110"/>
      <c r="G23" s="111"/>
      <c r="H23" s="175"/>
      <c r="I23" s="111"/>
      <c r="J23" s="174"/>
      <c r="K23" s="134"/>
      <c r="L23" s="111"/>
      <c r="M23" s="111"/>
      <c r="N23" s="111"/>
      <c r="O23" s="136"/>
      <c r="P23" s="125"/>
      <c r="Q23" s="111"/>
      <c r="R23" s="127"/>
      <c r="S23" s="111"/>
      <c r="T23" s="112"/>
      <c r="U23" s="134"/>
      <c r="V23" s="111"/>
      <c r="W23" s="111"/>
      <c r="X23" s="111"/>
      <c r="Y23" s="136"/>
      <c r="Z23" s="134"/>
      <c r="AA23" s="111"/>
      <c r="AB23" s="111"/>
      <c r="AC23" s="111"/>
      <c r="AD23" s="136"/>
      <c r="AE23" s="125"/>
      <c r="AF23" s="111"/>
      <c r="AG23" s="127"/>
      <c r="AH23" s="111"/>
      <c r="AI23" s="112"/>
      <c r="AJ23" s="166"/>
      <c r="AK23" s="111"/>
      <c r="AL23" s="111"/>
      <c r="AM23" s="167"/>
      <c r="AN23" s="112"/>
      <c r="AO23" s="166"/>
      <c r="AP23" s="111"/>
      <c r="AQ23" s="111"/>
      <c r="AR23" s="167"/>
      <c r="AS23" s="112"/>
      <c r="AT23" s="125"/>
      <c r="AU23" s="111"/>
      <c r="AV23" s="127"/>
      <c r="AW23" s="111"/>
      <c r="AX23" s="112"/>
      <c r="AY23" s="166"/>
      <c r="AZ23" s="111"/>
      <c r="BA23" s="111"/>
      <c r="BB23" s="167"/>
      <c r="BC23" s="112"/>
      <c r="BD23" s="110"/>
      <c r="BE23" s="111"/>
      <c r="BF23" s="175"/>
      <c r="BG23" s="111"/>
      <c r="BH23" s="174"/>
      <c r="BI23" s="110"/>
      <c r="BJ23" s="111"/>
      <c r="BK23" s="175"/>
      <c r="BL23" s="111"/>
      <c r="BM23" s="174"/>
      <c r="BN23" s="142"/>
      <c r="BO23" s="111"/>
      <c r="BP23" s="111"/>
      <c r="BQ23" s="111"/>
      <c r="BR23" s="147"/>
      <c r="BS23" s="110"/>
      <c r="BT23" s="111"/>
      <c r="BU23" s="175"/>
      <c r="BV23" s="111"/>
      <c r="BW23" s="174"/>
      <c r="BX23" s="125"/>
      <c r="BY23" s="111"/>
      <c r="BZ23" s="127"/>
      <c r="CA23" s="111"/>
      <c r="CB23" s="112"/>
      <c r="CY23" s="184"/>
    </row>
    <row r="24" spans="1:103" x14ac:dyDescent="0.25">
      <c r="A24" s="125"/>
      <c r="B24" s="111"/>
      <c r="C24" s="127"/>
      <c r="D24" s="111"/>
      <c r="E24" s="128"/>
      <c r="F24" s="182"/>
      <c r="G24" s="111"/>
      <c r="H24" s="175"/>
      <c r="I24" s="111"/>
      <c r="J24" s="174"/>
      <c r="K24" s="110"/>
      <c r="L24" s="111"/>
      <c r="M24" s="135"/>
      <c r="N24" s="111"/>
      <c r="O24" s="136"/>
      <c r="P24" s="125"/>
      <c r="Q24" s="111"/>
      <c r="R24" s="127"/>
      <c r="S24" s="111"/>
      <c r="T24" s="128"/>
      <c r="U24" s="110"/>
      <c r="V24" s="111"/>
      <c r="W24" s="135"/>
      <c r="X24" s="111"/>
      <c r="Y24" s="136"/>
      <c r="Z24" s="110"/>
      <c r="AA24" s="111"/>
      <c r="AB24" s="135"/>
      <c r="AC24" s="111"/>
      <c r="AD24" s="136"/>
      <c r="AE24" s="125"/>
      <c r="AF24" s="111"/>
      <c r="AG24" s="127"/>
      <c r="AH24" s="111"/>
      <c r="AI24" s="128"/>
      <c r="AJ24" s="166"/>
      <c r="AK24" s="111"/>
      <c r="AL24" s="167"/>
      <c r="AM24" s="111"/>
      <c r="AN24" s="179"/>
      <c r="AO24" s="166"/>
      <c r="AP24" s="111"/>
      <c r="AQ24" s="167"/>
      <c r="AR24" s="111"/>
      <c r="AS24" s="179"/>
      <c r="AT24" s="125"/>
      <c r="AU24" s="111"/>
      <c r="AV24" s="127"/>
      <c r="AW24" s="111"/>
      <c r="AX24" s="128"/>
      <c r="AY24" s="166"/>
      <c r="AZ24" s="111"/>
      <c r="BA24" s="167"/>
      <c r="BB24" s="111"/>
      <c r="BC24" s="179"/>
      <c r="BD24" s="182"/>
      <c r="BE24" s="111"/>
      <c r="BF24" s="175"/>
      <c r="BG24" s="111"/>
      <c r="BH24" s="174"/>
      <c r="BI24" s="182"/>
      <c r="BJ24" s="111"/>
      <c r="BK24" s="175"/>
      <c r="BL24" s="111"/>
      <c r="BM24" s="174"/>
      <c r="BN24" s="110"/>
      <c r="BO24" s="111"/>
      <c r="BP24" s="111"/>
      <c r="BQ24" s="111"/>
      <c r="BR24" s="112"/>
      <c r="BS24" s="182"/>
      <c r="BT24" s="111"/>
      <c r="BU24" s="175"/>
      <c r="BV24" s="111"/>
      <c r="BW24" s="174"/>
      <c r="BX24" s="125"/>
      <c r="BY24" s="111"/>
      <c r="BZ24" s="127"/>
      <c r="CA24" s="111"/>
      <c r="CB24" s="128"/>
      <c r="CI24">
        <f>IF(CI19="R",2,IF(CI19="Y",3,IF(CI19="P",4,IF(CI19="G",5,IF(CI19="B",6,IF(CI19="O",7,IF(CI19="V",8,0)))))))</f>
        <v>2</v>
      </c>
      <c r="CJ24">
        <f t="shared" ref="CJ24:CX24" si="7">IF(CJ19="R",2,IF(CJ19="Y",3,IF(CJ19="P",4,IF(CJ19="G",5,IF(CJ19="B",6,IF(CJ19="O",7,IF(CJ19="V",8,0)))))))</f>
        <v>8</v>
      </c>
      <c r="CK24">
        <f t="shared" si="7"/>
        <v>3</v>
      </c>
      <c r="CL24">
        <f t="shared" si="7"/>
        <v>2</v>
      </c>
      <c r="CM24">
        <f t="shared" si="7"/>
        <v>3</v>
      </c>
      <c r="CN24">
        <f t="shared" si="7"/>
        <v>3</v>
      </c>
      <c r="CO24">
        <f t="shared" si="7"/>
        <v>2</v>
      </c>
      <c r="CP24">
        <f t="shared" si="7"/>
        <v>7</v>
      </c>
      <c r="CQ24">
        <f t="shared" si="7"/>
        <v>7</v>
      </c>
      <c r="CR24">
        <f t="shared" si="7"/>
        <v>2</v>
      </c>
      <c r="CS24">
        <f t="shared" si="7"/>
        <v>7</v>
      </c>
      <c r="CT24">
        <f t="shared" si="7"/>
        <v>8</v>
      </c>
      <c r="CU24">
        <f t="shared" si="7"/>
        <v>8</v>
      </c>
      <c r="CV24">
        <f t="shared" si="7"/>
        <v>4</v>
      </c>
      <c r="CW24">
        <f t="shared" si="7"/>
        <v>8</v>
      </c>
      <c r="CX24">
        <f t="shared" si="7"/>
        <v>2</v>
      </c>
    </row>
    <row r="25" spans="1:103" x14ac:dyDescent="0.25">
      <c r="A25" s="125"/>
      <c r="B25" s="111"/>
      <c r="C25" s="111"/>
      <c r="D25" s="127"/>
      <c r="E25" s="112"/>
      <c r="F25" s="110"/>
      <c r="G25" s="111"/>
      <c r="H25" s="111"/>
      <c r="I25" s="111"/>
      <c r="J25" s="174"/>
      <c r="K25" s="110"/>
      <c r="L25" s="135"/>
      <c r="M25" s="111"/>
      <c r="N25" s="111"/>
      <c r="O25" s="136"/>
      <c r="P25" s="125"/>
      <c r="Q25" s="111"/>
      <c r="R25" s="111"/>
      <c r="S25" s="127"/>
      <c r="T25" s="112"/>
      <c r="U25" s="110"/>
      <c r="V25" s="135"/>
      <c r="W25" s="111"/>
      <c r="X25" s="111"/>
      <c r="Y25" s="136"/>
      <c r="Z25" s="110"/>
      <c r="AA25" s="135"/>
      <c r="AB25" s="111"/>
      <c r="AC25" s="111"/>
      <c r="AD25" s="136"/>
      <c r="AE25" s="125"/>
      <c r="AF25" s="111"/>
      <c r="AG25" s="111"/>
      <c r="AH25" s="127"/>
      <c r="AI25" s="112"/>
      <c r="AJ25" s="166"/>
      <c r="AK25" s="111"/>
      <c r="AL25" s="111"/>
      <c r="AM25" s="111"/>
      <c r="AN25" s="112"/>
      <c r="AO25" s="166"/>
      <c r="AP25" s="111"/>
      <c r="AQ25" s="111"/>
      <c r="AR25" s="111"/>
      <c r="AS25" s="112"/>
      <c r="AT25" s="125"/>
      <c r="AU25" s="111"/>
      <c r="AV25" s="111"/>
      <c r="AW25" s="127"/>
      <c r="AX25" s="112"/>
      <c r="AY25" s="166"/>
      <c r="AZ25" s="111"/>
      <c r="BA25" s="111"/>
      <c r="BB25" s="111"/>
      <c r="BC25" s="112"/>
      <c r="BD25" s="110"/>
      <c r="BE25" s="111"/>
      <c r="BF25" s="111"/>
      <c r="BG25" s="111"/>
      <c r="BH25" s="174"/>
      <c r="BI25" s="110"/>
      <c r="BJ25" s="111"/>
      <c r="BK25" s="111"/>
      <c r="BL25" s="111"/>
      <c r="BM25" s="174"/>
      <c r="BN25" s="142"/>
      <c r="BO25" s="111"/>
      <c r="BP25" s="111"/>
      <c r="BQ25" s="111"/>
      <c r="BR25" s="147"/>
      <c r="BS25" s="110"/>
      <c r="BT25" s="111"/>
      <c r="BU25" s="111"/>
      <c r="BV25" s="111"/>
      <c r="BW25" s="174"/>
      <c r="BX25" s="125"/>
      <c r="BY25" s="111"/>
      <c r="BZ25" s="111"/>
      <c r="CA25" s="127"/>
      <c r="CB25" s="112"/>
      <c r="CI25">
        <f t="shared" ref="CI25:CX27" si="8">IF(CI20="R",2,IF(CI20="Y",3,IF(CI20="P",4,IF(CI20="G",5,IF(CI20="B",6,IF(CI20="O",7,IF(CI20="V",8,0)))))))</f>
        <v>6</v>
      </c>
      <c r="CJ25">
        <f t="shared" si="8"/>
        <v>5</v>
      </c>
      <c r="CK25">
        <f t="shared" si="8"/>
        <v>6</v>
      </c>
      <c r="CL25">
        <f t="shared" si="8"/>
        <v>4</v>
      </c>
      <c r="CM25">
        <f t="shared" si="8"/>
        <v>5</v>
      </c>
      <c r="CN25">
        <f t="shared" si="8"/>
        <v>4</v>
      </c>
      <c r="CO25">
        <f t="shared" si="8"/>
        <v>4</v>
      </c>
      <c r="CP25">
        <f t="shared" si="8"/>
        <v>4</v>
      </c>
      <c r="CQ25">
        <f t="shared" si="8"/>
        <v>3</v>
      </c>
      <c r="CR25">
        <f t="shared" si="8"/>
        <v>6</v>
      </c>
      <c r="CS25">
        <f t="shared" si="8"/>
        <v>4</v>
      </c>
      <c r="CT25">
        <f t="shared" si="8"/>
        <v>6</v>
      </c>
      <c r="CU25">
        <f t="shared" si="8"/>
        <v>5</v>
      </c>
      <c r="CV25">
        <f t="shared" si="8"/>
        <v>3</v>
      </c>
      <c r="CW25">
        <f t="shared" si="8"/>
        <v>4</v>
      </c>
      <c r="CX25">
        <f t="shared" si="8"/>
        <v>7</v>
      </c>
    </row>
    <row r="26" spans="1:103" x14ac:dyDescent="0.25">
      <c r="A26" s="130"/>
      <c r="B26" s="131"/>
      <c r="C26" s="114"/>
      <c r="D26" s="131"/>
      <c r="E26" s="115"/>
      <c r="F26" s="171"/>
      <c r="G26" s="172"/>
      <c r="H26" s="172"/>
      <c r="I26" s="172"/>
      <c r="J26" s="185"/>
      <c r="K26" s="138"/>
      <c r="L26" s="114"/>
      <c r="M26" s="114"/>
      <c r="N26" s="137"/>
      <c r="O26" s="115"/>
      <c r="P26" s="130"/>
      <c r="Q26" s="131"/>
      <c r="R26" s="114"/>
      <c r="S26" s="131"/>
      <c r="T26" s="115"/>
      <c r="U26" s="138"/>
      <c r="V26" s="114"/>
      <c r="W26" s="114"/>
      <c r="X26" s="137"/>
      <c r="Y26" s="115"/>
      <c r="Z26" s="138"/>
      <c r="AA26" s="114"/>
      <c r="AB26" s="114"/>
      <c r="AC26" s="137"/>
      <c r="AD26" s="115"/>
      <c r="AE26" s="130"/>
      <c r="AF26" s="131"/>
      <c r="AG26" s="114"/>
      <c r="AH26" s="131"/>
      <c r="AI26" s="115"/>
      <c r="AJ26" s="169"/>
      <c r="AK26" s="168"/>
      <c r="AL26" s="168"/>
      <c r="AM26" s="168"/>
      <c r="AN26" s="170"/>
      <c r="AO26" s="169"/>
      <c r="AP26" s="168"/>
      <c r="AQ26" s="168"/>
      <c r="AR26" s="168"/>
      <c r="AS26" s="170"/>
      <c r="AT26" s="130"/>
      <c r="AU26" s="131"/>
      <c r="AV26" s="114"/>
      <c r="AW26" s="131"/>
      <c r="AX26" s="115"/>
      <c r="AY26" s="169"/>
      <c r="AZ26" s="168"/>
      <c r="BA26" s="168"/>
      <c r="BB26" s="168"/>
      <c r="BC26" s="170"/>
      <c r="BD26" s="171"/>
      <c r="BE26" s="172"/>
      <c r="BF26" s="172"/>
      <c r="BG26" s="172"/>
      <c r="BH26" s="185"/>
      <c r="BI26" s="171"/>
      <c r="BJ26" s="172"/>
      <c r="BK26" s="172"/>
      <c r="BL26" s="172"/>
      <c r="BM26" s="185"/>
      <c r="BN26" s="148"/>
      <c r="BO26" s="145"/>
      <c r="BP26" s="114"/>
      <c r="BQ26" s="145"/>
      <c r="BR26" s="146"/>
      <c r="BS26" s="171"/>
      <c r="BT26" s="172"/>
      <c r="BU26" s="172"/>
      <c r="BV26" s="172"/>
      <c r="BW26" s="185"/>
      <c r="BX26" s="130"/>
      <c r="BY26" s="131"/>
      <c r="BZ26" s="114"/>
      <c r="CA26" s="131"/>
      <c r="CB26" s="115"/>
      <c r="CI26">
        <f t="shared" si="8"/>
        <v>6</v>
      </c>
      <c r="CJ26">
        <f t="shared" si="8"/>
        <v>4</v>
      </c>
      <c r="CK26">
        <f t="shared" si="8"/>
        <v>5</v>
      </c>
      <c r="CL26">
        <f t="shared" si="8"/>
        <v>6</v>
      </c>
      <c r="CM26">
        <f t="shared" si="8"/>
        <v>4</v>
      </c>
      <c r="CN26">
        <f t="shared" si="8"/>
        <v>5</v>
      </c>
      <c r="CO26">
        <f t="shared" si="8"/>
        <v>5</v>
      </c>
      <c r="CP26">
        <f t="shared" si="8"/>
        <v>7</v>
      </c>
      <c r="CQ26">
        <f t="shared" si="8"/>
        <v>6</v>
      </c>
      <c r="CR26">
        <f t="shared" si="8"/>
        <v>4</v>
      </c>
      <c r="CS26">
        <f t="shared" si="8"/>
        <v>6</v>
      </c>
      <c r="CT26">
        <f t="shared" si="8"/>
        <v>4</v>
      </c>
      <c r="CU26">
        <f t="shared" si="8"/>
        <v>3</v>
      </c>
      <c r="CV26">
        <f t="shared" si="8"/>
        <v>5</v>
      </c>
      <c r="CW26">
        <f t="shared" si="8"/>
        <v>3</v>
      </c>
      <c r="CX26">
        <f t="shared" si="8"/>
        <v>8</v>
      </c>
    </row>
    <row r="27" spans="1:103" x14ac:dyDescent="0.25">
      <c r="A27" s="164"/>
      <c r="B27" s="108"/>
      <c r="C27" s="108"/>
      <c r="D27" s="163"/>
      <c r="E27" s="109"/>
      <c r="F27" s="149"/>
      <c r="G27" s="108"/>
      <c r="H27" s="108"/>
      <c r="I27" s="150"/>
      <c r="J27" s="109"/>
      <c r="K27" s="164"/>
      <c r="L27" s="108"/>
      <c r="M27" s="108"/>
      <c r="N27" s="163"/>
      <c r="O27" s="109"/>
      <c r="P27" s="141"/>
      <c r="Q27" s="143"/>
      <c r="R27" s="108"/>
      <c r="S27" s="143"/>
      <c r="T27" s="177"/>
      <c r="U27" s="149"/>
      <c r="V27" s="108"/>
      <c r="W27" s="108"/>
      <c r="X27" s="150"/>
      <c r="Y27" s="109"/>
      <c r="Z27" s="141"/>
      <c r="AA27" s="143"/>
      <c r="AB27" s="108"/>
      <c r="AC27" s="143"/>
      <c r="AD27" s="177"/>
      <c r="AE27" s="141"/>
      <c r="AF27" s="143"/>
      <c r="AG27" s="108"/>
      <c r="AH27" s="143"/>
      <c r="AI27" s="177"/>
      <c r="AJ27" s="141"/>
      <c r="AK27" s="143"/>
      <c r="AL27" s="108"/>
      <c r="AM27" s="143"/>
      <c r="AN27" s="177"/>
      <c r="AO27" s="187"/>
      <c r="AP27" s="139"/>
      <c r="AQ27" s="139"/>
      <c r="AR27" s="139"/>
      <c r="AS27" s="140"/>
      <c r="AT27" s="164"/>
      <c r="AU27" s="108"/>
      <c r="AV27" s="108"/>
      <c r="AW27" s="163"/>
      <c r="AX27" s="109"/>
      <c r="AY27" s="141"/>
      <c r="AZ27" s="143"/>
      <c r="BA27" s="108"/>
      <c r="BB27" s="143"/>
      <c r="BC27" s="177"/>
      <c r="BD27" s="164"/>
      <c r="BE27" s="108"/>
      <c r="BF27" s="108"/>
      <c r="BG27" s="163"/>
      <c r="BH27" s="109"/>
      <c r="BI27" s="149"/>
      <c r="BJ27" s="108"/>
      <c r="BK27" s="108"/>
      <c r="BL27" s="150"/>
      <c r="BM27" s="109"/>
      <c r="BN27" s="187"/>
      <c r="BO27" s="139"/>
      <c r="BP27" s="139"/>
      <c r="BQ27" s="139"/>
      <c r="BR27" s="140"/>
      <c r="BS27" s="141"/>
      <c r="BT27" s="143"/>
      <c r="BU27" s="108"/>
      <c r="BV27" s="143"/>
      <c r="BW27" s="177"/>
      <c r="BX27" s="165"/>
      <c r="BY27" s="180"/>
      <c r="BZ27" s="108"/>
      <c r="CA27" s="180"/>
      <c r="CB27" s="109"/>
      <c r="CI27">
        <f t="shared" si="8"/>
        <v>7</v>
      </c>
      <c r="CJ27">
        <f t="shared" si="8"/>
        <v>6</v>
      </c>
      <c r="CK27">
        <f t="shared" si="8"/>
        <v>7</v>
      </c>
      <c r="CL27">
        <f t="shared" si="8"/>
        <v>3</v>
      </c>
      <c r="CM27">
        <f t="shared" si="8"/>
        <v>5</v>
      </c>
      <c r="CN27">
        <f t="shared" si="8"/>
        <v>8</v>
      </c>
      <c r="CO27">
        <f t="shared" si="8"/>
        <v>7</v>
      </c>
      <c r="CP27">
        <f t="shared" si="8"/>
        <v>7</v>
      </c>
      <c r="CQ27">
        <f t="shared" si="8"/>
        <v>8</v>
      </c>
      <c r="CR27">
        <f t="shared" si="8"/>
        <v>6</v>
      </c>
      <c r="CS27">
        <f t="shared" si="8"/>
        <v>7</v>
      </c>
      <c r="CT27">
        <f t="shared" si="8"/>
        <v>8</v>
      </c>
      <c r="CU27">
        <f t="shared" si="8"/>
        <v>6</v>
      </c>
      <c r="CV27">
        <f t="shared" si="8"/>
        <v>7</v>
      </c>
      <c r="CW27">
        <f t="shared" si="8"/>
        <v>5</v>
      </c>
      <c r="CX27">
        <f t="shared" si="8"/>
        <v>8</v>
      </c>
    </row>
    <row r="28" spans="1:103" x14ac:dyDescent="0.25">
      <c r="A28" s="158"/>
      <c r="B28" s="111"/>
      <c r="C28" s="123"/>
      <c r="D28" s="123"/>
      <c r="E28" s="112"/>
      <c r="F28" s="110"/>
      <c r="G28" s="153"/>
      <c r="H28" s="111"/>
      <c r="I28" s="153"/>
      <c r="J28" s="112"/>
      <c r="K28" s="158"/>
      <c r="L28" s="111"/>
      <c r="M28" s="123"/>
      <c r="N28" s="123"/>
      <c r="O28" s="112"/>
      <c r="P28" s="142"/>
      <c r="Q28" s="111"/>
      <c r="R28" s="111"/>
      <c r="S28" s="111"/>
      <c r="T28" s="147"/>
      <c r="U28" s="110"/>
      <c r="V28" s="153"/>
      <c r="W28" s="111"/>
      <c r="X28" s="153"/>
      <c r="Y28" s="112"/>
      <c r="Z28" s="142"/>
      <c r="AA28" s="111"/>
      <c r="AB28" s="111"/>
      <c r="AC28" s="111"/>
      <c r="AD28" s="147"/>
      <c r="AE28" s="142"/>
      <c r="AF28" s="111"/>
      <c r="AG28" s="111"/>
      <c r="AH28" s="111"/>
      <c r="AI28" s="147"/>
      <c r="AJ28" s="142"/>
      <c r="AK28" s="111"/>
      <c r="AL28" s="111"/>
      <c r="AM28" s="111"/>
      <c r="AN28" s="147"/>
      <c r="AO28" s="110"/>
      <c r="AP28" s="111"/>
      <c r="AQ28" s="111"/>
      <c r="AR28" s="111"/>
      <c r="AS28" s="136"/>
      <c r="AT28" s="158"/>
      <c r="AU28" s="111"/>
      <c r="AV28" s="123"/>
      <c r="AW28" s="123"/>
      <c r="AX28" s="112"/>
      <c r="AY28" s="142"/>
      <c r="AZ28" s="111"/>
      <c r="BA28" s="111"/>
      <c r="BB28" s="111"/>
      <c r="BC28" s="147"/>
      <c r="BD28" s="158"/>
      <c r="BE28" s="111"/>
      <c r="BF28" s="123"/>
      <c r="BG28" s="123"/>
      <c r="BH28" s="112"/>
      <c r="BI28" s="110"/>
      <c r="BJ28" s="153"/>
      <c r="BK28" s="111"/>
      <c r="BL28" s="153"/>
      <c r="BM28" s="112"/>
      <c r="BN28" s="110"/>
      <c r="BO28" s="111"/>
      <c r="BP28" s="111"/>
      <c r="BQ28" s="111"/>
      <c r="BR28" s="136"/>
      <c r="BS28" s="142"/>
      <c r="BT28" s="111"/>
      <c r="BU28" s="111"/>
      <c r="BV28" s="111"/>
      <c r="BW28" s="147"/>
      <c r="BX28" s="166"/>
      <c r="BY28" s="111"/>
      <c r="BZ28" s="111"/>
      <c r="CA28" s="111"/>
      <c r="CB28" s="179"/>
    </row>
    <row r="29" spans="1:103" x14ac:dyDescent="0.25">
      <c r="A29" s="158"/>
      <c r="B29" s="111"/>
      <c r="C29" s="111"/>
      <c r="D29" s="123"/>
      <c r="E29" s="161"/>
      <c r="F29" s="110"/>
      <c r="G29" s="153"/>
      <c r="H29" s="111"/>
      <c r="I29" s="111"/>
      <c r="J29" s="157"/>
      <c r="K29" s="158"/>
      <c r="L29" s="111"/>
      <c r="M29" s="111"/>
      <c r="N29" s="123"/>
      <c r="O29" s="161"/>
      <c r="P29" s="110"/>
      <c r="Q29" s="111"/>
      <c r="R29" s="111"/>
      <c r="S29" s="111"/>
      <c r="T29" s="112"/>
      <c r="U29" s="110"/>
      <c r="V29" s="153"/>
      <c r="W29" s="111"/>
      <c r="X29" s="111"/>
      <c r="Y29" s="157"/>
      <c r="Z29" s="110"/>
      <c r="AA29" s="111"/>
      <c r="AB29" s="111"/>
      <c r="AC29" s="111"/>
      <c r="AD29" s="112"/>
      <c r="AE29" s="110"/>
      <c r="AF29" s="111"/>
      <c r="AG29" s="111"/>
      <c r="AH29" s="111"/>
      <c r="AI29" s="112"/>
      <c r="AJ29" s="110"/>
      <c r="AK29" s="111"/>
      <c r="AL29" s="111"/>
      <c r="AM29" s="111"/>
      <c r="AN29" s="112"/>
      <c r="AO29" s="110"/>
      <c r="AP29" s="111"/>
      <c r="AQ29" s="135"/>
      <c r="AR29" s="111"/>
      <c r="AS29" s="136"/>
      <c r="AT29" s="158"/>
      <c r="AU29" s="111"/>
      <c r="AV29" s="111"/>
      <c r="AW29" s="123"/>
      <c r="AX29" s="161"/>
      <c r="AY29" s="110"/>
      <c r="AZ29" s="111"/>
      <c r="BA29" s="111"/>
      <c r="BB29" s="111"/>
      <c r="BC29" s="112"/>
      <c r="BD29" s="158"/>
      <c r="BE29" s="111"/>
      <c r="BF29" s="111"/>
      <c r="BG29" s="123"/>
      <c r="BH29" s="161"/>
      <c r="BI29" s="110"/>
      <c r="BJ29" s="153"/>
      <c r="BK29" s="111"/>
      <c r="BL29" s="111"/>
      <c r="BM29" s="157"/>
      <c r="BN29" s="110"/>
      <c r="BO29" s="111"/>
      <c r="BP29" s="135"/>
      <c r="BQ29" s="111"/>
      <c r="BR29" s="136"/>
      <c r="BS29" s="110"/>
      <c r="BT29" s="111"/>
      <c r="BU29" s="111"/>
      <c r="BV29" s="111"/>
      <c r="BW29" s="112"/>
      <c r="BX29" s="166"/>
      <c r="BY29" s="111"/>
      <c r="BZ29" s="167"/>
      <c r="CA29" s="111"/>
      <c r="CB29" s="179"/>
    </row>
    <row r="30" spans="1:103" x14ac:dyDescent="0.25">
      <c r="A30" s="158"/>
      <c r="B30" s="123"/>
      <c r="C30" s="111"/>
      <c r="D30" s="111"/>
      <c r="E30" s="112"/>
      <c r="F30" s="110"/>
      <c r="G30" s="111"/>
      <c r="H30" s="153"/>
      <c r="I30" s="111"/>
      <c r="J30" s="112"/>
      <c r="K30" s="158"/>
      <c r="L30" s="123"/>
      <c r="M30" s="111"/>
      <c r="N30" s="111"/>
      <c r="O30" s="112"/>
      <c r="P30" s="142"/>
      <c r="Q30" s="144"/>
      <c r="R30" s="111"/>
      <c r="S30" s="144"/>
      <c r="T30" s="147"/>
      <c r="U30" s="110"/>
      <c r="V30" s="111"/>
      <c r="W30" s="153"/>
      <c r="X30" s="111"/>
      <c r="Y30" s="112"/>
      <c r="Z30" s="142"/>
      <c r="AA30" s="144"/>
      <c r="AB30" s="111"/>
      <c r="AC30" s="144"/>
      <c r="AD30" s="147"/>
      <c r="AE30" s="142"/>
      <c r="AF30" s="144"/>
      <c r="AG30" s="111"/>
      <c r="AH30" s="144"/>
      <c r="AI30" s="147"/>
      <c r="AJ30" s="142"/>
      <c r="AK30" s="144"/>
      <c r="AL30" s="111"/>
      <c r="AM30" s="144"/>
      <c r="AN30" s="147"/>
      <c r="AO30" s="110"/>
      <c r="AP30" s="135"/>
      <c r="AQ30" s="111"/>
      <c r="AR30" s="111"/>
      <c r="AS30" s="112"/>
      <c r="AT30" s="158"/>
      <c r="AU30" s="123"/>
      <c r="AV30" s="111"/>
      <c r="AW30" s="111"/>
      <c r="AX30" s="112"/>
      <c r="AY30" s="142"/>
      <c r="AZ30" s="144"/>
      <c r="BA30" s="111"/>
      <c r="BB30" s="144"/>
      <c r="BC30" s="147"/>
      <c r="BD30" s="158"/>
      <c r="BE30" s="123"/>
      <c r="BF30" s="111"/>
      <c r="BG30" s="111"/>
      <c r="BH30" s="112"/>
      <c r="BI30" s="110"/>
      <c r="BJ30" s="111"/>
      <c r="BK30" s="153"/>
      <c r="BL30" s="111"/>
      <c r="BM30" s="112"/>
      <c r="BN30" s="110"/>
      <c r="BO30" s="135"/>
      <c r="BP30" s="111"/>
      <c r="BQ30" s="111"/>
      <c r="BR30" s="112"/>
      <c r="BS30" s="142"/>
      <c r="BT30" s="144"/>
      <c r="BU30" s="111"/>
      <c r="BV30" s="144"/>
      <c r="BW30" s="147"/>
      <c r="BX30" s="166"/>
      <c r="BY30" s="111"/>
      <c r="BZ30" s="167"/>
      <c r="CA30" s="111"/>
      <c r="CB30" s="112"/>
    </row>
    <row r="31" spans="1:103" x14ac:dyDescent="0.25">
      <c r="A31" s="158"/>
      <c r="B31" s="111"/>
      <c r="C31" s="111"/>
      <c r="D31" s="123"/>
      <c r="E31" s="112"/>
      <c r="F31" s="152"/>
      <c r="G31" s="153"/>
      <c r="H31" s="111"/>
      <c r="I31" s="111"/>
      <c r="J31" s="157"/>
      <c r="K31" s="158"/>
      <c r="L31" s="111"/>
      <c r="M31" s="111"/>
      <c r="N31" s="123"/>
      <c r="O31" s="112"/>
      <c r="P31" s="142"/>
      <c r="Q31" s="111"/>
      <c r="R31" s="111"/>
      <c r="S31" s="111"/>
      <c r="T31" s="147"/>
      <c r="U31" s="152"/>
      <c r="V31" s="153"/>
      <c r="W31" s="111"/>
      <c r="X31" s="111"/>
      <c r="Y31" s="157"/>
      <c r="Z31" s="142"/>
      <c r="AA31" s="111"/>
      <c r="AB31" s="111"/>
      <c r="AC31" s="111"/>
      <c r="AD31" s="147"/>
      <c r="AE31" s="142"/>
      <c r="AF31" s="111"/>
      <c r="AG31" s="111"/>
      <c r="AH31" s="111"/>
      <c r="AI31" s="147"/>
      <c r="AJ31" s="142"/>
      <c r="AK31" s="111"/>
      <c r="AL31" s="111"/>
      <c r="AM31" s="111"/>
      <c r="AN31" s="147"/>
      <c r="AO31" s="134"/>
      <c r="AP31" s="111"/>
      <c r="AQ31" s="111"/>
      <c r="AR31" s="111"/>
      <c r="AS31" s="136"/>
      <c r="AT31" s="158"/>
      <c r="AU31" s="111"/>
      <c r="AV31" s="111"/>
      <c r="AW31" s="123"/>
      <c r="AX31" s="112"/>
      <c r="AY31" s="142"/>
      <c r="AZ31" s="111"/>
      <c r="BA31" s="111"/>
      <c r="BB31" s="111"/>
      <c r="BC31" s="147"/>
      <c r="BD31" s="158"/>
      <c r="BE31" s="111"/>
      <c r="BF31" s="111"/>
      <c r="BG31" s="123"/>
      <c r="BH31" s="112"/>
      <c r="BI31" s="152"/>
      <c r="BJ31" s="153"/>
      <c r="BK31" s="111"/>
      <c r="BL31" s="111"/>
      <c r="BM31" s="157"/>
      <c r="BN31" s="134"/>
      <c r="BO31" s="111"/>
      <c r="BP31" s="111"/>
      <c r="BQ31" s="111"/>
      <c r="BR31" s="136"/>
      <c r="BS31" s="142"/>
      <c r="BT31" s="111"/>
      <c r="BU31" s="111"/>
      <c r="BV31" s="111"/>
      <c r="BW31" s="147"/>
      <c r="BX31" s="166"/>
      <c r="BY31" s="111"/>
      <c r="BZ31" s="111"/>
      <c r="CA31" s="167"/>
      <c r="CB31" s="112"/>
    </row>
    <row r="32" spans="1:103" x14ac:dyDescent="0.25">
      <c r="A32" s="158"/>
      <c r="B32" s="111"/>
      <c r="C32" s="123"/>
      <c r="D32" s="123"/>
      <c r="E32" s="112"/>
      <c r="F32" s="110"/>
      <c r="G32" s="111"/>
      <c r="H32" s="111"/>
      <c r="I32" s="153"/>
      <c r="J32" s="157"/>
      <c r="K32" s="158"/>
      <c r="L32" s="111"/>
      <c r="M32" s="123"/>
      <c r="N32" s="123"/>
      <c r="O32" s="112"/>
      <c r="P32" s="110"/>
      <c r="Q32" s="111"/>
      <c r="R32" s="111"/>
      <c r="S32" s="111"/>
      <c r="T32" s="112"/>
      <c r="U32" s="110"/>
      <c r="V32" s="111"/>
      <c r="W32" s="111"/>
      <c r="X32" s="153"/>
      <c r="Y32" s="157"/>
      <c r="Z32" s="110"/>
      <c r="AA32" s="111"/>
      <c r="AB32" s="111"/>
      <c r="AC32" s="111"/>
      <c r="AD32" s="112"/>
      <c r="AE32" s="110"/>
      <c r="AF32" s="111"/>
      <c r="AG32" s="111"/>
      <c r="AH32" s="111"/>
      <c r="AI32" s="112"/>
      <c r="AJ32" s="110"/>
      <c r="AK32" s="111"/>
      <c r="AL32" s="111"/>
      <c r="AM32" s="111"/>
      <c r="AN32" s="112"/>
      <c r="AO32" s="110"/>
      <c r="AP32" s="111"/>
      <c r="AQ32" s="135"/>
      <c r="AR32" s="111"/>
      <c r="AS32" s="136"/>
      <c r="AT32" s="158"/>
      <c r="AU32" s="111"/>
      <c r="AV32" s="123"/>
      <c r="AW32" s="123"/>
      <c r="AX32" s="112"/>
      <c r="AY32" s="110"/>
      <c r="AZ32" s="111"/>
      <c r="BA32" s="111"/>
      <c r="BB32" s="111"/>
      <c r="BC32" s="112"/>
      <c r="BD32" s="158"/>
      <c r="BE32" s="111"/>
      <c r="BF32" s="123"/>
      <c r="BG32" s="123"/>
      <c r="BH32" s="112"/>
      <c r="BI32" s="110"/>
      <c r="BJ32" s="111"/>
      <c r="BK32" s="111"/>
      <c r="BL32" s="153"/>
      <c r="BM32" s="157"/>
      <c r="BN32" s="110"/>
      <c r="BO32" s="111"/>
      <c r="BP32" s="135"/>
      <c r="BQ32" s="111"/>
      <c r="BR32" s="136"/>
      <c r="BS32" s="110"/>
      <c r="BT32" s="111"/>
      <c r="BU32" s="111"/>
      <c r="BV32" s="111"/>
      <c r="BW32" s="112"/>
      <c r="BX32" s="166"/>
      <c r="BY32" s="111"/>
      <c r="BZ32" s="167"/>
      <c r="CA32" s="111"/>
      <c r="CB32" s="179"/>
    </row>
    <row r="33" spans="1:80" x14ac:dyDescent="0.25">
      <c r="A33" s="158"/>
      <c r="B33" s="111"/>
      <c r="C33" s="111"/>
      <c r="D33" s="123"/>
      <c r="E33" s="161"/>
      <c r="F33" s="152"/>
      <c r="G33" s="153"/>
      <c r="H33" s="111"/>
      <c r="I33" s="111"/>
      <c r="J33" s="157"/>
      <c r="K33" s="158"/>
      <c r="L33" s="111"/>
      <c r="M33" s="111"/>
      <c r="N33" s="123"/>
      <c r="O33" s="161"/>
      <c r="P33" s="142"/>
      <c r="Q33" s="111"/>
      <c r="R33" s="111"/>
      <c r="S33" s="111"/>
      <c r="T33" s="147"/>
      <c r="U33" s="152"/>
      <c r="V33" s="153"/>
      <c r="W33" s="111"/>
      <c r="X33" s="111"/>
      <c r="Y33" s="157"/>
      <c r="Z33" s="142"/>
      <c r="AA33" s="111"/>
      <c r="AB33" s="111"/>
      <c r="AC33" s="111"/>
      <c r="AD33" s="147"/>
      <c r="AE33" s="142"/>
      <c r="AF33" s="111"/>
      <c r="AG33" s="111"/>
      <c r="AH33" s="111"/>
      <c r="AI33" s="147"/>
      <c r="AJ33" s="142"/>
      <c r="AK33" s="111"/>
      <c r="AL33" s="111"/>
      <c r="AM33" s="111"/>
      <c r="AN33" s="147"/>
      <c r="AO33" s="110"/>
      <c r="AP33" s="135"/>
      <c r="AQ33" s="111"/>
      <c r="AR33" s="111"/>
      <c r="AS33" s="136"/>
      <c r="AT33" s="158"/>
      <c r="AU33" s="111"/>
      <c r="AV33" s="111"/>
      <c r="AW33" s="123"/>
      <c r="AX33" s="161"/>
      <c r="AY33" s="142"/>
      <c r="AZ33" s="111"/>
      <c r="BA33" s="111"/>
      <c r="BB33" s="111"/>
      <c r="BC33" s="147"/>
      <c r="BD33" s="158"/>
      <c r="BE33" s="111"/>
      <c r="BF33" s="111"/>
      <c r="BG33" s="123"/>
      <c r="BH33" s="161"/>
      <c r="BI33" s="152"/>
      <c r="BJ33" s="153"/>
      <c r="BK33" s="111"/>
      <c r="BL33" s="111"/>
      <c r="BM33" s="157"/>
      <c r="BN33" s="110"/>
      <c r="BO33" s="135"/>
      <c r="BP33" s="111"/>
      <c r="BQ33" s="111"/>
      <c r="BR33" s="136"/>
      <c r="BS33" s="142"/>
      <c r="BT33" s="111"/>
      <c r="BU33" s="111"/>
      <c r="BV33" s="111"/>
      <c r="BW33" s="147"/>
      <c r="BX33" s="166"/>
      <c r="BY33" s="111"/>
      <c r="BZ33" s="111"/>
      <c r="CA33" s="111"/>
      <c r="CB33" s="112"/>
    </row>
    <row r="34" spans="1:80" x14ac:dyDescent="0.25">
      <c r="A34" s="160"/>
      <c r="B34" s="159"/>
      <c r="C34" s="114"/>
      <c r="D34" s="159"/>
      <c r="E34" s="162"/>
      <c r="F34" s="113"/>
      <c r="G34" s="154"/>
      <c r="H34" s="114"/>
      <c r="I34" s="154"/>
      <c r="J34" s="156"/>
      <c r="K34" s="160"/>
      <c r="L34" s="159"/>
      <c r="M34" s="114"/>
      <c r="N34" s="159"/>
      <c r="O34" s="162"/>
      <c r="P34" s="148"/>
      <c r="Q34" s="145"/>
      <c r="R34" s="114"/>
      <c r="S34" s="145"/>
      <c r="T34" s="146"/>
      <c r="U34" s="113"/>
      <c r="V34" s="154"/>
      <c r="W34" s="114"/>
      <c r="X34" s="154"/>
      <c r="Y34" s="156"/>
      <c r="Z34" s="148"/>
      <c r="AA34" s="145"/>
      <c r="AB34" s="114"/>
      <c r="AC34" s="145"/>
      <c r="AD34" s="146"/>
      <c r="AE34" s="148"/>
      <c r="AF34" s="145"/>
      <c r="AG34" s="114"/>
      <c r="AH34" s="145"/>
      <c r="AI34" s="146"/>
      <c r="AJ34" s="148"/>
      <c r="AK34" s="145"/>
      <c r="AL34" s="114"/>
      <c r="AM34" s="145"/>
      <c r="AN34" s="146"/>
      <c r="AO34" s="138"/>
      <c r="AP34" s="114"/>
      <c r="AQ34" s="114"/>
      <c r="AR34" s="137"/>
      <c r="AS34" s="115"/>
      <c r="AT34" s="160"/>
      <c r="AU34" s="159"/>
      <c r="AV34" s="114"/>
      <c r="AW34" s="159"/>
      <c r="AX34" s="162"/>
      <c r="AY34" s="148"/>
      <c r="AZ34" s="145"/>
      <c r="BA34" s="114"/>
      <c r="BB34" s="145"/>
      <c r="BC34" s="146"/>
      <c r="BD34" s="160"/>
      <c r="BE34" s="159"/>
      <c r="BF34" s="114"/>
      <c r="BG34" s="159"/>
      <c r="BH34" s="162"/>
      <c r="BI34" s="113"/>
      <c r="BJ34" s="154"/>
      <c r="BK34" s="114"/>
      <c r="BL34" s="154"/>
      <c r="BM34" s="156"/>
      <c r="BN34" s="138"/>
      <c r="BO34" s="114"/>
      <c r="BP34" s="114"/>
      <c r="BQ34" s="137"/>
      <c r="BR34" s="115"/>
      <c r="BS34" s="148"/>
      <c r="BT34" s="145"/>
      <c r="BU34" s="114"/>
      <c r="BV34" s="145"/>
      <c r="BW34" s="146"/>
      <c r="BX34" s="169"/>
      <c r="BY34" s="168"/>
      <c r="BZ34" s="168"/>
      <c r="CA34" s="168"/>
      <c r="CB34" s="170"/>
    </row>
    <row r="35" spans="1:80" x14ac:dyDescent="0.25">
      <c r="A35" s="164"/>
      <c r="B35" s="108"/>
      <c r="C35" s="108"/>
      <c r="D35" s="163"/>
      <c r="E35" s="109"/>
      <c r="F35" s="141"/>
      <c r="G35" s="143"/>
      <c r="H35" s="108"/>
      <c r="I35" s="143"/>
      <c r="J35" s="177"/>
      <c r="K35" s="149"/>
      <c r="L35" s="108"/>
      <c r="M35" s="108"/>
      <c r="N35" s="150"/>
      <c r="O35" s="109"/>
      <c r="P35" s="164"/>
      <c r="Q35" s="108"/>
      <c r="R35" s="108"/>
      <c r="S35" s="163"/>
      <c r="T35" s="109"/>
      <c r="U35" s="141"/>
      <c r="V35" s="143"/>
      <c r="W35" s="108"/>
      <c r="X35" s="143"/>
      <c r="Y35" s="177"/>
      <c r="Z35" s="149"/>
      <c r="AA35" s="108"/>
      <c r="AB35" s="108"/>
      <c r="AC35" s="150"/>
      <c r="AD35" s="109"/>
      <c r="AE35" s="149"/>
      <c r="AF35" s="108"/>
      <c r="AG35" s="108"/>
      <c r="AH35" s="150"/>
      <c r="AI35" s="109"/>
      <c r="AJ35" s="165"/>
      <c r="AK35" s="180"/>
      <c r="AL35" s="108"/>
      <c r="AM35" s="180"/>
      <c r="AN35" s="109"/>
      <c r="AO35" s="164"/>
      <c r="AP35" s="108"/>
      <c r="AQ35" s="108"/>
      <c r="AR35" s="163"/>
      <c r="AS35" s="109"/>
      <c r="AT35" s="141"/>
      <c r="AU35" s="143"/>
      <c r="AV35" s="108"/>
      <c r="AW35" s="143"/>
      <c r="AX35" s="177"/>
      <c r="AY35" s="164"/>
      <c r="AZ35" s="108"/>
      <c r="BA35" s="108"/>
      <c r="BB35" s="163"/>
      <c r="BC35" s="109"/>
      <c r="BD35" s="141"/>
      <c r="BE35" s="143"/>
      <c r="BF35" s="108"/>
      <c r="BG35" s="143"/>
      <c r="BH35" s="177"/>
      <c r="BI35" s="187"/>
      <c r="BJ35" s="139"/>
      <c r="BK35" s="139"/>
      <c r="BL35" s="139"/>
      <c r="BM35" s="140"/>
      <c r="BN35" s="149"/>
      <c r="BO35" s="108"/>
      <c r="BP35" s="108"/>
      <c r="BQ35" s="150"/>
      <c r="BR35" s="109"/>
      <c r="BS35" s="187"/>
      <c r="BT35" s="139"/>
      <c r="BU35" s="139"/>
      <c r="BV35" s="139"/>
      <c r="BW35" s="140"/>
      <c r="BX35" s="186"/>
      <c r="BY35" s="108"/>
      <c r="BZ35" s="108"/>
      <c r="CA35" s="176"/>
      <c r="CB35" s="183"/>
    </row>
    <row r="36" spans="1:80" x14ac:dyDescent="0.25">
      <c r="A36" s="158"/>
      <c r="B36" s="111"/>
      <c r="C36" s="123"/>
      <c r="D36" s="123"/>
      <c r="E36" s="112"/>
      <c r="F36" s="142"/>
      <c r="G36" s="111"/>
      <c r="H36" s="111"/>
      <c r="I36" s="111"/>
      <c r="J36" s="147"/>
      <c r="K36" s="110"/>
      <c r="L36" s="153"/>
      <c r="M36" s="111"/>
      <c r="N36" s="153"/>
      <c r="O36" s="112"/>
      <c r="P36" s="158"/>
      <c r="Q36" s="111"/>
      <c r="R36" s="123"/>
      <c r="S36" s="123"/>
      <c r="T36" s="112"/>
      <c r="U36" s="142"/>
      <c r="V36" s="111"/>
      <c r="W36" s="111"/>
      <c r="X36" s="111"/>
      <c r="Y36" s="147"/>
      <c r="Z36" s="110"/>
      <c r="AA36" s="153"/>
      <c r="AB36" s="111"/>
      <c r="AC36" s="153"/>
      <c r="AD36" s="112"/>
      <c r="AE36" s="110"/>
      <c r="AF36" s="153"/>
      <c r="AG36" s="111"/>
      <c r="AH36" s="153"/>
      <c r="AI36" s="112"/>
      <c r="AJ36" s="166"/>
      <c r="AK36" s="111"/>
      <c r="AL36" s="111"/>
      <c r="AM36" s="111"/>
      <c r="AN36" s="179"/>
      <c r="AO36" s="158"/>
      <c r="AP36" s="111"/>
      <c r="AQ36" s="123"/>
      <c r="AR36" s="123"/>
      <c r="AS36" s="112"/>
      <c r="AT36" s="142"/>
      <c r="AU36" s="111"/>
      <c r="AV36" s="111"/>
      <c r="AW36" s="111"/>
      <c r="AX36" s="147"/>
      <c r="AY36" s="158"/>
      <c r="AZ36" s="111"/>
      <c r="BA36" s="123"/>
      <c r="BB36" s="123"/>
      <c r="BC36" s="112"/>
      <c r="BD36" s="142"/>
      <c r="BE36" s="111"/>
      <c r="BF36" s="111"/>
      <c r="BG36" s="111"/>
      <c r="BH36" s="147"/>
      <c r="BI36" s="110"/>
      <c r="BJ36" s="111"/>
      <c r="BK36" s="111"/>
      <c r="BL36" s="111"/>
      <c r="BM36" s="136"/>
      <c r="BN36" s="110"/>
      <c r="BO36" s="153"/>
      <c r="BP36" s="111"/>
      <c r="BQ36" s="153"/>
      <c r="BR36" s="112"/>
      <c r="BS36" s="110"/>
      <c r="BT36" s="111"/>
      <c r="BU36" s="111"/>
      <c r="BV36" s="111"/>
      <c r="BW36" s="136"/>
      <c r="BX36" s="110"/>
      <c r="BY36" s="111"/>
      <c r="BZ36" s="175"/>
      <c r="CA36" s="111"/>
      <c r="CB36" s="174"/>
    </row>
    <row r="37" spans="1:80" x14ac:dyDescent="0.25">
      <c r="A37" s="158"/>
      <c r="B37" s="111"/>
      <c r="C37" s="111"/>
      <c r="D37" s="123"/>
      <c r="E37" s="161"/>
      <c r="F37" s="110"/>
      <c r="G37" s="111"/>
      <c r="H37" s="111"/>
      <c r="I37" s="111"/>
      <c r="J37" s="112"/>
      <c r="K37" s="110"/>
      <c r="L37" s="153"/>
      <c r="M37" s="111"/>
      <c r="N37" s="111"/>
      <c r="O37" s="157"/>
      <c r="P37" s="158"/>
      <c r="Q37" s="111"/>
      <c r="R37" s="111"/>
      <c r="S37" s="123"/>
      <c r="T37" s="161"/>
      <c r="U37" s="110"/>
      <c r="V37" s="111"/>
      <c r="W37" s="111"/>
      <c r="X37" s="111"/>
      <c r="Y37" s="112"/>
      <c r="Z37" s="110"/>
      <c r="AA37" s="153"/>
      <c r="AB37" s="111"/>
      <c r="AC37" s="111"/>
      <c r="AD37" s="157"/>
      <c r="AE37" s="110"/>
      <c r="AF37" s="153"/>
      <c r="AG37" s="111"/>
      <c r="AH37" s="111"/>
      <c r="AI37" s="157"/>
      <c r="AJ37" s="166"/>
      <c r="AK37" s="111"/>
      <c r="AL37" s="167"/>
      <c r="AM37" s="111"/>
      <c r="AN37" s="179"/>
      <c r="AO37" s="158"/>
      <c r="AP37" s="111"/>
      <c r="AQ37" s="111"/>
      <c r="AR37" s="123"/>
      <c r="AS37" s="161"/>
      <c r="AT37" s="110"/>
      <c r="AU37" s="111"/>
      <c r="AV37" s="111"/>
      <c r="AW37" s="111"/>
      <c r="AX37" s="112"/>
      <c r="AY37" s="158"/>
      <c r="AZ37" s="111"/>
      <c r="BA37" s="111"/>
      <c r="BB37" s="123"/>
      <c r="BC37" s="161"/>
      <c r="BD37" s="110"/>
      <c r="BE37" s="111"/>
      <c r="BF37" s="111"/>
      <c r="BG37" s="111"/>
      <c r="BH37" s="112"/>
      <c r="BI37" s="110"/>
      <c r="BJ37" s="111"/>
      <c r="BK37" s="135"/>
      <c r="BL37" s="111"/>
      <c r="BM37" s="136"/>
      <c r="BN37" s="110"/>
      <c r="BO37" s="153"/>
      <c r="BP37" s="111"/>
      <c r="BQ37" s="111"/>
      <c r="BR37" s="157"/>
      <c r="BS37" s="110"/>
      <c r="BT37" s="111"/>
      <c r="BU37" s="135"/>
      <c r="BV37" s="111"/>
      <c r="BW37" s="136"/>
      <c r="BX37" s="110"/>
      <c r="BY37" s="175"/>
      <c r="BZ37" s="111"/>
      <c r="CA37" s="111"/>
      <c r="CB37" s="174"/>
    </row>
    <row r="38" spans="1:80" x14ac:dyDescent="0.25">
      <c r="A38" s="158"/>
      <c r="B38" s="123"/>
      <c r="C38" s="111"/>
      <c r="D38" s="111"/>
      <c r="E38" s="112"/>
      <c r="F38" s="142"/>
      <c r="G38" s="144"/>
      <c r="H38" s="111"/>
      <c r="I38" s="144"/>
      <c r="J38" s="147"/>
      <c r="K38" s="110"/>
      <c r="L38" s="111"/>
      <c r="M38" s="153"/>
      <c r="N38" s="111"/>
      <c r="O38" s="112"/>
      <c r="P38" s="158"/>
      <c r="Q38" s="123"/>
      <c r="R38" s="111"/>
      <c r="S38" s="111"/>
      <c r="T38" s="112"/>
      <c r="U38" s="142"/>
      <c r="V38" s="144"/>
      <c r="W38" s="111"/>
      <c r="X38" s="144"/>
      <c r="Y38" s="147"/>
      <c r="Z38" s="110"/>
      <c r="AA38" s="111"/>
      <c r="AB38" s="153"/>
      <c r="AC38" s="111"/>
      <c r="AD38" s="112"/>
      <c r="AE38" s="110"/>
      <c r="AF38" s="111"/>
      <c r="AG38" s="153"/>
      <c r="AH38" s="111"/>
      <c r="AI38" s="112"/>
      <c r="AJ38" s="166"/>
      <c r="AK38" s="111"/>
      <c r="AL38" s="167"/>
      <c r="AM38" s="111"/>
      <c r="AN38" s="112"/>
      <c r="AO38" s="158"/>
      <c r="AP38" s="123"/>
      <c r="AQ38" s="111"/>
      <c r="AR38" s="111"/>
      <c r="AS38" s="112"/>
      <c r="AT38" s="142"/>
      <c r="AU38" s="144"/>
      <c r="AV38" s="111"/>
      <c r="AW38" s="144"/>
      <c r="AX38" s="147"/>
      <c r="AY38" s="158"/>
      <c r="AZ38" s="123"/>
      <c r="BA38" s="111"/>
      <c r="BB38" s="111"/>
      <c r="BC38" s="112"/>
      <c r="BD38" s="142"/>
      <c r="BE38" s="144"/>
      <c r="BF38" s="111"/>
      <c r="BG38" s="144"/>
      <c r="BH38" s="147"/>
      <c r="BI38" s="110"/>
      <c r="BJ38" s="135"/>
      <c r="BK38" s="111"/>
      <c r="BL38" s="111"/>
      <c r="BM38" s="112"/>
      <c r="BN38" s="110"/>
      <c r="BO38" s="111"/>
      <c r="BP38" s="153"/>
      <c r="BQ38" s="111"/>
      <c r="BR38" s="112"/>
      <c r="BS38" s="110"/>
      <c r="BT38" s="135"/>
      <c r="BU38" s="111"/>
      <c r="BV38" s="111"/>
      <c r="BW38" s="112"/>
      <c r="BX38" s="110"/>
      <c r="BY38" s="175"/>
      <c r="BZ38" s="111"/>
      <c r="CA38" s="111"/>
      <c r="CB38" s="174"/>
    </row>
    <row r="39" spans="1:80" x14ac:dyDescent="0.25">
      <c r="A39" s="158"/>
      <c r="B39" s="111"/>
      <c r="C39" s="111"/>
      <c r="D39" s="123"/>
      <c r="E39" s="112"/>
      <c r="F39" s="142"/>
      <c r="G39" s="111"/>
      <c r="H39" s="111"/>
      <c r="I39" s="111"/>
      <c r="J39" s="147"/>
      <c r="K39" s="152"/>
      <c r="L39" s="153"/>
      <c r="M39" s="111"/>
      <c r="N39" s="111"/>
      <c r="O39" s="157"/>
      <c r="P39" s="158"/>
      <c r="Q39" s="111"/>
      <c r="R39" s="111"/>
      <c r="S39" s="123"/>
      <c r="T39" s="112"/>
      <c r="U39" s="142"/>
      <c r="V39" s="111"/>
      <c r="W39" s="111"/>
      <c r="X39" s="111"/>
      <c r="Y39" s="147"/>
      <c r="Z39" s="152"/>
      <c r="AA39" s="153"/>
      <c r="AB39" s="111"/>
      <c r="AC39" s="111"/>
      <c r="AD39" s="157"/>
      <c r="AE39" s="152"/>
      <c r="AF39" s="153"/>
      <c r="AG39" s="111"/>
      <c r="AH39" s="111"/>
      <c r="AI39" s="157"/>
      <c r="AJ39" s="166"/>
      <c r="AK39" s="111"/>
      <c r="AL39" s="111"/>
      <c r="AM39" s="167"/>
      <c r="AN39" s="112"/>
      <c r="AO39" s="158"/>
      <c r="AP39" s="111"/>
      <c r="AQ39" s="111"/>
      <c r="AR39" s="123"/>
      <c r="AS39" s="112"/>
      <c r="AT39" s="142"/>
      <c r="AU39" s="111"/>
      <c r="AV39" s="111"/>
      <c r="AW39" s="111"/>
      <c r="AX39" s="147"/>
      <c r="AY39" s="158"/>
      <c r="AZ39" s="111"/>
      <c r="BA39" s="111"/>
      <c r="BB39" s="123"/>
      <c r="BC39" s="112"/>
      <c r="BD39" s="142"/>
      <c r="BE39" s="111"/>
      <c r="BF39" s="111"/>
      <c r="BG39" s="111"/>
      <c r="BH39" s="147"/>
      <c r="BI39" s="134"/>
      <c r="BJ39" s="111"/>
      <c r="BK39" s="111"/>
      <c r="BL39" s="111"/>
      <c r="BM39" s="136"/>
      <c r="BN39" s="152"/>
      <c r="BO39" s="153"/>
      <c r="BP39" s="111"/>
      <c r="BQ39" s="111"/>
      <c r="BR39" s="157"/>
      <c r="BS39" s="134"/>
      <c r="BT39" s="111"/>
      <c r="BU39" s="111"/>
      <c r="BV39" s="111"/>
      <c r="BW39" s="136"/>
      <c r="BX39" s="110"/>
      <c r="BY39" s="111"/>
      <c r="BZ39" s="175"/>
      <c r="CA39" s="111"/>
      <c r="CB39" s="174"/>
    </row>
    <row r="40" spans="1:80" x14ac:dyDescent="0.25">
      <c r="A40" s="158"/>
      <c r="B40" s="111"/>
      <c r="C40" s="123"/>
      <c r="D40" s="123"/>
      <c r="E40" s="112"/>
      <c r="F40" s="110"/>
      <c r="G40" s="111"/>
      <c r="H40" s="111"/>
      <c r="I40" s="111"/>
      <c r="J40" s="112"/>
      <c r="K40" s="110"/>
      <c r="L40" s="111"/>
      <c r="M40" s="111"/>
      <c r="N40" s="153"/>
      <c r="O40" s="157"/>
      <c r="P40" s="158"/>
      <c r="Q40" s="111"/>
      <c r="R40" s="123"/>
      <c r="S40" s="123"/>
      <c r="T40" s="112"/>
      <c r="U40" s="110"/>
      <c r="V40" s="111"/>
      <c r="W40" s="111"/>
      <c r="X40" s="111"/>
      <c r="Y40" s="112"/>
      <c r="Z40" s="110"/>
      <c r="AA40" s="111"/>
      <c r="AB40" s="111"/>
      <c r="AC40" s="153"/>
      <c r="AD40" s="157"/>
      <c r="AE40" s="110"/>
      <c r="AF40" s="111"/>
      <c r="AG40" s="111"/>
      <c r="AH40" s="153"/>
      <c r="AI40" s="157"/>
      <c r="AJ40" s="166"/>
      <c r="AK40" s="111"/>
      <c r="AL40" s="167"/>
      <c r="AM40" s="111"/>
      <c r="AN40" s="179"/>
      <c r="AO40" s="158"/>
      <c r="AP40" s="111"/>
      <c r="AQ40" s="123"/>
      <c r="AR40" s="123"/>
      <c r="AS40" s="112"/>
      <c r="AT40" s="110"/>
      <c r="AU40" s="111"/>
      <c r="AV40" s="111"/>
      <c r="AW40" s="111"/>
      <c r="AX40" s="112"/>
      <c r="AY40" s="158"/>
      <c r="AZ40" s="111"/>
      <c r="BA40" s="123"/>
      <c r="BB40" s="123"/>
      <c r="BC40" s="112"/>
      <c r="BD40" s="110"/>
      <c r="BE40" s="111"/>
      <c r="BF40" s="111"/>
      <c r="BG40" s="111"/>
      <c r="BH40" s="112"/>
      <c r="BI40" s="110"/>
      <c r="BJ40" s="111"/>
      <c r="BK40" s="135"/>
      <c r="BL40" s="111"/>
      <c r="BM40" s="136"/>
      <c r="BN40" s="110"/>
      <c r="BO40" s="111"/>
      <c r="BP40" s="111"/>
      <c r="BQ40" s="153"/>
      <c r="BR40" s="157"/>
      <c r="BS40" s="110"/>
      <c r="BT40" s="111"/>
      <c r="BU40" s="135"/>
      <c r="BV40" s="111"/>
      <c r="BW40" s="136"/>
      <c r="BX40" s="182"/>
      <c r="BY40" s="111"/>
      <c r="BZ40" s="175"/>
      <c r="CA40" s="111"/>
      <c r="CB40" s="174"/>
    </row>
    <row r="41" spans="1:80" x14ac:dyDescent="0.25">
      <c r="A41" s="158"/>
      <c r="B41" s="111"/>
      <c r="C41" s="111"/>
      <c r="D41" s="123"/>
      <c r="E41" s="161"/>
      <c r="F41" s="142"/>
      <c r="G41" s="111"/>
      <c r="H41" s="111"/>
      <c r="I41" s="111"/>
      <c r="J41" s="147"/>
      <c r="K41" s="152"/>
      <c r="L41" s="153"/>
      <c r="M41" s="111"/>
      <c r="N41" s="111"/>
      <c r="O41" s="157"/>
      <c r="P41" s="158"/>
      <c r="Q41" s="111"/>
      <c r="R41" s="111"/>
      <c r="S41" s="123"/>
      <c r="T41" s="161"/>
      <c r="U41" s="142"/>
      <c r="V41" s="111"/>
      <c r="W41" s="111"/>
      <c r="X41" s="111"/>
      <c r="Y41" s="147"/>
      <c r="Z41" s="152"/>
      <c r="AA41" s="153"/>
      <c r="AB41" s="111"/>
      <c r="AC41" s="111"/>
      <c r="AD41" s="157"/>
      <c r="AE41" s="152"/>
      <c r="AF41" s="153"/>
      <c r="AG41" s="111"/>
      <c r="AH41" s="111"/>
      <c r="AI41" s="157"/>
      <c r="AJ41" s="166"/>
      <c r="AK41" s="111"/>
      <c r="AL41" s="111"/>
      <c r="AM41" s="111"/>
      <c r="AN41" s="112"/>
      <c r="AO41" s="158"/>
      <c r="AP41" s="111"/>
      <c r="AQ41" s="111"/>
      <c r="AR41" s="123"/>
      <c r="AS41" s="161"/>
      <c r="AT41" s="142"/>
      <c r="AU41" s="111"/>
      <c r="AV41" s="111"/>
      <c r="AW41" s="111"/>
      <c r="AX41" s="147"/>
      <c r="AY41" s="158"/>
      <c r="AZ41" s="111"/>
      <c r="BA41" s="111"/>
      <c r="BB41" s="123"/>
      <c r="BC41" s="161"/>
      <c r="BD41" s="142"/>
      <c r="BE41" s="111"/>
      <c r="BF41" s="111"/>
      <c r="BG41" s="111"/>
      <c r="BH41" s="147"/>
      <c r="BI41" s="110"/>
      <c r="BJ41" s="135"/>
      <c r="BK41" s="111"/>
      <c r="BL41" s="111"/>
      <c r="BM41" s="136"/>
      <c r="BN41" s="152"/>
      <c r="BO41" s="153"/>
      <c r="BP41" s="111"/>
      <c r="BQ41" s="111"/>
      <c r="BR41" s="157"/>
      <c r="BS41" s="110"/>
      <c r="BT41" s="135"/>
      <c r="BU41" s="111"/>
      <c r="BV41" s="111"/>
      <c r="BW41" s="136"/>
      <c r="BX41" s="110"/>
      <c r="BY41" s="111"/>
      <c r="BZ41" s="111"/>
      <c r="CA41" s="111"/>
      <c r="CB41" s="174"/>
    </row>
    <row r="42" spans="1:80" x14ac:dyDescent="0.25">
      <c r="A42" s="160"/>
      <c r="B42" s="159"/>
      <c r="C42" s="114"/>
      <c r="D42" s="159"/>
      <c r="E42" s="162"/>
      <c r="F42" s="148"/>
      <c r="G42" s="145"/>
      <c r="H42" s="114"/>
      <c r="I42" s="145"/>
      <c r="J42" s="146"/>
      <c r="K42" s="113"/>
      <c r="L42" s="154"/>
      <c r="M42" s="114"/>
      <c r="N42" s="154"/>
      <c r="O42" s="156"/>
      <c r="P42" s="160"/>
      <c r="Q42" s="159"/>
      <c r="R42" s="114"/>
      <c r="S42" s="159"/>
      <c r="T42" s="162"/>
      <c r="U42" s="148"/>
      <c r="V42" s="145"/>
      <c r="W42" s="114"/>
      <c r="X42" s="145"/>
      <c r="Y42" s="146"/>
      <c r="Z42" s="113"/>
      <c r="AA42" s="154"/>
      <c r="AB42" s="114"/>
      <c r="AC42" s="154"/>
      <c r="AD42" s="156"/>
      <c r="AE42" s="113"/>
      <c r="AF42" s="154"/>
      <c r="AG42" s="114"/>
      <c r="AH42" s="154"/>
      <c r="AI42" s="156"/>
      <c r="AJ42" s="169"/>
      <c r="AK42" s="168"/>
      <c r="AL42" s="168"/>
      <c r="AM42" s="168"/>
      <c r="AN42" s="170"/>
      <c r="AO42" s="160"/>
      <c r="AP42" s="159"/>
      <c r="AQ42" s="114"/>
      <c r="AR42" s="159"/>
      <c r="AS42" s="162"/>
      <c r="AT42" s="148"/>
      <c r="AU42" s="145"/>
      <c r="AV42" s="114"/>
      <c r="AW42" s="145"/>
      <c r="AX42" s="146"/>
      <c r="AY42" s="160"/>
      <c r="AZ42" s="159"/>
      <c r="BA42" s="114"/>
      <c r="BB42" s="159"/>
      <c r="BC42" s="162"/>
      <c r="BD42" s="148"/>
      <c r="BE42" s="145"/>
      <c r="BF42" s="114"/>
      <c r="BG42" s="145"/>
      <c r="BH42" s="146"/>
      <c r="BI42" s="138"/>
      <c r="BJ42" s="114"/>
      <c r="BK42" s="114"/>
      <c r="BL42" s="137"/>
      <c r="BM42" s="115"/>
      <c r="BN42" s="113"/>
      <c r="BO42" s="154"/>
      <c r="BP42" s="114"/>
      <c r="BQ42" s="154"/>
      <c r="BR42" s="156"/>
      <c r="BS42" s="138"/>
      <c r="BT42" s="114"/>
      <c r="BU42" s="114"/>
      <c r="BV42" s="137"/>
      <c r="BW42" s="115"/>
      <c r="BX42" s="171"/>
      <c r="BY42" s="172"/>
      <c r="BZ42" s="172"/>
      <c r="CA42" s="172"/>
      <c r="CB42" s="185"/>
    </row>
    <row r="43" spans="1:80" x14ac:dyDescent="0.25">
      <c r="A43" s="165"/>
      <c r="B43" s="180"/>
      <c r="C43" s="108"/>
      <c r="D43" s="180"/>
      <c r="E43" s="109"/>
      <c r="F43" s="164"/>
      <c r="G43" s="108"/>
      <c r="H43" s="108"/>
      <c r="I43" s="163"/>
      <c r="J43" s="109"/>
      <c r="K43" s="165"/>
      <c r="L43" s="180"/>
      <c r="M43" s="108"/>
      <c r="N43" s="180"/>
      <c r="O43" s="109"/>
      <c r="P43" s="187"/>
      <c r="Q43" s="139"/>
      <c r="R43" s="139"/>
      <c r="S43" s="139"/>
      <c r="T43" s="140"/>
      <c r="U43" s="149"/>
      <c r="V43" s="108"/>
      <c r="W43" s="108"/>
      <c r="X43" s="150"/>
      <c r="Y43" s="109"/>
      <c r="Z43" s="186"/>
      <c r="AA43" s="108"/>
      <c r="AB43" s="108"/>
      <c r="AC43" s="176"/>
      <c r="AD43" s="183"/>
      <c r="AE43" s="165"/>
      <c r="AF43" s="180"/>
      <c r="AG43" s="108"/>
      <c r="AH43" s="180"/>
      <c r="AI43" s="109"/>
      <c r="AJ43" s="165"/>
      <c r="AK43" s="180"/>
      <c r="AL43" s="108"/>
      <c r="AM43" s="180"/>
      <c r="AN43" s="109"/>
      <c r="AO43" s="186"/>
      <c r="AP43" s="108"/>
      <c r="AQ43" s="108"/>
      <c r="AR43" s="176"/>
      <c r="AS43" s="183"/>
      <c r="AT43" s="164"/>
      <c r="AU43" s="108"/>
      <c r="AV43" s="108"/>
      <c r="AW43" s="163"/>
      <c r="AX43" s="109"/>
      <c r="AY43" s="165"/>
      <c r="AZ43" s="180"/>
      <c r="BA43" s="108"/>
      <c r="BB43" s="180"/>
      <c r="BC43" s="109"/>
      <c r="BD43" s="186"/>
      <c r="BE43" s="108"/>
      <c r="BF43" s="108"/>
      <c r="BG43" s="176"/>
      <c r="BH43" s="183"/>
      <c r="BI43" s="164"/>
      <c r="BJ43" s="108"/>
      <c r="BK43" s="108"/>
      <c r="BL43" s="163"/>
      <c r="BM43" s="109"/>
      <c r="BN43" s="165"/>
      <c r="BO43" s="180"/>
      <c r="BP43" s="108"/>
      <c r="BQ43" s="180"/>
      <c r="BR43" s="109"/>
      <c r="BS43" s="149"/>
      <c r="BT43" s="108"/>
      <c r="BU43" s="108"/>
      <c r="BV43" s="150"/>
      <c r="BW43" s="109"/>
      <c r="BX43" s="186"/>
      <c r="BY43" s="108"/>
      <c r="BZ43" s="108"/>
      <c r="CA43" s="176"/>
      <c r="CB43" s="183"/>
    </row>
    <row r="44" spans="1:80" x14ac:dyDescent="0.25">
      <c r="A44" s="166"/>
      <c r="B44" s="111"/>
      <c r="C44" s="111"/>
      <c r="D44" s="111"/>
      <c r="E44" s="179"/>
      <c r="F44" s="158"/>
      <c r="G44" s="111"/>
      <c r="H44" s="123"/>
      <c r="I44" s="123"/>
      <c r="J44" s="112"/>
      <c r="K44" s="166"/>
      <c r="L44" s="111"/>
      <c r="M44" s="111"/>
      <c r="N44" s="111"/>
      <c r="O44" s="179"/>
      <c r="P44" s="110"/>
      <c r="Q44" s="111"/>
      <c r="R44" s="111"/>
      <c r="S44" s="111"/>
      <c r="T44" s="136"/>
      <c r="U44" s="110"/>
      <c r="V44" s="153"/>
      <c r="W44" s="111"/>
      <c r="X44" s="153"/>
      <c r="Y44" s="112"/>
      <c r="Z44" s="110"/>
      <c r="AA44" s="111"/>
      <c r="AB44" s="175"/>
      <c r="AC44" s="111"/>
      <c r="AD44" s="174"/>
      <c r="AE44" s="166"/>
      <c r="AF44" s="111"/>
      <c r="AG44" s="111"/>
      <c r="AH44" s="111"/>
      <c r="AI44" s="179"/>
      <c r="AJ44" s="166"/>
      <c r="AK44" s="111"/>
      <c r="AL44" s="111"/>
      <c r="AM44" s="111"/>
      <c r="AN44" s="179"/>
      <c r="AO44" s="110"/>
      <c r="AP44" s="111"/>
      <c r="AQ44" s="175"/>
      <c r="AR44" s="111"/>
      <c r="AS44" s="174"/>
      <c r="AT44" s="158"/>
      <c r="AU44" s="111"/>
      <c r="AV44" s="123"/>
      <c r="AW44" s="123"/>
      <c r="AX44" s="112"/>
      <c r="AY44" s="166"/>
      <c r="AZ44" s="111"/>
      <c r="BA44" s="111"/>
      <c r="BB44" s="111"/>
      <c r="BC44" s="179"/>
      <c r="BD44" s="110"/>
      <c r="BE44" s="111"/>
      <c r="BF44" s="175"/>
      <c r="BG44" s="111"/>
      <c r="BH44" s="174"/>
      <c r="BI44" s="158"/>
      <c r="BJ44" s="111"/>
      <c r="BK44" s="123"/>
      <c r="BL44" s="123"/>
      <c r="BM44" s="112"/>
      <c r="BN44" s="166"/>
      <c r="BO44" s="111"/>
      <c r="BP44" s="111"/>
      <c r="BQ44" s="111"/>
      <c r="BR44" s="179"/>
      <c r="BS44" s="110"/>
      <c r="BT44" s="153"/>
      <c r="BU44" s="111"/>
      <c r="BV44" s="153"/>
      <c r="BW44" s="112"/>
      <c r="BX44" s="110"/>
      <c r="BY44" s="111"/>
      <c r="BZ44" s="175"/>
      <c r="CA44" s="111"/>
      <c r="CB44" s="174"/>
    </row>
    <row r="45" spans="1:80" x14ac:dyDescent="0.25">
      <c r="A45" s="166"/>
      <c r="B45" s="111"/>
      <c r="C45" s="167"/>
      <c r="D45" s="111"/>
      <c r="E45" s="179"/>
      <c r="F45" s="158"/>
      <c r="G45" s="111"/>
      <c r="H45" s="111"/>
      <c r="I45" s="123"/>
      <c r="J45" s="161"/>
      <c r="K45" s="166"/>
      <c r="L45" s="111"/>
      <c r="M45" s="167"/>
      <c r="N45" s="111"/>
      <c r="O45" s="179"/>
      <c r="P45" s="110"/>
      <c r="Q45" s="111"/>
      <c r="R45" s="135"/>
      <c r="S45" s="111"/>
      <c r="T45" s="136"/>
      <c r="U45" s="110"/>
      <c r="V45" s="153"/>
      <c r="W45" s="111"/>
      <c r="X45" s="111"/>
      <c r="Y45" s="157"/>
      <c r="Z45" s="110"/>
      <c r="AA45" s="175"/>
      <c r="AB45" s="111"/>
      <c r="AC45" s="111"/>
      <c r="AD45" s="174"/>
      <c r="AE45" s="166"/>
      <c r="AF45" s="111"/>
      <c r="AG45" s="167"/>
      <c r="AH45" s="111"/>
      <c r="AI45" s="179"/>
      <c r="AJ45" s="166"/>
      <c r="AK45" s="111"/>
      <c r="AL45" s="167"/>
      <c r="AM45" s="111"/>
      <c r="AN45" s="179"/>
      <c r="AO45" s="110"/>
      <c r="AP45" s="175"/>
      <c r="AQ45" s="111"/>
      <c r="AR45" s="111"/>
      <c r="AS45" s="174"/>
      <c r="AT45" s="158"/>
      <c r="AU45" s="111"/>
      <c r="AV45" s="111"/>
      <c r="AW45" s="123"/>
      <c r="AX45" s="161"/>
      <c r="AY45" s="166"/>
      <c r="AZ45" s="111"/>
      <c r="BA45" s="167"/>
      <c r="BB45" s="111"/>
      <c r="BC45" s="179"/>
      <c r="BD45" s="110"/>
      <c r="BE45" s="175"/>
      <c r="BF45" s="111"/>
      <c r="BG45" s="111"/>
      <c r="BH45" s="174"/>
      <c r="BI45" s="158"/>
      <c r="BJ45" s="111"/>
      <c r="BK45" s="111"/>
      <c r="BL45" s="123"/>
      <c r="BM45" s="161"/>
      <c r="BN45" s="166"/>
      <c r="BO45" s="111"/>
      <c r="BP45" s="167"/>
      <c r="BQ45" s="111"/>
      <c r="BR45" s="179"/>
      <c r="BS45" s="110"/>
      <c r="BT45" s="153"/>
      <c r="BU45" s="111"/>
      <c r="BV45" s="111"/>
      <c r="BW45" s="157"/>
      <c r="BX45" s="110"/>
      <c r="BY45" s="175"/>
      <c r="BZ45" s="111"/>
      <c r="CA45" s="111"/>
      <c r="CB45" s="174"/>
    </row>
    <row r="46" spans="1:80" x14ac:dyDescent="0.25">
      <c r="A46" s="166"/>
      <c r="B46" s="111"/>
      <c r="C46" s="167"/>
      <c r="D46" s="111"/>
      <c r="E46" s="112"/>
      <c r="F46" s="158"/>
      <c r="G46" s="123"/>
      <c r="H46" s="111"/>
      <c r="I46" s="111"/>
      <c r="J46" s="112"/>
      <c r="K46" s="166"/>
      <c r="L46" s="111"/>
      <c r="M46" s="167"/>
      <c r="N46" s="111"/>
      <c r="O46" s="112"/>
      <c r="P46" s="110"/>
      <c r="Q46" s="135"/>
      <c r="R46" s="111"/>
      <c r="S46" s="111"/>
      <c r="T46" s="112"/>
      <c r="U46" s="110"/>
      <c r="V46" s="111"/>
      <c r="W46" s="153"/>
      <c r="X46" s="111"/>
      <c r="Y46" s="112"/>
      <c r="Z46" s="110"/>
      <c r="AA46" s="175"/>
      <c r="AB46" s="111"/>
      <c r="AC46" s="111"/>
      <c r="AD46" s="174"/>
      <c r="AE46" s="166"/>
      <c r="AF46" s="111"/>
      <c r="AG46" s="167"/>
      <c r="AH46" s="111"/>
      <c r="AI46" s="112"/>
      <c r="AJ46" s="166"/>
      <c r="AK46" s="111"/>
      <c r="AL46" s="167"/>
      <c r="AM46" s="111"/>
      <c r="AN46" s="112"/>
      <c r="AO46" s="110"/>
      <c r="AP46" s="175"/>
      <c r="AQ46" s="111"/>
      <c r="AR46" s="111"/>
      <c r="AS46" s="174"/>
      <c r="AT46" s="158"/>
      <c r="AU46" s="123"/>
      <c r="AV46" s="111"/>
      <c r="AW46" s="111"/>
      <c r="AX46" s="112"/>
      <c r="AY46" s="166"/>
      <c r="AZ46" s="111"/>
      <c r="BA46" s="167"/>
      <c r="BB46" s="111"/>
      <c r="BC46" s="112"/>
      <c r="BD46" s="110"/>
      <c r="BE46" s="175"/>
      <c r="BF46" s="111"/>
      <c r="BG46" s="111"/>
      <c r="BH46" s="174"/>
      <c r="BI46" s="158"/>
      <c r="BJ46" s="123"/>
      <c r="BK46" s="111"/>
      <c r="BL46" s="111"/>
      <c r="BM46" s="112"/>
      <c r="BN46" s="166"/>
      <c r="BO46" s="111"/>
      <c r="BP46" s="167"/>
      <c r="BQ46" s="111"/>
      <c r="BR46" s="112"/>
      <c r="BS46" s="110"/>
      <c r="BT46" s="111"/>
      <c r="BU46" s="153"/>
      <c r="BV46" s="111"/>
      <c r="BW46" s="112"/>
      <c r="BX46" s="110"/>
      <c r="BY46" s="175"/>
      <c r="BZ46" s="111"/>
      <c r="CA46" s="111"/>
      <c r="CB46" s="174"/>
    </row>
    <row r="47" spans="1:80" x14ac:dyDescent="0.25">
      <c r="A47" s="166"/>
      <c r="B47" s="111"/>
      <c r="C47" s="111"/>
      <c r="D47" s="167"/>
      <c r="E47" s="112"/>
      <c r="F47" s="158"/>
      <c r="G47" s="111"/>
      <c r="H47" s="111"/>
      <c r="I47" s="123"/>
      <c r="J47" s="112"/>
      <c r="K47" s="166"/>
      <c r="L47" s="111"/>
      <c r="M47" s="111"/>
      <c r="N47" s="167"/>
      <c r="O47" s="112"/>
      <c r="P47" s="134"/>
      <c r="Q47" s="111"/>
      <c r="R47" s="111"/>
      <c r="S47" s="111"/>
      <c r="T47" s="136"/>
      <c r="U47" s="152"/>
      <c r="V47" s="153"/>
      <c r="W47" s="111"/>
      <c r="X47" s="111"/>
      <c r="Y47" s="157"/>
      <c r="Z47" s="110"/>
      <c r="AA47" s="111"/>
      <c r="AB47" s="175"/>
      <c r="AC47" s="111"/>
      <c r="AD47" s="174"/>
      <c r="AE47" s="166"/>
      <c r="AF47" s="111"/>
      <c r="AG47" s="111"/>
      <c r="AH47" s="167"/>
      <c r="AI47" s="112"/>
      <c r="AJ47" s="166"/>
      <c r="AK47" s="111"/>
      <c r="AL47" s="111"/>
      <c r="AM47" s="167"/>
      <c r="AN47" s="112"/>
      <c r="AO47" s="110"/>
      <c r="AP47" s="111"/>
      <c r="AQ47" s="175"/>
      <c r="AR47" s="111"/>
      <c r="AS47" s="174"/>
      <c r="AT47" s="158"/>
      <c r="AU47" s="111"/>
      <c r="AV47" s="111"/>
      <c r="AW47" s="123"/>
      <c r="AX47" s="112"/>
      <c r="AY47" s="166"/>
      <c r="AZ47" s="111"/>
      <c r="BA47" s="111"/>
      <c r="BB47" s="167"/>
      <c r="BC47" s="112"/>
      <c r="BD47" s="110"/>
      <c r="BE47" s="111"/>
      <c r="BF47" s="175"/>
      <c r="BG47" s="111"/>
      <c r="BH47" s="174"/>
      <c r="BI47" s="158"/>
      <c r="BJ47" s="111"/>
      <c r="BK47" s="111"/>
      <c r="BL47" s="123"/>
      <c r="BM47" s="112"/>
      <c r="BN47" s="166"/>
      <c r="BO47" s="111"/>
      <c r="BP47" s="111"/>
      <c r="BQ47" s="167"/>
      <c r="BR47" s="112"/>
      <c r="BS47" s="152"/>
      <c r="BT47" s="153"/>
      <c r="BU47" s="111"/>
      <c r="BV47" s="111"/>
      <c r="BW47" s="157"/>
      <c r="BX47" s="110"/>
      <c r="BY47" s="111"/>
      <c r="BZ47" s="175"/>
      <c r="CA47" s="111"/>
      <c r="CB47" s="174"/>
    </row>
    <row r="48" spans="1:80" x14ac:dyDescent="0.25">
      <c r="A48" s="166"/>
      <c r="B48" s="111"/>
      <c r="C48" s="167"/>
      <c r="D48" s="111"/>
      <c r="E48" s="179"/>
      <c r="F48" s="158"/>
      <c r="G48" s="111"/>
      <c r="H48" s="123"/>
      <c r="I48" s="123"/>
      <c r="J48" s="112"/>
      <c r="K48" s="166"/>
      <c r="L48" s="111"/>
      <c r="M48" s="167"/>
      <c r="N48" s="111"/>
      <c r="O48" s="179"/>
      <c r="P48" s="110"/>
      <c r="Q48" s="111"/>
      <c r="R48" s="135"/>
      <c r="S48" s="111"/>
      <c r="T48" s="136"/>
      <c r="U48" s="110"/>
      <c r="V48" s="111"/>
      <c r="W48" s="111"/>
      <c r="X48" s="153"/>
      <c r="Y48" s="157"/>
      <c r="Z48" s="182"/>
      <c r="AA48" s="111"/>
      <c r="AB48" s="175"/>
      <c r="AC48" s="111"/>
      <c r="AD48" s="174"/>
      <c r="AE48" s="166"/>
      <c r="AF48" s="111"/>
      <c r="AG48" s="167"/>
      <c r="AH48" s="111"/>
      <c r="AI48" s="179"/>
      <c r="AJ48" s="166"/>
      <c r="AK48" s="111"/>
      <c r="AL48" s="167"/>
      <c r="AM48" s="111"/>
      <c r="AN48" s="179"/>
      <c r="AO48" s="182"/>
      <c r="AP48" s="111"/>
      <c r="AQ48" s="175"/>
      <c r="AR48" s="111"/>
      <c r="AS48" s="174"/>
      <c r="AT48" s="158"/>
      <c r="AU48" s="111"/>
      <c r="AV48" s="123"/>
      <c r="AW48" s="123"/>
      <c r="AX48" s="112"/>
      <c r="AY48" s="166"/>
      <c r="AZ48" s="111"/>
      <c r="BA48" s="167"/>
      <c r="BB48" s="111"/>
      <c r="BC48" s="179"/>
      <c r="BD48" s="182"/>
      <c r="BE48" s="111"/>
      <c r="BF48" s="175"/>
      <c r="BG48" s="111"/>
      <c r="BH48" s="174"/>
      <c r="BI48" s="158"/>
      <c r="BJ48" s="111"/>
      <c r="BK48" s="123"/>
      <c r="BL48" s="123"/>
      <c r="BM48" s="112"/>
      <c r="BN48" s="166"/>
      <c r="BO48" s="111"/>
      <c r="BP48" s="167"/>
      <c r="BQ48" s="111"/>
      <c r="BR48" s="179"/>
      <c r="BS48" s="110"/>
      <c r="BT48" s="111"/>
      <c r="BU48" s="111"/>
      <c r="BV48" s="153"/>
      <c r="BW48" s="157"/>
      <c r="BX48" s="182"/>
      <c r="BY48" s="111"/>
      <c r="BZ48" s="175"/>
      <c r="CA48" s="111"/>
      <c r="CB48" s="174"/>
    </row>
    <row r="49" spans="1:80" x14ac:dyDescent="0.25">
      <c r="A49" s="166"/>
      <c r="B49" s="111"/>
      <c r="C49" s="111"/>
      <c r="D49" s="111"/>
      <c r="E49" s="112"/>
      <c r="F49" s="158"/>
      <c r="G49" s="111"/>
      <c r="H49" s="111"/>
      <c r="I49" s="123"/>
      <c r="J49" s="161"/>
      <c r="K49" s="166"/>
      <c r="L49" s="111"/>
      <c r="M49" s="111"/>
      <c r="N49" s="111"/>
      <c r="O49" s="112"/>
      <c r="P49" s="110"/>
      <c r="Q49" s="135"/>
      <c r="R49" s="111"/>
      <c r="S49" s="111"/>
      <c r="T49" s="136"/>
      <c r="U49" s="152"/>
      <c r="V49" s="153"/>
      <c r="W49" s="111"/>
      <c r="X49" s="111"/>
      <c r="Y49" s="157"/>
      <c r="Z49" s="110"/>
      <c r="AA49" s="111"/>
      <c r="AB49" s="111"/>
      <c r="AC49" s="111"/>
      <c r="AD49" s="174"/>
      <c r="AE49" s="166"/>
      <c r="AF49" s="111"/>
      <c r="AG49" s="111"/>
      <c r="AH49" s="111"/>
      <c r="AI49" s="112"/>
      <c r="AJ49" s="166"/>
      <c r="AK49" s="111"/>
      <c r="AL49" s="111"/>
      <c r="AM49" s="111"/>
      <c r="AN49" s="112"/>
      <c r="AO49" s="110"/>
      <c r="AP49" s="111"/>
      <c r="AQ49" s="111"/>
      <c r="AR49" s="111"/>
      <c r="AS49" s="174"/>
      <c r="AT49" s="158"/>
      <c r="AU49" s="111"/>
      <c r="AV49" s="111"/>
      <c r="AW49" s="123"/>
      <c r="AX49" s="161"/>
      <c r="AY49" s="166"/>
      <c r="AZ49" s="111"/>
      <c r="BA49" s="111"/>
      <c r="BB49" s="111"/>
      <c r="BC49" s="112"/>
      <c r="BD49" s="110"/>
      <c r="BE49" s="111"/>
      <c r="BF49" s="111"/>
      <c r="BG49" s="111"/>
      <c r="BH49" s="174"/>
      <c r="BI49" s="158"/>
      <c r="BJ49" s="111"/>
      <c r="BK49" s="111"/>
      <c r="BL49" s="123"/>
      <c r="BM49" s="161"/>
      <c r="BN49" s="166"/>
      <c r="BO49" s="111"/>
      <c r="BP49" s="111"/>
      <c r="BQ49" s="111"/>
      <c r="BR49" s="112"/>
      <c r="BS49" s="152"/>
      <c r="BT49" s="153"/>
      <c r="BU49" s="111"/>
      <c r="BV49" s="111"/>
      <c r="BW49" s="157"/>
      <c r="BX49" s="110"/>
      <c r="BY49" s="111"/>
      <c r="BZ49" s="111"/>
      <c r="CA49" s="111"/>
      <c r="CB49" s="174"/>
    </row>
    <row r="50" spans="1:80" x14ac:dyDescent="0.25">
      <c r="A50" s="169"/>
      <c r="B50" s="168"/>
      <c r="C50" s="168"/>
      <c r="D50" s="168"/>
      <c r="E50" s="170"/>
      <c r="F50" s="160"/>
      <c r="G50" s="159"/>
      <c r="H50" s="114"/>
      <c r="I50" s="159"/>
      <c r="J50" s="162"/>
      <c r="K50" s="169"/>
      <c r="L50" s="168"/>
      <c r="M50" s="168"/>
      <c r="N50" s="168"/>
      <c r="O50" s="170"/>
      <c r="P50" s="138"/>
      <c r="Q50" s="114"/>
      <c r="R50" s="114"/>
      <c r="S50" s="137"/>
      <c r="T50" s="115"/>
      <c r="U50" s="113"/>
      <c r="V50" s="154"/>
      <c r="W50" s="114"/>
      <c r="X50" s="154"/>
      <c r="Y50" s="156"/>
      <c r="Z50" s="171"/>
      <c r="AA50" s="172"/>
      <c r="AB50" s="172"/>
      <c r="AC50" s="172"/>
      <c r="AD50" s="185"/>
      <c r="AE50" s="169"/>
      <c r="AF50" s="168"/>
      <c r="AG50" s="168"/>
      <c r="AH50" s="168"/>
      <c r="AI50" s="170"/>
      <c r="AJ50" s="169"/>
      <c r="AK50" s="168"/>
      <c r="AL50" s="168"/>
      <c r="AM50" s="168"/>
      <c r="AN50" s="170"/>
      <c r="AO50" s="171"/>
      <c r="AP50" s="172"/>
      <c r="AQ50" s="172"/>
      <c r="AR50" s="172"/>
      <c r="AS50" s="185"/>
      <c r="AT50" s="160"/>
      <c r="AU50" s="159"/>
      <c r="AV50" s="114"/>
      <c r="AW50" s="159"/>
      <c r="AX50" s="162"/>
      <c r="AY50" s="169"/>
      <c r="AZ50" s="168"/>
      <c r="BA50" s="168"/>
      <c r="BB50" s="168"/>
      <c r="BC50" s="170"/>
      <c r="BD50" s="171"/>
      <c r="BE50" s="172"/>
      <c r="BF50" s="172"/>
      <c r="BG50" s="172"/>
      <c r="BH50" s="185"/>
      <c r="BI50" s="160"/>
      <c r="BJ50" s="159"/>
      <c r="BK50" s="114"/>
      <c r="BL50" s="159"/>
      <c r="BM50" s="162"/>
      <c r="BN50" s="169"/>
      <c r="BO50" s="168"/>
      <c r="BP50" s="168"/>
      <c r="BQ50" s="168"/>
      <c r="BR50" s="170"/>
      <c r="BS50" s="113"/>
      <c r="BT50" s="154"/>
      <c r="BU50" s="114"/>
      <c r="BV50" s="154"/>
      <c r="BW50" s="156"/>
      <c r="BX50" s="171"/>
      <c r="BY50" s="172"/>
      <c r="BZ50" s="172"/>
      <c r="CA50" s="172"/>
      <c r="CB50" s="185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9426B-0D12-4C4B-B8FD-C34F2B593E35}">
  <dimension ref="A1:D19"/>
  <sheetViews>
    <sheetView workbookViewId="0">
      <selection activeCell="D19" sqref="D19"/>
    </sheetView>
  </sheetViews>
  <sheetFormatPr defaultRowHeight="13.2" x14ac:dyDescent="0.25"/>
  <sheetData>
    <row r="1" spans="1:3" x14ac:dyDescent="0.25">
      <c r="A1" t="s">
        <v>202</v>
      </c>
      <c r="B1" t="s">
        <v>201</v>
      </c>
    </row>
    <row r="2" spans="1:3" x14ac:dyDescent="0.25">
      <c r="A2">
        <v>1</v>
      </c>
    </row>
    <row r="3" spans="1:3" x14ac:dyDescent="0.25">
      <c r="A3">
        <v>10</v>
      </c>
    </row>
    <row r="4" spans="1:3" x14ac:dyDescent="0.25">
      <c r="A4">
        <v>50</v>
      </c>
      <c r="B4">
        <v>1310</v>
      </c>
      <c r="C4">
        <v>50</v>
      </c>
    </row>
    <row r="5" spans="1:3" x14ac:dyDescent="0.25">
      <c r="A5">
        <v>100</v>
      </c>
      <c r="B5">
        <v>653</v>
      </c>
      <c r="C5">
        <v>100</v>
      </c>
    </row>
    <row r="6" spans="1:3" x14ac:dyDescent="0.25">
      <c r="A6">
        <v>250</v>
      </c>
      <c r="B6">
        <v>262</v>
      </c>
      <c r="C6">
        <v>250</v>
      </c>
    </row>
    <row r="7" spans="1:3" x14ac:dyDescent="0.25">
      <c r="A7">
        <v>500</v>
      </c>
      <c r="B7">
        <v>131.30000000000001</v>
      </c>
    </row>
    <row r="8" spans="1:3" x14ac:dyDescent="0.25">
      <c r="A8">
        <v>1000</v>
      </c>
    </row>
    <row r="9" spans="1:3" x14ac:dyDescent="0.25">
      <c r="A9">
        <v>5000</v>
      </c>
    </row>
    <row r="10" spans="1:3" x14ac:dyDescent="0.25">
      <c r="A10">
        <v>10000</v>
      </c>
    </row>
    <row r="11" spans="1:3" x14ac:dyDescent="0.25">
      <c r="A11">
        <v>20000</v>
      </c>
    </row>
    <row r="13" spans="1:3" x14ac:dyDescent="0.25">
      <c r="A13">
        <v>1310</v>
      </c>
      <c r="B13">
        <v>50</v>
      </c>
    </row>
    <row r="14" spans="1:3" x14ac:dyDescent="0.25">
      <c r="A14">
        <v>653</v>
      </c>
      <c r="B14">
        <v>100</v>
      </c>
    </row>
    <row r="15" spans="1:3" x14ac:dyDescent="0.25">
      <c r="A15">
        <v>262</v>
      </c>
      <c r="B15">
        <v>250</v>
      </c>
    </row>
    <row r="16" spans="1:3" x14ac:dyDescent="0.25">
      <c r="A16">
        <v>131.30000000000001</v>
      </c>
      <c r="B16">
        <v>500</v>
      </c>
    </row>
    <row r="19" spans="3:4" x14ac:dyDescent="0.25">
      <c r="C19">
        <v>494</v>
      </c>
      <c r="D19">
        <f>66007/(C19^(1.001))</f>
        <v>132.79120710419906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Y50"/>
  <sheetViews>
    <sheetView tabSelected="1" workbookViewId="0">
      <selection activeCell="BS15" sqref="BS15"/>
    </sheetView>
  </sheetViews>
  <sheetFormatPr defaultColWidth="2" defaultRowHeight="13.2" x14ac:dyDescent="0.25"/>
  <sheetData>
    <row r="1" spans="2:63" x14ac:dyDescent="0.25">
      <c r="B1" s="15"/>
      <c r="C1" s="16"/>
      <c r="D1" s="16"/>
      <c r="E1" s="16"/>
      <c r="F1" s="17"/>
      <c r="L1" s="15"/>
      <c r="M1" s="16"/>
      <c r="N1" s="16"/>
      <c r="O1" s="16"/>
      <c r="P1" s="17"/>
      <c r="U1" s="15"/>
      <c r="V1" s="16"/>
      <c r="W1" s="16"/>
      <c r="X1" s="16"/>
      <c r="Y1" s="17"/>
    </row>
    <row r="2" spans="2:63" x14ac:dyDescent="0.25">
      <c r="B2" s="124">
        <v>1</v>
      </c>
      <c r="C2" s="126">
        <v>1</v>
      </c>
      <c r="D2" s="126">
        <v>1</v>
      </c>
      <c r="E2" s="126">
        <v>1</v>
      </c>
      <c r="F2" s="129">
        <v>1</v>
      </c>
      <c r="H2" t="str">
        <f>_xlfn.CONCAT("0x",B2*1,DEC2HEX(C2*8+D2*4+E2*2+F2))</f>
        <v>0x1F</v>
      </c>
      <c r="L2" s="187">
        <v>1</v>
      </c>
      <c r="M2" s="139">
        <v>1</v>
      </c>
      <c r="N2" s="139">
        <v>1</v>
      </c>
      <c r="O2" s="139">
        <v>1</v>
      </c>
      <c r="P2" s="140">
        <v>1</v>
      </c>
      <c r="R2" t="str">
        <f>_xlfn.CONCAT("0x",L2*1,DEC2HEX(M2*8+N2*4+O2*2+P2))</f>
        <v>0x1F</v>
      </c>
      <c r="U2" s="141">
        <v>1</v>
      </c>
      <c r="V2" s="143">
        <v>1</v>
      </c>
      <c r="W2" s="108"/>
      <c r="X2" s="143">
        <v>1</v>
      </c>
      <c r="Y2" s="177">
        <v>1</v>
      </c>
      <c r="AA2" t="str">
        <f>_xlfn.CONCAT("0x",U2*1,DEC2HEX(V2*8+W2*4+X2*2+Y2))</f>
        <v>0x1B</v>
      </c>
      <c r="AD2" s="149">
        <v>1</v>
      </c>
      <c r="AE2" s="108"/>
      <c r="AF2" s="108"/>
      <c r="AG2" s="150">
        <v>1</v>
      </c>
      <c r="AH2" s="109"/>
      <c r="AJ2" t="str">
        <f>_xlfn.CONCAT("0x",AD2*1,DEC2HEX(AE2*8+AF2*4+AG2*2+AH2))</f>
        <v>0x12</v>
      </c>
      <c r="AM2" s="164">
        <v>1</v>
      </c>
      <c r="AN2" s="108"/>
      <c r="AO2" s="108"/>
      <c r="AP2" s="163">
        <v>1</v>
      </c>
      <c r="AQ2" s="109"/>
      <c r="AS2" t="str">
        <f>_xlfn.CONCAT("0x",AM2*1,DEC2HEX(AN2*8+AO2*4+AP2*2+AQ2))</f>
        <v>0x12</v>
      </c>
      <c r="AV2" s="165">
        <v>1</v>
      </c>
      <c r="AW2" s="180">
        <v>1</v>
      </c>
      <c r="AX2" s="108"/>
      <c r="AY2" s="180">
        <v>1</v>
      </c>
      <c r="AZ2" s="109"/>
      <c r="BB2" t="str">
        <f>_xlfn.CONCAT("0x",AV2*1,DEC2HEX(AW2*8+AX2*4+AY2*2+AZ2))</f>
        <v>0x1A</v>
      </c>
      <c r="BE2" s="186">
        <v>1</v>
      </c>
      <c r="BF2" s="108"/>
      <c r="BG2" s="108"/>
      <c r="BH2" s="176">
        <v>1</v>
      </c>
      <c r="BI2" s="183">
        <v>1</v>
      </c>
      <c r="BK2" t="str">
        <f>_xlfn.CONCAT("0x",BE2*1,DEC2HEX(BF2*8+BG2*4+BH2*2+BI2))</f>
        <v>0x13</v>
      </c>
    </row>
    <row r="3" spans="2:63" x14ac:dyDescent="0.25">
      <c r="B3" s="125">
        <v>1</v>
      </c>
      <c r="C3" s="127">
        <v>1</v>
      </c>
      <c r="D3" s="111"/>
      <c r="E3" s="111"/>
      <c r="F3" s="128">
        <v>1</v>
      </c>
      <c r="H3" t="str">
        <f t="shared" ref="H3:H9" si="0">_xlfn.CONCAT("0x",B3*1,DEC2HEX(C3*8+D3*4+E3*2+F3))</f>
        <v>0x19</v>
      </c>
      <c r="L3" s="110"/>
      <c r="M3" s="111"/>
      <c r="N3" s="111"/>
      <c r="O3" s="111"/>
      <c r="P3" s="136">
        <v>1</v>
      </c>
      <c r="R3" t="str">
        <f t="shared" ref="R3:R9" si="1">_xlfn.CONCAT("0x",L3*1,DEC2HEX(M3*8+N3*4+O3*2+P3))</f>
        <v>0x01</v>
      </c>
      <c r="U3" s="142">
        <v>1</v>
      </c>
      <c r="V3" s="111"/>
      <c r="W3" s="111"/>
      <c r="X3" s="111"/>
      <c r="Y3" s="147">
        <v>1</v>
      </c>
      <c r="AA3" t="str">
        <f t="shared" ref="AA3:AA9" si="2">_xlfn.CONCAT("0x",U3*1,DEC2HEX(V3*8+W3*4+X3*2+Y3))</f>
        <v>0x11</v>
      </c>
      <c r="AD3" s="110"/>
      <c r="AE3" s="153">
        <v>1</v>
      </c>
      <c r="AF3" s="111"/>
      <c r="AG3" s="153">
        <v>1</v>
      </c>
      <c r="AH3" s="112"/>
      <c r="AJ3" t="str">
        <f t="shared" ref="AJ3:AJ9" si="3">_xlfn.CONCAT("0x",AD3*1,DEC2HEX(AE3*8+AF3*4+AG3*2+AH3))</f>
        <v>0x0A</v>
      </c>
      <c r="AM3" s="158">
        <v>1</v>
      </c>
      <c r="AN3" s="111"/>
      <c r="AO3" s="123">
        <v>1</v>
      </c>
      <c r="AP3" s="123">
        <v>1</v>
      </c>
      <c r="AQ3" s="112"/>
      <c r="AS3" t="str">
        <f t="shared" ref="AS3:AS9" si="4">_xlfn.CONCAT("0x",AM3*1,DEC2HEX(AN3*8+AO3*4+AP3*2+AQ3))</f>
        <v>0x16</v>
      </c>
      <c r="AV3" s="166">
        <v>1</v>
      </c>
      <c r="AW3" s="111"/>
      <c r="AX3" s="111"/>
      <c r="AY3" s="111"/>
      <c r="AZ3" s="179">
        <v>1</v>
      </c>
      <c r="BB3" t="str">
        <f t="shared" ref="BB3:BB9" si="5">_xlfn.CONCAT("0x",AV3*1,DEC2HEX(AW3*8+AX3*4+AY3*2+AZ3))</f>
        <v>0x11</v>
      </c>
      <c r="BE3" s="110"/>
      <c r="BF3" s="111"/>
      <c r="BG3" s="175">
        <v>1</v>
      </c>
      <c r="BH3" s="111"/>
      <c r="BI3" s="174">
        <v>1</v>
      </c>
      <c r="BK3" t="str">
        <f t="shared" ref="BK3:BK9" si="6">_xlfn.CONCAT("0x",BE3*1,DEC2HEX(BF3*8+BG3*4+BH3*2+BI3))</f>
        <v>0x05</v>
      </c>
    </row>
    <row r="4" spans="2:63" x14ac:dyDescent="0.25">
      <c r="B4" s="125">
        <v>1</v>
      </c>
      <c r="C4" s="111"/>
      <c r="D4" s="127">
        <v>1</v>
      </c>
      <c r="E4" s="111"/>
      <c r="F4" s="128">
        <v>1</v>
      </c>
      <c r="H4" t="str">
        <f t="shared" si="0"/>
        <v>0x15</v>
      </c>
      <c r="L4" s="110"/>
      <c r="M4" s="111"/>
      <c r="N4" s="135">
        <v>1</v>
      </c>
      <c r="O4" s="111"/>
      <c r="P4" s="136">
        <v>1</v>
      </c>
      <c r="R4" t="str">
        <f t="shared" si="1"/>
        <v>0x05</v>
      </c>
      <c r="U4" s="110"/>
      <c r="V4" s="111"/>
      <c r="W4" s="111"/>
      <c r="X4" s="111"/>
      <c r="Y4" s="112"/>
      <c r="AA4" t="str">
        <f t="shared" si="2"/>
        <v>0x00</v>
      </c>
      <c r="AD4" s="110"/>
      <c r="AE4" s="153">
        <v>1</v>
      </c>
      <c r="AF4" s="111"/>
      <c r="AG4" s="111"/>
      <c r="AH4" s="157">
        <v>1</v>
      </c>
      <c r="AJ4" t="str">
        <f t="shared" si="3"/>
        <v>0x09</v>
      </c>
      <c r="AM4" s="158">
        <v>1</v>
      </c>
      <c r="AN4" s="111"/>
      <c r="AO4" s="111"/>
      <c r="AP4" s="123">
        <v>1</v>
      </c>
      <c r="AQ4" s="161">
        <v>1</v>
      </c>
      <c r="AS4" t="str">
        <f t="shared" si="4"/>
        <v>0x13</v>
      </c>
      <c r="AV4" s="166">
        <v>1</v>
      </c>
      <c r="AW4" s="111"/>
      <c r="AX4" s="167">
        <v>1</v>
      </c>
      <c r="AY4" s="111"/>
      <c r="AZ4" s="179">
        <v>1</v>
      </c>
      <c r="BB4" t="str">
        <f t="shared" si="5"/>
        <v>0x15</v>
      </c>
      <c r="BE4" s="110"/>
      <c r="BF4" s="175">
        <v>1</v>
      </c>
      <c r="BG4" s="111"/>
      <c r="BH4" s="111"/>
      <c r="BI4" s="174">
        <v>1</v>
      </c>
      <c r="BK4" t="str">
        <f t="shared" si="6"/>
        <v>0x09</v>
      </c>
    </row>
    <row r="5" spans="2:63" x14ac:dyDescent="0.25">
      <c r="B5" s="125">
        <v>1</v>
      </c>
      <c r="C5" s="111"/>
      <c r="D5" s="111"/>
      <c r="E5" s="111"/>
      <c r="F5" s="128">
        <v>1</v>
      </c>
      <c r="H5" t="str">
        <f t="shared" si="0"/>
        <v>0x11</v>
      </c>
      <c r="L5" s="110"/>
      <c r="M5" s="135">
        <v>1</v>
      </c>
      <c r="N5" s="111"/>
      <c r="O5" s="111"/>
      <c r="P5" s="112"/>
      <c r="R5" t="str">
        <f t="shared" si="1"/>
        <v>0x08</v>
      </c>
      <c r="U5" s="142">
        <v>1</v>
      </c>
      <c r="V5" s="144">
        <v>1</v>
      </c>
      <c r="W5" s="111"/>
      <c r="X5" s="144">
        <v>1</v>
      </c>
      <c r="Y5" s="147">
        <v>1</v>
      </c>
      <c r="AA5" t="str">
        <f t="shared" si="2"/>
        <v>0x1B</v>
      </c>
      <c r="AD5" s="110"/>
      <c r="AE5" s="111"/>
      <c r="AF5" s="153">
        <v>1</v>
      </c>
      <c r="AG5" s="111"/>
      <c r="AH5" s="112"/>
      <c r="AJ5" t="str">
        <f t="shared" si="3"/>
        <v>0x04</v>
      </c>
      <c r="AM5" s="158">
        <v>1</v>
      </c>
      <c r="AN5" s="123">
        <v>1</v>
      </c>
      <c r="AO5" s="111"/>
      <c r="AP5" s="111"/>
      <c r="AQ5" s="112"/>
      <c r="AS5" t="str">
        <f t="shared" si="4"/>
        <v>0x18</v>
      </c>
      <c r="AV5" s="166">
        <v>1</v>
      </c>
      <c r="AW5" s="111"/>
      <c r="AX5" s="167">
        <v>1</v>
      </c>
      <c r="AY5" s="111"/>
      <c r="AZ5" s="112"/>
      <c r="BB5" t="str">
        <f t="shared" si="5"/>
        <v>0x14</v>
      </c>
      <c r="BE5" s="110"/>
      <c r="BF5" s="175">
        <v>1</v>
      </c>
      <c r="BG5" s="111"/>
      <c r="BH5" s="111"/>
      <c r="BI5" s="174">
        <v>1</v>
      </c>
      <c r="BK5" t="str">
        <f t="shared" si="6"/>
        <v>0x09</v>
      </c>
    </row>
    <row r="6" spans="2:63" x14ac:dyDescent="0.25">
      <c r="B6" s="125">
        <v>1</v>
      </c>
      <c r="C6" s="111"/>
      <c r="D6" s="127">
        <v>1</v>
      </c>
      <c r="E6" s="111"/>
      <c r="F6" s="112"/>
      <c r="H6" t="str">
        <f t="shared" si="0"/>
        <v>0x14</v>
      </c>
      <c r="L6" s="134">
        <v>1</v>
      </c>
      <c r="M6" s="111"/>
      <c r="N6" s="111"/>
      <c r="O6" s="111"/>
      <c r="P6" s="136">
        <v>1</v>
      </c>
      <c r="R6" t="str">
        <f t="shared" si="1"/>
        <v>0x11</v>
      </c>
      <c r="U6" s="142">
        <v>1</v>
      </c>
      <c r="V6" s="111"/>
      <c r="W6" s="111"/>
      <c r="X6" s="111"/>
      <c r="Y6" s="147">
        <v>1</v>
      </c>
      <c r="AA6" t="str">
        <f t="shared" si="2"/>
        <v>0x11</v>
      </c>
      <c r="AD6" s="152">
        <v>1</v>
      </c>
      <c r="AE6" s="153">
        <v>1</v>
      </c>
      <c r="AF6" s="111"/>
      <c r="AG6" s="111"/>
      <c r="AH6" s="157">
        <v>1</v>
      </c>
      <c r="AJ6" t="str">
        <f t="shared" si="3"/>
        <v>0x19</v>
      </c>
      <c r="AM6" s="158">
        <v>1</v>
      </c>
      <c r="AN6" s="111"/>
      <c r="AO6" s="111"/>
      <c r="AP6" s="123">
        <v>1</v>
      </c>
      <c r="AQ6" s="112"/>
      <c r="AS6" t="str">
        <f t="shared" si="4"/>
        <v>0x12</v>
      </c>
      <c r="AV6" s="166">
        <v>1</v>
      </c>
      <c r="AW6" s="111"/>
      <c r="AX6" s="111"/>
      <c r="AY6" s="167">
        <v>1</v>
      </c>
      <c r="AZ6" s="112"/>
      <c r="BB6" t="str">
        <f t="shared" si="5"/>
        <v>0x12</v>
      </c>
      <c r="BE6" s="110"/>
      <c r="BF6" s="111"/>
      <c r="BG6" s="175">
        <v>1</v>
      </c>
      <c r="BH6" s="111"/>
      <c r="BI6" s="174">
        <v>1</v>
      </c>
      <c r="BK6" t="str">
        <f t="shared" si="6"/>
        <v>0x05</v>
      </c>
    </row>
    <row r="7" spans="2:63" x14ac:dyDescent="0.25">
      <c r="B7" s="125">
        <v>1</v>
      </c>
      <c r="C7" s="111"/>
      <c r="D7" s="127">
        <v>1</v>
      </c>
      <c r="E7" s="111"/>
      <c r="F7" s="128">
        <v>1</v>
      </c>
      <c r="H7" t="str">
        <f t="shared" si="0"/>
        <v>0x15</v>
      </c>
      <c r="L7" s="110"/>
      <c r="M7" s="111"/>
      <c r="N7" s="135">
        <v>1</v>
      </c>
      <c r="O7" s="111"/>
      <c r="P7" s="136">
        <v>1</v>
      </c>
      <c r="R7" t="str">
        <f t="shared" si="1"/>
        <v>0x05</v>
      </c>
      <c r="U7" s="110"/>
      <c r="V7" s="111"/>
      <c r="W7" s="111"/>
      <c r="X7" s="111"/>
      <c r="Y7" s="112"/>
      <c r="AA7" t="str">
        <f t="shared" si="2"/>
        <v>0x00</v>
      </c>
      <c r="AD7" s="110"/>
      <c r="AE7" s="111"/>
      <c r="AF7" s="111"/>
      <c r="AG7" s="153">
        <v>1</v>
      </c>
      <c r="AH7" s="157">
        <v>1</v>
      </c>
      <c r="AJ7" t="str">
        <f t="shared" si="3"/>
        <v>0x03</v>
      </c>
      <c r="AM7" s="158">
        <v>1</v>
      </c>
      <c r="AN7" s="111"/>
      <c r="AO7" s="123">
        <v>1</v>
      </c>
      <c r="AP7" s="123">
        <v>1</v>
      </c>
      <c r="AQ7" s="112"/>
      <c r="AS7" t="str">
        <f t="shared" si="4"/>
        <v>0x16</v>
      </c>
      <c r="AV7" s="166">
        <v>1</v>
      </c>
      <c r="AW7" s="111"/>
      <c r="AX7" s="167">
        <v>1</v>
      </c>
      <c r="AY7" s="111"/>
      <c r="AZ7" s="179">
        <v>1</v>
      </c>
      <c r="BB7" t="str">
        <f t="shared" si="5"/>
        <v>0x15</v>
      </c>
      <c r="BE7" s="182">
        <v>1</v>
      </c>
      <c r="BF7" s="111"/>
      <c r="BG7" s="175">
        <v>1</v>
      </c>
      <c r="BH7" s="111"/>
      <c r="BI7" s="174">
        <v>1</v>
      </c>
      <c r="BK7" t="str">
        <f t="shared" si="6"/>
        <v>0x15</v>
      </c>
    </row>
    <row r="8" spans="2:63" x14ac:dyDescent="0.25">
      <c r="B8" s="125">
        <v>1</v>
      </c>
      <c r="C8" s="111"/>
      <c r="D8" s="111"/>
      <c r="E8" s="127">
        <v>1</v>
      </c>
      <c r="F8" s="112"/>
      <c r="H8" t="str">
        <f t="shared" si="0"/>
        <v>0x12</v>
      </c>
      <c r="L8" s="110"/>
      <c r="M8" s="135">
        <v>1</v>
      </c>
      <c r="N8" s="111"/>
      <c r="O8" s="111"/>
      <c r="P8" s="136">
        <v>1</v>
      </c>
      <c r="R8" t="str">
        <f t="shared" si="1"/>
        <v>0x09</v>
      </c>
      <c r="U8" s="142">
        <v>1</v>
      </c>
      <c r="V8" s="111"/>
      <c r="W8" s="111"/>
      <c r="X8" s="111"/>
      <c r="Y8" s="147">
        <v>1</v>
      </c>
      <c r="AA8" t="str">
        <f t="shared" si="2"/>
        <v>0x11</v>
      </c>
      <c r="AD8" s="152">
        <v>1</v>
      </c>
      <c r="AE8" s="153">
        <v>1</v>
      </c>
      <c r="AF8" s="111"/>
      <c r="AG8" s="111"/>
      <c r="AH8" s="157">
        <v>1</v>
      </c>
      <c r="AJ8" t="str">
        <f t="shared" si="3"/>
        <v>0x19</v>
      </c>
      <c r="AM8" s="158">
        <v>1</v>
      </c>
      <c r="AN8" s="111"/>
      <c r="AO8" s="111"/>
      <c r="AP8" s="123">
        <v>1</v>
      </c>
      <c r="AQ8" s="161">
        <v>1</v>
      </c>
      <c r="AS8" t="str">
        <f t="shared" si="4"/>
        <v>0x13</v>
      </c>
      <c r="AV8" s="166">
        <v>1</v>
      </c>
      <c r="AW8" s="111"/>
      <c r="AX8" s="111"/>
      <c r="AY8" s="111"/>
      <c r="AZ8" s="112"/>
      <c r="BB8" t="str">
        <f t="shared" si="5"/>
        <v>0x10</v>
      </c>
      <c r="BE8" s="110"/>
      <c r="BF8" s="111"/>
      <c r="BG8" s="111"/>
      <c r="BH8" s="111"/>
      <c r="BI8" s="174">
        <v>1</v>
      </c>
      <c r="BK8" t="str">
        <f t="shared" si="6"/>
        <v>0x01</v>
      </c>
    </row>
    <row r="9" spans="2:63" x14ac:dyDescent="0.25">
      <c r="B9" s="130">
        <v>1</v>
      </c>
      <c r="C9" s="131">
        <v>1</v>
      </c>
      <c r="D9" s="114"/>
      <c r="E9" s="131">
        <v>1</v>
      </c>
      <c r="F9" s="115"/>
      <c r="H9" t="str">
        <f t="shared" si="0"/>
        <v>0x1A</v>
      </c>
      <c r="L9" s="138">
        <v>1</v>
      </c>
      <c r="M9" s="114"/>
      <c r="N9" s="114"/>
      <c r="O9" s="137">
        <v>1</v>
      </c>
      <c r="P9" s="115"/>
      <c r="R9" t="str">
        <f t="shared" si="1"/>
        <v>0x12</v>
      </c>
      <c r="U9" s="148">
        <v>1</v>
      </c>
      <c r="V9" s="145">
        <v>1</v>
      </c>
      <c r="W9" s="114"/>
      <c r="X9" s="145">
        <v>1</v>
      </c>
      <c r="Y9" s="146">
        <v>1</v>
      </c>
      <c r="AA9" t="str">
        <f t="shared" si="2"/>
        <v>0x1B</v>
      </c>
      <c r="AD9" s="113"/>
      <c r="AE9" s="154">
        <v>1</v>
      </c>
      <c r="AF9" s="114"/>
      <c r="AG9" s="154">
        <v>1</v>
      </c>
      <c r="AH9" s="156">
        <v>1</v>
      </c>
      <c r="AJ9" t="str">
        <f t="shared" si="3"/>
        <v>0x0B</v>
      </c>
      <c r="AM9" s="160">
        <v>1</v>
      </c>
      <c r="AN9" s="159">
        <v>1</v>
      </c>
      <c r="AO9" s="114"/>
      <c r="AP9" s="159">
        <v>1</v>
      </c>
      <c r="AQ9" s="162">
        <v>1</v>
      </c>
      <c r="AS9" t="str">
        <f t="shared" si="4"/>
        <v>0x1B</v>
      </c>
      <c r="AV9" s="169">
        <v>1</v>
      </c>
      <c r="AW9" s="114"/>
      <c r="AX9" s="168">
        <v>1</v>
      </c>
      <c r="AY9" s="168">
        <v>1</v>
      </c>
      <c r="AZ9" s="170">
        <v>1</v>
      </c>
      <c r="BB9" t="str">
        <f t="shared" si="5"/>
        <v>0x17</v>
      </c>
      <c r="BE9" s="171">
        <v>1</v>
      </c>
      <c r="BF9" s="172">
        <v>1</v>
      </c>
      <c r="BG9" s="172">
        <v>1</v>
      </c>
      <c r="BH9" s="172">
        <v>1</v>
      </c>
      <c r="BI9" s="185">
        <v>1</v>
      </c>
      <c r="BK9" t="str">
        <f t="shared" si="6"/>
        <v>0x1F</v>
      </c>
    </row>
    <row r="10" spans="2:63" x14ac:dyDescent="0.25">
      <c r="D10" t="s">
        <v>141</v>
      </c>
      <c r="N10" t="s">
        <v>142</v>
      </c>
      <c r="V10" t="s">
        <v>144</v>
      </c>
      <c r="AD10" t="s">
        <v>102</v>
      </c>
      <c r="AM10" t="s">
        <v>145</v>
      </c>
      <c r="AV10" t="s">
        <v>143</v>
      </c>
      <c r="BF10" t="s">
        <v>140</v>
      </c>
    </row>
    <row r="11" spans="2:63" x14ac:dyDescent="0.25">
      <c r="B11" t="str">
        <f>CONCATENATE("unsigned char c1[] =  {",H$2,",",H$3,",",H$4,",",H$5,",",H$6,",",H$7,",",H$8,",",H$9,,"};")</f>
        <v>unsigned char c1[] =  {0x1F,0x19,0x15,0x11,0x14,0x15,0x12,0x1A};</v>
      </c>
    </row>
    <row r="12" spans="2:63" x14ac:dyDescent="0.25">
      <c r="B12" t="str">
        <f>CONCATENATE("unsigned char c2[] =  {",R$2,",",R$3,",",R$4,",",R$5,",",R$6,",",R$7,",",R$8,",",R$9,,"};")</f>
        <v>unsigned char c2[] =  {0x1F,0x01,0x05,0x08,0x11,0x05,0x09,0x12};</v>
      </c>
    </row>
    <row r="13" spans="2:63" x14ac:dyDescent="0.25">
      <c r="B13" t="str">
        <f>CONCATENATE("unsigned char c3[] =  {",AA$2,",",AA$3,",",AA$4,",",AA$5,",",AA$6,",",AA$7,",",AA$8,",",AA$9,,"};")</f>
        <v>unsigned char c3[] =  {0x1B,0x11,0x00,0x1B,0x11,0x00,0x11,0x1B};</v>
      </c>
    </row>
    <row r="14" spans="2:63" x14ac:dyDescent="0.25">
      <c r="B14" t="str">
        <f>CONCATENATE("unsigned char c4[] =  {",AJ$2,",",AJ$3,",",AJ$4,",",AJ$5,",",AJ$6,",",AJ$7,",",AJ$8,",",AJ$9,,"};")</f>
        <v>unsigned char c4[] =  {0x12,0x0A,0x09,0x04,0x19,0x03,0x19,0x0B};</v>
      </c>
    </row>
    <row r="15" spans="2:63" x14ac:dyDescent="0.25">
      <c r="B15" t="str">
        <f>CONCATENATE("unsigned char c5[] =  {",AS$2,",",AS$3,",",AS$4,",",AS$5,",",AS$6,",",AS$7,",",AS$8,",",AS$9,,"};")</f>
        <v>unsigned char c5[] =  {0x12,0x16,0x13,0x18,0x12,0x16,0x13,0x1B};</v>
      </c>
    </row>
    <row r="16" spans="2:63" x14ac:dyDescent="0.25">
      <c r="B16" t="str">
        <f>CONCATENATE("unsigned char c6[] =  {",BB$2,",",BB$3,",",BB$4,",",BB$5,",",BB$6,",",BB$7,",",BB$8,",",BB$9,,"};")</f>
        <v>unsigned char c6[] =  {0x1A,0x11,0x15,0x14,0x12,0x15,0x10,0x17};</v>
      </c>
    </row>
    <row r="17" spans="1:103" x14ac:dyDescent="0.25">
      <c r="B17" t="str">
        <f>CONCATENATE("unsigned char c7[] =  {",BK$2,",",BK$3,",",BK$4,",",BK$5,",",BK$6,",",BK$7,",",BK$8,",",BK$9,,"};")</f>
        <v>unsigned char c7[] =  {0x13,0x05,0x09,0x09,0x05,0x15,0x01,0x1F};</v>
      </c>
    </row>
    <row r="19" spans="1:103" x14ac:dyDescent="0.25">
      <c r="A19" s="124"/>
      <c r="B19" s="126"/>
      <c r="C19" s="126"/>
      <c r="D19" s="126"/>
      <c r="E19" s="129"/>
      <c r="F19" s="187"/>
      <c r="G19" s="139"/>
      <c r="H19" s="139"/>
      <c r="I19" s="139"/>
      <c r="J19" s="140"/>
      <c r="K19" s="187"/>
      <c r="L19" s="139"/>
      <c r="M19" s="139"/>
      <c r="N19" s="139"/>
      <c r="O19" s="140"/>
      <c r="P19" s="124"/>
      <c r="Q19" s="126"/>
      <c r="R19" s="126"/>
      <c r="S19" s="126"/>
      <c r="T19" s="129"/>
      <c r="U19" s="187"/>
      <c r="V19" s="139"/>
      <c r="W19" s="139"/>
      <c r="X19" s="139"/>
      <c r="Y19" s="140"/>
      <c r="Z19" s="187"/>
      <c r="AA19" s="139"/>
      <c r="AB19" s="139"/>
      <c r="AC19" s="139"/>
      <c r="AD19" s="140"/>
      <c r="AE19" s="124"/>
      <c r="AF19" s="126"/>
      <c r="AG19" s="126"/>
      <c r="AH19" s="126"/>
      <c r="AI19" s="129"/>
      <c r="AJ19" s="165"/>
      <c r="AK19" s="180"/>
      <c r="AL19" s="108"/>
      <c r="AM19" s="180"/>
      <c r="AN19" s="109"/>
      <c r="AO19" s="165"/>
      <c r="AP19" s="180"/>
      <c r="AQ19" s="108"/>
      <c r="AR19" s="180"/>
      <c r="AS19" s="109"/>
      <c r="AT19" s="124"/>
      <c r="AU19" s="126"/>
      <c r="AV19" s="126"/>
      <c r="AW19" s="126"/>
      <c r="AX19" s="129"/>
      <c r="AY19" s="165"/>
      <c r="AZ19" s="180"/>
      <c r="BA19" s="108"/>
      <c r="BB19" s="180"/>
      <c r="BC19" s="109"/>
      <c r="BD19" s="186"/>
      <c r="BE19" s="108"/>
      <c r="BF19" s="108"/>
      <c r="BG19" s="176"/>
      <c r="BH19" s="183"/>
      <c r="BI19" s="186"/>
      <c r="BJ19" s="108"/>
      <c r="BK19" s="108"/>
      <c r="BL19" s="176"/>
      <c r="BM19" s="183"/>
      <c r="BN19" s="141"/>
      <c r="BO19" s="143"/>
      <c r="BP19" s="108"/>
      <c r="BQ19" s="143"/>
      <c r="BR19" s="177"/>
      <c r="BS19" s="186"/>
      <c r="BT19" s="108"/>
      <c r="BU19" s="108"/>
      <c r="BV19" s="176"/>
      <c r="BW19" s="183"/>
      <c r="BX19" s="124"/>
      <c r="BY19" s="126"/>
      <c r="BZ19" s="126"/>
      <c r="CA19" s="126"/>
      <c r="CB19" s="129"/>
      <c r="CI19" t="s">
        <v>147</v>
      </c>
      <c r="CJ19" t="s">
        <v>148</v>
      </c>
      <c r="CK19" t="s">
        <v>148</v>
      </c>
      <c r="CL19" t="s">
        <v>147</v>
      </c>
      <c r="CM19" t="s">
        <v>148</v>
      </c>
      <c r="CN19" t="s">
        <v>148</v>
      </c>
      <c r="CO19" t="s">
        <v>147</v>
      </c>
      <c r="CP19" t="s">
        <v>149</v>
      </c>
      <c r="CQ19" t="s">
        <v>149</v>
      </c>
      <c r="CR19" t="s">
        <v>147</v>
      </c>
      <c r="CS19" t="s">
        <v>149</v>
      </c>
      <c r="CT19" t="s">
        <v>146</v>
      </c>
      <c r="CU19" t="s">
        <v>146</v>
      </c>
      <c r="CV19" t="s">
        <v>150</v>
      </c>
      <c r="CW19" t="s">
        <v>146</v>
      </c>
      <c r="CX19" t="s">
        <v>147</v>
      </c>
    </row>
    <row r="20" spans="1:103" x14ac:dyDescent="0.25">
      <c r="A20" s="125"/>
      <c r="B20" s="127"/>
      <c r="C20" s="111"/>
      <c r="D20" s="111"/>
      <c r="E20" s="128"/>
      <c r="F20" s="110"/>
      <c r="G20" s="111"/>
      <c r="H20" s="111"/>
      <c r="I20" s="111"/>
      <c r="J20" s="136"/>
      <c r="K20" s="110"/>
      <c r="L20" s="111"/>
      <c r="M20" s="111"/>
      <c r="N20" s="111"/>
      <c r="O20" s="136"/>
      <c r="P20" s="125"/>
      <c r="Q20" s="127"/>
      <c r="R20" s="111"/>
      <c r="S20" s="111"/>
      <c r="T20" s="128"/>
      <c r="U20" s="110"/>
      <c r="V20" s="111"/>
      <c r="W20" s="111"/>
      <c r="X20" s="111"/>
      <c r="Y20" s="136"/>
      <c r="Z20" s="110"/>
      <c r="AA20" s="111"/>
      <c r="AB20" s="111"/>
      <c r="AC20" s="111"/>
      <c r="AD20" s="136"/>
      <c r="AE20" s="125"/>
      <c r="AF20" s="127"/>
      <c r="AG20" s="111"/>
      <c r="AH20" s="111"/>
      <c r="AI20" s="128"/>
      <c r="AJ20" s="166"/>
      <c r="AK20" s="111"/>
      <c r="AL20" s="111"/>
      <c r="AM20" s="111"/>
      <c r="AN20" s="179"/>
      <c r="AO20" s="166"/>
      <c r="AP20" s="111"/>
      <c r="AQ20" s="111"/>
      <c r="AR20" s="111"/>
      <c r="AS20" s="179"/>
      <c r="AT20" s="125"/>
      <c r="AU20" s="127"/>
      <c r="AV20" s="111"/>
      <c r="AW20" s="111"/>
      <c r="AX20" s="128"/>
      <c r="AY20" s="166"/>
      <c r="AZ20" s="111"/>
      <c r="BA20" s="111"/>
      <c r="BB20" s="111"/>
      <c r="BC20" s="179"/>
      <c r="BD20" s="110"/>
      <c r="BE20" s="111"/>
      <c r="BF20" s="175"/>
      <c r="BG20" s="111"/>
      <c r="BH20" s="174"/>
      <c r="BI20" s="110"/>
      <c r="BJ20" s="111"/>
      <c r="BK20" s="175"/>
      <c r="BL20" s="111"/>
      <c r="BM20" s="174"/>
      <c r="BN20" s="142"/>
      <c r="BO20" s="111"/>
      <c r="BP20" s="111"/>
      <c r="BQ20" s="111"/>
      <c r="BR20" s="147"/>
      <c r="BS20" s="110"/>
      <c r="BT20" s="111"/>
      <c r="BU20" s="175"/>
      <c r="BV20" s="111"/>
      <c r="BW20" s="174"/>
      <c r="BX20" s="125"/>
      <c r="BY20" s="127"/>
      <c r="BZ20" s="111"/>
      <c r="CA20" s="111"/>
      <c r="CB20" s="128"/>
      <c r="CI20" t="s">
        <v>151</v>
      </c>
      <c r="CJ20" t="s">
        <v>83</v>
      </c>
      <c r="CK20" t="s">
        <v>151</v>
      </c>
      <c r="CL20" t="s">
        <v>150</v>
      </c>
      <c r="CM20" t="s">
        <v>83</v>
      </c>
      <c r="CN20" t="s">
        <v>150</v>
      </c>
      <c r="CO20" t="s">
        <v>150</v>
      </c>
      <c r="CP20" t="s">
        <v>150</v>
      </c>
      <c r="CQ20" t="s">
        <v>148</v>
      </c>
      <c r="CR20" t="s">
        <v>151</v>
      </c>
      <c r="CS20" t="s">
        <v>150</v>
      </c>
      <c r="CT20" t="s">
        <v>151</v>
      </c>
      <c r="CU20" t="s">
        <v>83</v>
      </c>
      <c r="CV20" t="s">
        <v>148</v>
      </c>
      <c r="CW20" t="s">
        <v>150</v>
      </c>
      <c r="CX20" t="s">
        <v>149</v>
      </c>
    </row>
    <row r="21" spans="1:103" x14ac:dyDescent="0.25">
      <c r="A21" s="125"/>
      <c r="B21" s="111"/>
      <c r="C21" s="127"/>
      <c r="D21" s="111"/>
      <c r="E21" s="128"/>
      <c r="F21" s="110"/>
      <c r="G21" s="111"/>
      <c r="H21" s="135"/>
      <c r="I21" s="111"/>
      <c r="J21" s="136"/>
      <c r="K21" s="110"/>
      <c r="L21" s="111"/>
      <c r="M21" s="135"/>
      <c r="N21" s="111"/>
      <c r="O21" s="136"/>
      <c r="P21" s="125"/>
      <c r="Q21" s="111"/>
      <c r="R21" s="127"/>
      <c r="S21" s="111"/>
      <c r="T21" s="128"/>
      <c r="U21" s="110"/>
      <c r="V21" s="111"/>
      <c r="W21" s="135"/>
      <c r="X21" s="111"/>
      <c r="Y21" s="136"/>
      <c r="Z21" s="110"/>
      <c r="AA21" s="111"/>
      <c r="AB21" s="135"/>
      <c r="AC21" s="111"/>
      <c r="AD21" s="136"/>
      <c r="AE21" s="125"/>
      <c r="AF21" s="111"/>
      <c r="AG21" s="127"/>
      <c r="AH21" s="111"/>
      <c r="AI21" s="128"/>
      <c r="AJ21" s="166"/>
      <c r="AK21" s="111"/>
      <c r="AL21" s="167"/>
      <c r="AM21" s="111"/>
      <c r="AN21" s="179"/>
      <c r="AO21" s="166"/>
      <c r="AP21" s="111"/>
      <c r="AQ21" s="167"/>
      <c r="AR21" s="111"/>
      <c r="AS21" s="179"/>
      <c r="AT21" s="125"/>
      <c r="AU21" s="111"/>
      <c r="AV21" s="127"/>
      <c r="AW21" s="111"/>
      <c r="AX21" s="128"/>
      <c r="AY21" s="166"/>
      <c r="AZ21" s="111"/>
      <c r="BA21" s="167"/>
      <c r="BB21" s="111"/>
      <c r="BC21" s="179"/>
      <c r="BD21" s="110"/>
      <c r="BE21" s="175"/>
      <c r="BF21" s="111"/>
      <c r="BG21" s="111"/>
      <c r="BH21" s="174"/>
      <c r="BI21" s="110"/>
      <c r="BJ21" s="175"/>
      <c r="BK21" s="111"/>
      <c r="BL21" s="111"/>
      <c r="BM21" s="174"/>
      <c r="BN21" s="110"/>
      <c r="BO21" s="111"/>
      <c r="BP21" s="111"/>
      <c r="BQ21" s="111"/>
      <c r="BR21" s="112"/>
      <c r="BS21" s="110"/>
      <c r="BT21" s="175"/>
      <c r="BU21" s="111"/>
      <c r="BV21" s="111"/>
      <c r="BW21" s="174"/>
      <c r="BX21" s="125"/>
      <c r="BY21" s="111"/>
      <c r="BZ21" s="127"/>
      <c r="CA21" s="111"/>
      <c r="CB21" s="128"/>
      <c r="CI21" t="s">
        <v>151</v>
      </c>
      <c r="CJ21" t="s">
        <v>150</v>
      </c>
      <c r="CK21" t="s">
        <v>83</v>
      </c>
      <c r="CL21" t="s">
        <v>151</v>
      </c>
      <c r="CM21" t="s">
        <v>150</v>
      </c>
      <c r="CN21" t="s">
        <v>83</v>
      </c>
      <c r="CO21" t="s">
        <v>83</v>
      </c>
      <c r="CP21" t="s">
        <v>149</v>
      </c>
      <c r="CQ21" t="s">
        <v>151</v>
      </c>
      <c r="CR21" t="s">
        <v>150</v>
      </c>
      <c r="CS21" t="s">
        <v>151</v>
      </c>
      <c r="CT21" t="s">
        <v>150</v>
      </c>
      <c r="CU21" t="s">
        <v>148</v>
      </c>
      <c r="CV21" t="s">
        <v>83</v>
      </c>
      <c r="CW21" t="s">
        <v>148</v>
      </c>
      <c r="CX21" t="s">
        <v>146</v>
      </c>
    </row>
    <row r="22" spans="1:103" x14ac:dyDescent="0.25">
      <c r="A22" s="125"/>
      <c r="B22" s="111"/>
      <c r="C22" s="111"/>
      <c r="D22" s="111"/>
      <c r="E22" s="128"/>
      <c r="F22" s="110"/>
      <c r="G22" s="135"/>
      <c r="H22" s="111"/>
      <c r="I22" s="111"/>
      <c r="J22" s="112"/>
      <c r="K22" s="110"/>
      <c r="L22" s="135"/>
      <c r="M22" s="111"/>
      <c r="N22" s="111"/>
      <c r="O22" s="112"/>
      <c r="P22" s="125"/>
      <c r="Q22" s="111"/>
      <c r="R22" s="111"/>
      <c r="S22" s="111"/>
      <c r="T22" s="128"/>
      <c r="U22" s="110"/>
      <c r="V22" s="135"/>
      <c r="W22" s="111"/>
      <c r="X22" s="111"/>
      <c r="Y22" s="112"/>
      <c r="Z22" s="110"/>
      <c r="AA22" s="135"/>
      <c r="AB22" s="111"/>
      <c r="AC22" s="111"/>
      <c r="AD22" s="112"/>
      <c r="AE22" s="125"/>
      <c r="AF22" s="111"/>
      <c r="AG22" s="111"/>
      <c r="AH22" s="111"/>
      <c r="AI22" s="128"/>
      <c r="AJ22" s="166"/>
      <c r="AK22" s="111"/>
      <c r="AL22" s="167"/>
      <c r="AM22" s="111"/>
      <c r="AN22" s="112"/>
      <c r="AO22" s="166"/>
      <c r="AP22" s="111"/>
      <c r="AQ22" s="167"/>
      <c r="AR22" s="111"/>
      <c r="AS22" s="112"/>
      <c r="AT22" s="125"/>
      <c r="AU22" s="111"/>
      <c r="AV22" s="111"/>
      <c r="AW22" s="111"/>
      <c r="AX22" s="128"/>
      <c r="AY22" s="166"/>
      <c r="AZ22" s="111"/>
      <c r="BA22" s="167"/>
      <c r="BB22" s="111"/>
      <c r="BC22" s="112"/>
      <c r="BD22" s="110"/>
      <c r="BE22" s="175"/>
      <c r="BF22" s="111"/>
      <c r="BG22" s="111"/>
      <c r="BH22" s="174"/>
      <c r="BI22" s="110"/>
      <c r="BJ22" s="175"/>
      <c r="BK22" s="111"/>
      <c r="BL22" s="111"/>
      <c r="BM22" s="174"/>
      <c r="BN22" s="142"/>
      <c r="BO22" s="144"/>
      <c r="BP22" s="111"/>
      <c r="BQ22" s="144"/>
      <c r="BR22" s="147"/>
      <c r="BS22" s="110"/>
      <c r="BT22" s="175"/>
      <c r="BU22" s="111"/>
      <c r="BV22" s="111"/>
      <c r="BW22" s="174"/>
      <c r="BX22" s="125"/>
      <c r="BY22" s="111"/>
      <c r="BZ22" s="111"/>
      <c r="CA22" s="111"/>
      <c r="CB22" s="128"/>
      <c r="CI22" t="s">
        <v>149</v>
      </c>
      <c r="CJ22" t="s">
        <v>151</v>
      </c>
      <c r="CK22" t="s">
        <v>149</v>
      </c>
      <c r="CL22" t="s">
        <v>148</v>
      </c>
      <c r="CM22" t="s">
        <v>83</v>
      </c>
      <c r="CN22" t="s">
        <v>146</v>
      </c>
      <c r="CO22" t="s">
        <v>149</v>
      </c>
      <c r="CP22" t="s">
        <v>149</v>
      </c>
      <c r="CQ22" t="s">
        <v>146</v>
      </c>
      <c r="CR22" t="s">
        <v>151</v>
      </c>
      <c r="CS22" t="s">
        <v>149</v>
      </c>
      <c r="CT22" t="s">
        <v>146</v>
      </c>
      <c r="CU22" t="s">
        <v>151</v>
      </c>
      <c r="CV22" t="s">
        <v>149</v>
      </c>
      <c r="CW22" t="s">
        <v>83</v>
      </c>
      <c r="CX22" t="s">
        <v>146</v>
      </c>
    </row>
    <row r="23" spans="1:103" x14ac:dyDescent="0.25">
      <c r="A23" s="125"/>
      <c r="B23" s="111"/>
      <c r="C23" s="127"/>
      <c r="D23" s="111"/>
      <c r="E23" s="112"/>
      <c r="F23" s="134"/>
      <c r="G23" s="111"/>
      <c r="H23" s="111"/>
      <c r="I23" s="111"/>
      <c r="J23" s="136"/>
      <c r="K23" s="134"/>
      <c r="L23" s="111"/>
      <c r="M23" s="111"/>
      <c r="N23" s="111"/>
      <c r="O23" s="136"/>
      <c r="P23" s="125"/>
      <c r="Q23" s="111"/>
      <c r="R23" s="127"/>
      <c r="S23" s="111"/>
      <c r="T23" s="112"/>
      <c r="U23" s="134"/>
      <c r="V23" s="111"/>
      <c r="W23" s="111"/>
      <c r="X23" s="111"/>
      <c r="Y23" s="136"/>
      <c r="Z23" s="134"/>
      <c r="AA23" s="111"/>
      <c r="AB23" s="111"/>
      <c r="AC23" s="111"/>
      <c r="AD23" s="136"/>
      <c r="AE23" s="125"/>
      <c r="AF23" s="111"/>
      <c r="AG23" s="127"/>
      <c r="AH23" s="111"/>
      <c r="AI23" s="112"/>
      <c r="AJ23" s="166"/>
      <c r="AK23" s="111"/>
      <c r="AL23" s="111"/>
      <c r="AM23" s="167"/>
      <c r="AN23" s="112"/>
      <c r="AO23" s="166"/>
      <c r="AP23" s="111"/>
      <c r="AQ23" s="111"/>
      <c r="AR23" s="167"/>
      <c r="AS23" s="112"/>
      <c r="AT23" s="125"/>
      <c r="AU23" s="111"/>
      <c r="AV23" s="127"/>
      <c r="AW23" s="111"/>
      <c r="AX23" s="112"/>
      <c r="AY23" s="166"/>
      <c r="AZ23" s="111"/>
      <c r="BA23" s="111"/>
      <c r="BB23" s="167"/>
      <c r="BC23" s="112"/>
      <c r="BD23" s="110"/>
      <c r="BE23" s="111"/>
      <c r="BF23" s="175"/>
      <c r="BG23" s="111"/>
      <c r="BH23" s="174"/>
      <c r="BI23" s="110"/>
      <c r="BJ23" s="111"/>
      <c r="BK23" s="175"/>
      <c r="BL23" s="111"/>
      <c r="BM23" s="174"/>
      <c r="BN23" s="142"/>
      <c r="BO23" s="111"/>
      <c r="BP23" s="111"/>
      <c r="BQ23" s="111"/>
      <c r="BR23" s="147"/>
      <c r="BS23" s="110"/>
      <c r="BT23" s="111"/>
      <c r="BU23" s="175"/>
      <c r="BV23" s="111"/>
      <c r="BW23" s="174"/>
      <c r="BX23" s="125"/>
      <c r="BY23" s="111"/>
      <c r="BZ23" s="127"/>
      <c r="CA23" s="111"/>
      <c r="CB23" s="112"/>
      <c r="CY23" s="184"/>
    </row>
    <row r="24" spans="1:103" x14ac:dyDescent="0.25">
      <c r="A24" s="125"/>
      <c r="B24" s="111"/>
      <c r="C24" s="127"/>
      <c r="D24" s="111"/>
      <c r="E24" s="128"/>
      <c r="F24" s="110"/>
      <c r="G24" s="111"/>
      <c r="H24" s="135"/>
      <c r="I24" s="111"/>
      <c r="J24" s="136"/>
      <c r="K24" s="110"/>
      <c r="L24" s="111"/>
      <c r="M24" s="135"/>
      <c r="N24" s="111"/>
      <c r="O24" s="136"/>
      <c r="P24" s="125"/>
      <c r="Q24" s="111"/>
      <c r="R24" s="127"/>
      <c r="S24" s="111"/>
      <c r="T24" s="128"/>
      <c r="U24" s="110"/>
      <c r="V24" s="111"/>
      <c r="W24" s="135"/>
      <c r="X24" s="111"/>
      <c r="Y24" s="136"/>
      <c r="Z24" s="110"/>
      <c r="AA24" s="111"/>
      <c r="AB24" s="135"/>
      <c r="AC24" s="111"/>
      <c r="AD24" s="136"/>
      <c r="AE24" s="125"/>
      <c r="AF24" s="111"/>
      <c r="AG24" s="127"/>
      <c r="AH24" s="111"/>
      <c r="AI24" s="128"/>
      <c r="AJ24" s="166"/>
      <c r="AK24" s="111"/>
      <c r="AL24" s="167"/>
      <c r="AM24" s="111"/>
      <c r="AN24" s="179"/>
      <c r="AO24" s="166"/>
      <c r="AP24" s="111"/>
      <c r="AQ24" s="167"/>
      <c r="AR24" s="111"/>
      <c r="AS24" s="179"/>
      <c r="AT24" s="125"/>
      <c r="AU24" s="111"/>
      <c r="AV24" s="127"/>
      <c r="AW24" s="111"/>
      <c r="AX24" s="128"/>
      <c r="AY24" s="166"/>
      <c r="AZ24" s="111"/>
      <c r="BA24" s="167"/>
      <c r="BB24" s="111"/>
      <c r="BC24" s="179"/>
      <c r="BD24" s="182"/>
      <c r="BE24" s="111"/>
      <c r="BF24" s="175"/>
      <c r="BG24" s="111"/>
      <c r="BH24" s="174"/>
      <c r="BI24" s="182"/>
      <c r="BJ24" s="111"/>
      <c r="BK24" s="175"/>
      <c r="BL24" s="111"/>
      <c r="BM24" s="174"/>
      <c r="BN24" s="110"/>
      <c r="BO24" s="111"/>
      <c r="BP24" s="111"/>
      <c r="BQ24" s="111"/>
      <c r="BR24" s="112"/>
      <c r="BS24" s="182"/>
      <c r="BT24" s="111"/>
      <c r="BU24" s="175"/>
      <c r="BV24" s="111"/>
      <c r="BW24" s="174"/>
      <c r="BX24" s="125"/>
      <c r="BY24" s="111"/>
      <c r="BZ24" s="127"/>
      <c r="CA24" s="111"/>
      <c r="CB24" s="128"/>
      <c r="CI24">
        <f>IF(CI19="R",2,IF(CI19="Y",3,IF(CI19="P",4,IF(CI19="G",5,IF(CI19="B",6,IF(CI19="O",7,IF(CI19="V",8,0)))))))</f>
        <v>2</v>
      </c>
      <c r="CJ24">
        <f t="shared" ref="CJ24:CX24" si="7">IF(CJ19="R",2,IF(CJ19="Y",3,IF(CJ19="P",4,IF(CJ19="G",5,IF(CJ19="B",6,IF(CJ19="O",7,IF(CJ19="V",8,0)))))))</f>
        <v>3</v>
      </c>
      <c r="CK24">
        <f t="shared" si="7"/>
        <v>3</v>
      </c>
      <c r="CL24">
        <f t="shared" si="7"/>
        <v>2</v>
      </c>
      <c r="CM24">
        <f t="shared" si="7"/>
        <v>3</v>
      </c>
      <c r="CN24">
        <f t="shared" si="7"/>
        <v>3</v>
      </c>
      <c r="CO24">
        <f t="shared" si="7"/>
        <v>2</v>
      </c>
      <c r="CP24">
        <f t="shared" si="7"/>
        <v>7</v>
      </c>
      <c r="CQ24">
        <f t="shared" si="7"/>
        <v>7</v>
      </c>
      <c r="CR24">
        <f t="shared" si="7"/>
        <v>2</v>
      </c>
      <c r="CS24">
        <f t="shared" si="7"/>
        <v>7</v>
      </c>
      <c r="CT24">
        <f t="shared" si="7"/>
        <v>8</v>
      </c>
      <c r="CU24">
        <f t="shared" si="7"/>
        <v>8</v>
      </c>
      <c r="CV24">
        <f t="shared" si="7"/>
        <v>4</v>
      </c>
      <c r="CW24">
        <f t="shared" si="7"/>
        <v>8</v>
      </c>
      <c r="CX24">
        <f t="shared" si="7"/>
        <v>2</v>
      </c>
    </row>
    <row r="25" spans="1:103" x14ac:dyDescent="0.25">
      <c r="A25" s="125"/>
      <c r="B25" s="111"/>
      <c r="C25" s="111"/>
      <c r="D25" s="127"/>
      <c r="E25" s="112"/>
      <c r="F25" s="110"/>
      <c r="G25" s="135"/>
      <c r="H25" s="111"/>
      <c r="I25" s="111"/>
      <c r="J25" s="136"/>
      <c r="K25" s="110"/>
      <c r="L25" s="135"/>
      <c r="M25" s="111"/>
      <c r="N25" s="111"/>
      <c r="O25" s="136"/>
      <c r="P25" s="125"/>
      <c r="Q25" s="111"/>
      <c r="R25" s="111"/>
      <c r="S25" s="127"/>
      <c r="T25" s="112"/>
      <c r="U25" s="110"/>
      <c r="V25" s="135"/>
      <c r="W25" s="111"/>
      <c r="X25" s="111"/>
      <c r="Y25" s="136"/>
      <c r="Z25" s="110"/>
      <c r="AA25" s="135"/>
      <c r="AB25" s="111"/>
      <c r="AC25" s="111"/>
      <c r="AD25" s="136"/>
      <c r="AE25" s="125"/>
      <c r="AF25" s="111"/>
      <c r="AG25" s="111"/>
      <c r="AH25" s="127"/>
      <c r="AI25" s="112"/>
      <c r="AJ25" s="166"/>
      <c r="AK25" s="111"/>
      <c r="AL25" s="111"/>
      <c r="AM25" s="111"/>
      <c r="AN25" s="112"/>
      <c r="AO25" s="166"/>
      <c r="AP25" s="111"/>
      <c r="AQ25" s="111"/>
      <c r="AR25" s="111"/>
      <c r="AS25" s="112"/>
      <c r="AT25" s="125"/>
      <c r="AU25" s="111"/>
      <c r="AV25" s="111"/>
      <c r="AW25" s="127"/>
      <c r="AX25" s="112"/>
      <c r="AY25" s="166"/>
      <c r="AZ25" s="111"/>
      <c r="BA25" s="111"/>
      <c r="BB25" s="111"/>
      <c r="BC25" s="112"/>
      <c r="BD25" s="110"/>
      <c r="BE25" s="111"/>
      <c r="BF25" s="111"/>
      <c r="BG25" s="111"/>
      <c r="BH25" s="174"/>
      <c r="BI25" s="110"/>
      <c r="BJ25" s="111"/>
      <c r="BK25" s="111"/>
      <c r="BL25" s="111"/>
      <c r="BM25" s="174"/>
      <c r="BN25" s="142"/>
      <c r="BO25" s="111"/>
      <c r="BP25" s="111"/>
      <c r="BQ25" s="111"/>
      <c r="BR25" s="147"/>
      <c r="BS25" s="110"/>
      <c r="BT25" s="111"/>
      <c r="BU25" s="111"/>
      <c r="BV25" s="111"/>
      <c r="BW25" s="174"/>
      <c r="BX25" s="125"/>
      <c r="BY25" s="111"/>
      <c r="BZ25" s="111"/>
      <c r="CA25" s="127"/>
      <c r="CB25" s="112"/>
      <c r="CI25">
        <f t="shared" ref="CI25:CX27" si="8">IF(CI20="R",2,IF(CI20="Y",3,IF(CI20="P",4,IF(CI20="G",5,IF(CI20="B",6,IF(CI20="O",7,IF(CI20="V",8,0)))))))</f>
        <v>6</v>
      </c>
      <c r="CJ25">
        <f t="shared" si="8"/>
        <v>5</v>
      </c>
      <c r="CK25">
        <f t="shared" si="8"/>
        <v>6</v>
      </c>
      <c r="CL25">
        <f t="shared" si="8"/>
        <v>4</v>
      </c>
      <c r="CM25">
        <f t="shared" si="8"/>
        <v>5</v>
      </c>
      <c r="CN25">
        <f t="shared" si="8"/>
        <v>4</v>
      </c>
      <c r="CO25">
        <f t="shared" si="8"/>
        <v>4</v>
      </c>
      <c r="CP25">
        <f t="shared" si="8"/>
        <v>4</v>
      </c>
      <c r="CQ25">
        <f t="shared" si="8"/>
        <v>3</v>
      </c>
      <c r="CR25">
        <f t="shared" si="8"/>
        <v>6</v>
      </c>
      <c r="CS25">
        <f t="shared" si="8"/>
        <v>4</v>
      </c>
      <c r="CT25">
        <f t="shared" si="8"/>
        <v>6</v>
      </c>
      <c r="CU25">
        <f t="shared" si="8"/>
        <v>5</v>
      </c>
      <c r="CV25">
        <f t="shared" si="8"/>
        <v>3</v>
      </c>
      <c r="CW25">
        <f t="shared" si="8"/>
        <v>4</v>
      </c>
      <c r="CX25">
        <f t="shared" si="8"/>
        <v>7</v>
      </c>
    </row>
    <row r="26" spans="1:103" x14ac:dyDescent="0.25">
      <c r="A26" s="130"/>
      <c r="B26" s="131"/>
      <c r="C26" s="114"/>
      <c r="D26" s="131"/>
      <c r="E26" s="115"/>
      <c r="F26" s="138"/>
      <c r="G26" s="114"/>
      <c r="H26" s="114"/>
      <c r="I26" s="137"/>
      <c r="J26" s="115"/>
      <c r="K26" s="138"/>
      <c r="L26" s="114"/>
      <c r="M26" s="114"/>
      <c r="N26" s="137"/>
      <c r="O26" s="115"/>
      <c r="P26" s="130"/>
      <c r="Q26" s="131"/>
      <c r="R26" s="114"/>
      <c r="S26" s="131"/>
      <c r="T26" s="115"/>
      <c r="U26" s="138"/>
      <c r="V26" s="114"/>
      <c r="W26" s="114"/>
      <c r="X26" s="137"/>
      <c r="Y26" s="115"/>
      <c r="Z26" s="138"/>
      <c r="AA26" s="114"/>
      <c r="AB26" s="114"/>
      <c r="AC26" s="137"/>
      <c r="AD26" s="115"/>
      <c r="AE26" s="130"/>
      <c r="AF26" s="131"/>
      <c r="AG26" s="114"/>
      <c r="AH26" s="131"/>
      <c r="AI26" s="115"/>
      <c r="AJ26" s="169"/>
      <c r="AK26" s="114"/>
      <c r="AL26" s="168"/>
      <c r="AM26" s="168"/>
      <c r="AN26" s="170"/>
      <c r="AO26" s="169"/>
      <c r="AP26" s="114"/>
      <c r="AQ26" s="168"/>
      <c r="AR26" s="168"/>
      <c r="AS26" s="170"/>
      <c r="AT26" s="130"/>
      <c r="AU26" s="131"/>
      <c r="AV26" s="114"/>
      <c r="AW26" s="131"/>
      <c r="AX26" s="115"/>
      <c r="AY26" s="169"/>
      <c r="AZ26" s="114"/>
      <c r="BA26" s="168"/>
      <c r="BB26" s="168"/>
      <c r="BC26" s="170"/>
      <c r="BD26" s="171"/>
      <c r="BE26" s="172"/>
      <c r="BF26" s="172"/>
      <c r="BG26" s="172"/>
      <c r="BH26" s="185"/>
      <c r="BI26" s="171"/>
      <c r="BJ26" s="172"/>
      <c r="BK26" s="172"/>
      <c r="BL26" s="172"/>
      <c r="BM26" s="185"/>
      <c r="BN26" s="148"/>
      <c r="BO26" s="145"/>
      <c r="BP26" s="114"/>
      <c r="BQ26" s="145"/>
      <c r="BR26" s="146"/>
      <c r="BS26" s="171"/>
      <c r="BT26" s="172"/>
      <c r="BU26" s="172"/>
      <c r="BV26" s="172"/>
      <c r="BW26" s="185"/>
      <c r="BX26" s="130"/>
      <c r="BY26" s="131"/>
      <c r="BZ26" s="114"/>
      <c r="CA26" s="131"/>
      <c r="CB26" s="115"/>
      <c r="CI26">
        <f t="shared" si="8"/>
        <v>6</v>
      </c>
      <c r="CJ26">
        <f t="shared" si="8"/>
        <v>4</v>
      </c>
      <c r="CK26">
        <f t="shared" si="8"/>
        <v>5</v>
      </c>
      <c r="CL26">
        <f t="shared" si="8"/>
        <v>6</v>
      </c>
      <c r="CM26">
        <f t="shared" si="8"/>
        <v>4</v>
      </c>
      <c r="CN26">
        <f t="shared" si="8"/>
        <v>5</v>
      </c>
      <c r="CO26">
        <f t="shared" si="8"/>
        <v>5</v>
      </c>
      <c r="CP26">
        <f t="shared" si="8"/>
        <v>7</v>
      </c>
      <c r="CQ26">
        <f t="shared" si="8"/>
        <v>6</v>
      </c>
      <c r="CR26">
        <f t="shared" si="8"/>
        <v>4</v>
      </c>
      <c r="CS26">
        <f t="shared" si="8"/>
        <v>6</v>
      </c>
      <c r="CT26">
        <f t="shared" si="8"/>
        <v>4</v>
      </c>
      <c r="CU26">
        <f t="shared" si="8"/>
        <v>3</v>
      </c>
      <c r="CV26">
        <f t="shared" si="8"/>
        <v>5</v>
      </c>
      <c r="CW26">
        <f t="shared" si="8"/>
        <v>3</v>
      </c>
      <c r="CX26">
        <f t="shared" si="8"/>
        <v>8</v>
      </c>
    </row>
    <row r="27" spans="1:103" x14ac:dyDescent="0.25">
      <c r="A27" s="164"/>
      <c r="B27" s="108"/>
      <c r="C27" s="108"/>
      <c r="D27" s="163"/>
      <c r="E27" s="109"/>
      <c r="F27" s="149"/>
      <c r="G27" s="108"/>
      <c r="H27" s="108"/>
      <c r="I27" s="150"/>
      <c r="J27" s="109"/>
      <c r="K27" s="164"/>
      <c r="L27" s="108"/>
      <c r="M27" s="108"/>
      <c r="N27" s="163"/>
      <c r="O27" s="109"/>
      <c r="P27" s="141"/>
      <c r="Q27" s="143"/>
      <c r="R27" s="108"/>
      <c r="S27" s="143"/>
      <c r="T27" s="177"/>
      <c r="U27" s="149"/>
      <c r="V27" s="108"/>
      <c r="W27" s="108"/>
      <c r="X27" s="150"/>
      <c r="Y27" s="109"/>
      <c r="Z27" s="141"/>
      <c r="AA27" s="143"/>
      <c r="AB27" s="108"/>
      <c r="AC27" s="143"/>
      <c r="AD27" s="177"/>
      <c r="AE27" s="141"/>
      <c r="AF27" s="143"/>
      <c r="AG27" s="108"/>
      <c r="AH27" s="143"/>
      <c r="AI27" s="177"/>
      <c r="AJ27" s="141"/>
      <c r="AK27" s="143"/>
      <c r="AL27" s="108"/>
      <c r="AM27" s="143"/>
      <c r="AN27" s="177"/>
      <c r="AO27" s="187"/>
      <c r="AP27" s="139"/>
      <c r="AQ27" s="139"/>
      <c r="AR27" s="139"/>
      <c r="AS27" s="140"/>
      <c r="AT27" s="164"/>
      <c r="AU27" s="108"/>
      <c r="AV27" s="108"/>
      <c r="AW27" s="163"/>
      <c r="AX27" s="109"/>
      <c r="AY27" s="141"/>
      <c r="AZ27" s="143"/>
      <c r="BA27" s="108"/>
      <c r="BB27" s="143"/>
      <c r="BC27" s="177"/>
      <c r="BD27" s="164"/>
      <c r="BE27" s="108"/>
      <c r="BF27" s="108"/>
      <c r="BG27" s="163"/>
      <c r="BH27" s="109"/>
      <c r="BI27" s="149"/>
      <c r="BJ27" s="108"/>
      <c r="BK27" s="108"/>
      <c r="BL27" s="150"/>
      <c r="BM27" s="109"/>
      <c r="BN27" s="187"/>
      <c r="BO27" s="139"/>
      <c r="BP27" s="139"/>
      <c r="BQ27" s="139"/>
      <c r="BR27" s="140"/>
      <c r="BS27" s="141"/>
      <c r="BT27" s="143"/>
      <c r="BU27" s="108"/>
      <c r="BV27" s="143"/>
      <c r="BW27" s="177"/>
      <c r="BX27" s="165"/>
      <c r="BY27" s="180"/>
      <c r="BZ27" s="108"/>
      <c r="CA27" s="180"/>
      <c r="CB27" s="109"/>
      <c r="CI27">
        <f t="shared" si="8"/>
        <v>7</v>
      </c>
      <c r="CJ27">
        <f t="shared" si="8"/>
        <v>6</v>
      </c>
      <c r="CK27">
        <f t="shared" si="8"/>
        <v>7</v>
      </c>
      <c r="CL27">
        <f t="shared" si="8"/>
        <v>3</v>
      </c>
      <c r="CM27">
        <f t="shared" si="8"/>
        <v>5</v>
      </c>
      <c r="CN27">
        <f t="shared" si="8"/>
        <v>8</v>
      </c>
      <c r="CO27">
        <f t="shared" si="8"/>
        <v>7</v>
      </c>
      <c r="CP27">
        <f t="shared" si="8"/>
        <v>7</v>
      </c>
      <c r="CQ27">
        <f t="shared" si="8"/>
        <v>8</v>
      </c>
      <c r="CR27">
        <f t="shared" si="8"/>
        <v>6</v>
      </c>
      <c r="CS27">
        <f t="shared" si="8"/>
        <v>7</v>
      </c>
      <c r="CT27">
        <f t="shared" si="8"/>
        <v>8</v>
      </c>
      <c r="CU27">
        <f t="shared" si="8"/>
        <v>6</v>
      </c>
      <c r="CV27">
        <f t="shared" si="8"/>
        <v>7</v>
      </c>
      <c r="CW27">
        <f t="shared" si="8"/>
        <v>5</v>
      </c>
      <c r="CX27">
        <f t="shared" si="8"/>
        <v>8</v>
      </c>
    </row>
    <row r="28" spans="1:103" x14ac:dyDescent="0.25">
      <c r="A28" s="158"/>
      <c r="B28" s="111"/>
      <c r="C28" s="123"/>
      <c r="D28" s="123"/>
      <c r="E28" s="112"/>
      <c r="F28" s="110"/>
      <c r="G28" s="153"/>
      <c r="H28" s="111"/>
      <c r="I28" s="153"/>
      <c r="J28" s="112"/>
      <c r="K28" s="158"/>
      <c r="L28" s="111"/>
      <c r="M28" s="123"/>
      <c r="N28" s="123"/>
      <c r="O28" s="112"/>
      <c r="P28" s="142"/>
      <c r="Q28" s="111"/>
      <c r="R28" s="111"/>
      <c r="S28" s="111"/>
      <c r="T28" s="147"/>
      <c r="U28" s="110"/>
      <c r="V28" s="153"/>
      <c r="W28" s="111"/>
      <c r="X28" s="153"/>
      <c r="Y28" s="112"/>
      <c r="Z28" s="142"/>
      <c r="AA28" s="111"/>
      <c r="AB28" s="111"/>
      <c r="AC28" s="111"/>
      <c r="AD28" s="147"/>
      <c r="AE28" s="142"/>
      <c r="AF28" s="111"/>
      <c r="AG28" s="111"/>
      <c r="AH28" s="111"/>
      <c r="AI28" s="147"/>
      <c r="AJ28" s="142"/>
      <c r="AK28" s="111"/>
      <c r="AL28" s="111"/>
      <c r="AM28" s="111"/>
      <c r="AN28" s="147"/>
      <c r="AO28" s="110"/>
      <c r="AP28" s="111"/>
      <c r="AQ28" s="111"/>
      <c r="AR28" s="111"/>
      <c r="AS28" s="136"/>
      <c r="AT28" s="158"/>
      <c r="AU28" s="111"/>
      <c r="AV28" s="123"/>
      <c r="AW28" s="123"/>
      <c r="AX28" s="112"/>
      <c r="AY28" s="142"/>
      <c r="AZ28" s="111"/>
      <c r="BA28" s="111"/>
      <c r="BB28" s="111"/>
      <c r="BC28" s="147"/>
      <c r="BD28" s="158"/>
      <c r="BE28" s="111"/>
      <c r="BF28" s="123"/>
      <c r="BG28" s="123"/>
      <c r="BH28" s="112"/>
      <c r="BI28" s="110"/>
      <c r="BJ28" s="153"/>
      <c r="BK28" s="111"/>
      <c r="BL28" s="153"/>
      <c r="BM28" s="112"/>
      <c r="BN28" s="110"/>
      <c r="BO28" s="111"/>
      <c r="BP28" s="111"/>
      <c r="BQ28" s="111"/>
      <c r="BR28" s="136"/>
      <c r="BS28" s="142"/>
      <c r="BT28" s="111"/>
      <c r="BU28" s="111"/>
      <c r="BV28" s="111"/>
      <c r="BW28" s="147"/>
      <c r="BX28" s="166"/>
      <c r="BY28" s="111"/>
      <c r="BZ28" s="111"/>
      <c r="CA28" s="111"/>
      <c r="CB28" s="179"/>
    </row>
    <row r="29" spans="1:103" x14ac:dyDescent="0.25">
      <c r="A29" s="158"/>
      <c r="B29" s="111"/>
      <c r="C29" s="111"/>
      <c r="D29" s="123"/>
      <c r="E29" s="161"/>
      <c r="F29" s="110"/>
      <c r="G29" s="153"/>
      <c r="H29" s="111"/>
      <c r="I29" s="111"/>
      <c r="J29" s="157"/>
      <c r="K29" s="158"/>
      <c r="L29" s="111"/>
      <c r="M29" s="111"/>
      <c r="N29" s="123"/>
      <c r="O29" s="161"/>
      <c r="P29" s="110"/>
      <c r="Q29" s="111"/>
      <c r="R29" s="111"/>
      <c r="S29" s="111"/>
      <c r="T29" s="112"/>
      <c r="U29" s="110"/>
      <c r="V29" s="153"/>
      <c r="W29" s="111"/>
      <c r="X29" s="111"/>
      <c r="Y29" s="157"/>
      <c r="Z29" s="110"/>
      <c r="AA29" s="111"/>
      <c r="AB29" s="111"/>
      <c r="AC29" s="111"/>
      <c r="AD29" s="112"/>
      <c r="AE29" s="110"/>
      <c r="AF29" s="111"/>
      <c r="AG29" s="111"/>
      <c r="AH29" s="111"/>
      <c r="AI29" s="112"/>
      <c r="AJ29" s="110"/>
      <c r="AK29" s="111"/>
      <c r="AL29" s="111"/>
      <c r="AM29" s="111"/>
      <c r="AN29" s="112"/>
      <c r="AO29" s="110"/>
      <c r="AP29" s="111"/>
      <c r="AQ29" s="135"/>
      <c r="AR29" s="111"/>
      <c r="AS29" s="136"/>
      <c r="AT29" s="158"/>
      <c r="AU29" s="111"/>
      <c r="AV29" s="111"/>
      <c r="AW29" s="123"/>
      <c r="AX29" s="161"/>
      <c r="AY29" s="110"/>
      <c r="AZ29" s="111"/>
      <c r="BA29" s="111"/>
      <c r="BB29" s="111"/>
      <c r="BC29" s="112"/>
      <c r="BD29" s="158"/>
      <c r="BE29" s="111"/>
      <c r="BF29" s="111"/>
      <c r="BG29" s="123"/>
      <c r="BH29" s="161"/>
      <c r="BI29" s="110"/>
      <c r="BJ29" s="153"/>
      <c r="BK29" s="111"/>
      <c r="BL29" s="111"/>
      <c r="BM29" s="157"/>
      <c r="BN29" s="110"/>
      <c r="BO29" s="111"/>
      <c r="BP29" s="135"/>
      <c r="BQ29" s="111"/>
      <c r="BR29" s="136"/>
      <c r="BS29" s="110"/>
      <c r="BT29" s="111"/>
      <c r="BU29" s="111"/>
      <c r="BV29" s="111"/>
      <c r="BW29" s="112"/>
      <c r="BX29" s="166"/>
      <c r="BY29" s="111"/>
      <c r="BZ29" s="167"/>
      <c r="CA29" s="111"/>
      <c r="CB29" s="179"/>
    </row>
    <row r="30" spans="1:103" x14ac:dyDescent="0.25">
      <c r="A30" s="158"/>
      <c r="B30" s="123"/>
      <c r="C30" s="111"/>
      <c r="D30" s="111"/>
      <c r="E30" s="112"/>
      <c r="F30" s="110"/>
      <c r="G30" s="111"/>
      <c r="H30" s="153"/>
      <c r="I30" s="111"/>
      <c r="J30" s="112"/>
      <c r="K30" s="158"/>
      <c r="L30" s="123"/>
      <c r="M30" s="111"/>
      <c r="N30" s="111"/>
      <c r="O30" s="112"/>
      <c r="P30" s="142"/>
      <c r="Q30" s="144"/>
      <c r="R30" s="111"/>
      <c r="S30" s="144"/>
      <c r="T30" s="147"/>
      <c r="U30" s="110"/>
      <c r="V30" s="111"/>
      <c r="W30" s="153"/>
      <c r="X30" s="111"/>
      <c r="Y30" s="112"/>
      <c r="Z30" s="142"/>
      <c r="AA30" s="144"/>
      <c r="AB30" s="111"/>
      <c r="AC30" s="144"/>
      <c r="AD30" s="147"/>
      <c r="AE30" s="142"/>
      <c r="AF30" s="144"/>
      <c r="AG30" s="111"/>
      <c r="AH30" s="144"/>
      <c r="AI30" s="147"/>
      <c r="AJ30" s="142"/>
      <c r="AK30" s="144"/>
      <c r="AL30" s="111"/>
      <c r="AM30" s="144"/>
      <c r="AN30" s="147"/>
      <c r="AO30" s="110"/>
      <c r="AP30" s="135"/>
      <c r="AQ30" s="111"/>
      <c r="AR30" s="111"/>
      <c r="AS30" s="112"/>
      <c r="AT30" s="158"/>
      <c r="AU30" s="123"/>
      <c r="AV30" s="111"/>
      <c r="AW30" s="111"/>
      <c r="AX30" s="112"/>
      <c r="AY30" s="142"/>
      <c r="AZ30" s="144"/>
      <c r="BA30" s="111"/>
      <c r="BB30" s="144"/>
      <c r="BC30" s="147"/>
      <c r="BD30" s="158"/>
      <c r="BE30" s="123"/>
      <c r="BF30" s="111"/>
      <c r="BG30" s="111"/>
      <c r="BH30" s="112"/>
      <c r="BI30" s="110"/>
      <c r="BJ30" s="111"/>
      <c r="BK30" s="153"/>
      <c r="BL30" s="111"/>
      <c r="BM30" s="112"/>
      <c r="BN30" s="110"/>
      <c r="BO30" s="135"/>
      <c r="BP30" s="111"/>
      <c r="BQ30" s="111"/>
      <c r="BR30" s="112"/>
      <c r="BS30" s="142"/>
      <c r="BT30" s="144"/>
      <c r="BU30" s="111"/>
      <c r="BV30" s="144"/>
      <c r="BW30" s="147"/>
      <c r="BX30" s="166"/>
      <c r="BY30" s="111"/>
      <c r="BZ30" s="167"/>
      <c r="CA30" s="111"/>
      <c r="CB30" s="112"/>
    </row>
    <row r="31" spans="1:103" x14ac:dyDescent="0.25">
      <c r="A31" s="158"/>
      <c r="B31" s="111"/>
      <c r="C31" s="111"/>
      <c r="D31" s="123"/>
      <c r="E31" s="112"/>
      <c r="F31" s="152"/>
      <c r="G31" s="153"/>
      <c r="H31" s="111"/>
      <c r="I31" s="111"/>
      <c r="J31" s="157"/>
      <c r="K31" s="158"/>
      <c r="L31" s="111"/>
      <c r="M31" s="111"/>
      <c r="N31" s="123"/>
      <c r="O31" s="112"/>
      <c r="P31" s="142"/>
      <c r="Q31" s="111"/>
      <c r="R31" s="111"/>
      <c r="S31" s="111"/>
      <c r="T31" s="147"/>
      <c r="U31" s="152"/>
      <c r="V31" s="153"/>
      <c r="W31" s="111"/>
      <c r="X31" s="111"/>
      <c r="Y31" s="157"/>
      <c r="Z31" s="142"/>
      <c r="AA31" s="111"/>
      <c r="AB31" s="111"/>
      <c r="AC31" s="111"/>
      <c r="AD31" s="147"/>
      <c r="AE31" s="142"/>
      <c r="AF31" s="111"/>
      <c r="AG31" s="111"/>
      <c r="AH31" s="111"/>
      <c r="AI31" s="147"/>
      <c r="AJ31" s="142"/>
      <c r="AK31" s="111"/>
      <c r="AL31" s="111"/>
      <c r="AM31" s="111"/>
      <c r="AN31" s="147"/>
      <c r="AO31" s="134"/>
      <c r="AP31" s="111"/>
      <c r="AQ31" s="111"/>
      <c r="AR31" s="111"/>
      <c r="AS31" s="136"/>
      <c r="AT31" s="158"/>
      <c r="AU31" s="111"/>
      <c r="AV31" s="111"/>
      <c r="AW31" s="123"/>
      <c r="AX31" s="112"/>
      <c r="AY31" s="142"/>
      <c r="AZ31" s="111"/>
      <c r="BA31" s="111"/>
      <c r="BB31" s="111"/>
      <c r="BC31" s="147"/>
      <c r="BD31" s="158"/>
      <c r="BE31" s="111"/>
      <c r="BF31" s="111"/>
      <c r="BG31" s="123"/>
      <c r="BH31" s="112"/>
      <c r="BI31" s="152"/>
      <c r="BJ31" s="153"/>
      <c r="BK31" s="111"/>
      <c r="BL31" s="111"/>
      <c r="BM31" s="157"/>
      <c r="BN31" s="134"/>
      <c r="BO31" s="111"/>
      <c r="BP31" s="111"/>
      <c r="BQ31" s="111"/>
      <c r="BR31" s="136"/>
      <c r="BS31" s="142"/>
      <c r="BT31" s="111"/>
      <c r="BU31" s="111"/>
      <c r="BV31" s="111"/>
      <c r="BW31" s="147"/>
      <c r="BX31" s="166"/>
      <c r="BY31" s="111"/>
      <c r="BZ31" s="111"/>
      <c r="CA31" s="167"/>
      <c r="CB31" s="112"/>
    </row>
    <row r="32" spans="1:103" x14ac:dyDescent="0.25">
      <c r="A32" s="158"/>
      <c r="B32" s="111"/>
      <c r="C32" s="123"/>
      <c r="D32" s="123"/>
      <c r="E32" s="112"/>
      <c r="F32" s="110"/>
      <c r="G32" s="111"/>
      <c r="H32" s="111"/>
      <c r="I32" s="153"/>
      <c r="J32" s="157"/>
      <c r="K32" s="158"/>
      <c r="L32" s="111"/>
      <c r="M32" s="123"/>
      <c r="N32" s="123"/>
      <c r="O32" s="112"/>
      <c r="P32" s="110"/>
      <c r="Q32" s="111"/>
      <c r="R32" s="111"/>
      <c r="S32" s="111"/>
      <c r="T32" s="112"/>
      <c r="U32" s="110"/>
      <c r="V32" s="111"/>
      <c r="W32" s="111"/>
      <c r="X32" s="153"/>
      <c r="Y32" s="157"/>
      <c r="Z32" s="110"/>
      <c r="AA32" s="111"/>
      <c r="AB32" s="111"/>
      <c r="AC32" s="111"/>
      <c r="AD32" s="112"/>
      <c r="AE32" s="110"/>
      <c r="AF32" s="111"/>
      <c r="AG32" s="111"/>
      <c r="AH32" s="111"/>
      <c r="AI32" s="112"/>
      <c r="AJ32" s="110"/>
      <c r="AK32" s="111"/>
      <c r="AL32" s="111"/>
      <c r="AM32" s="111"/>
      <c r="AN32" s="112"/>
      <c r="AO32" s="110"/>
      <c r="AP32" s="111"/>
      <c r="AQ32" s="135"/>
      <c r="AR32" s="111"/>
      <c r="AS32" s="136"/>
      <c r="AT32" s="158"/>
      <c r="AU32" s="111"/>
      <c r="AV32" s="123"/>
      <c r="AW32" s="123"/>
      <c r="AX32" s="112"/>
      <c r="AY32" s="110"/>
      <c r="AZ32" s="111"/>
      <c r="BA32" s="111"/>
      <c r="BB32" s="111"/>
      <c r="BC32" s="112"/>
      <c r="BD32" s="158"/>
      <c r="BE32" s="111"/>
      <c r="BF32" s="123"/>
      <c r="BG32" s="123"/>
      <c r="BH32" s="112"/>
      <c r="BI32" s="110"/>
      <c r="BJ32" s="111"/>
      <c r="BK32" s="111"/>
      <c r="BL32" s="153"/>
      <c r="BM32" s="157"/>
      <c r="BN32" s="110"/>
      <c r="BO32" s="111"/>
      <c r="BP32" s="135"/>
      <c r="BQ32" s="111"/>
      <c r="BR32" s="136"/>
      <c r="BS32" s="110"/>
      <c r="BT32" s="111"/>
      <c r="BU32" s="111"/>
      <c r="BV32" s="111"/>
      <c r="BW32" s="112"/>
      <c r="BX32" s="166"/>
      <c r="BY32" s="111"/>
      <c r="BZ32" s="167"/>
      <c r="CA32" s="111"/>
      <c r="CB32" s="179"/>
    </row>
    <row r="33" spans="1:80" x14ac:dyDescent="0.25">
      <c r="A33" s="158"/>
      <c r="B33" s="111"/>
      <c r="C33" s="111"/>
      <c r="D33" s="123"/>
      <c r="E33" s="161"/>
      <c r="F33" s="152"/>
      <c r="G33" s="153"/>
      <c r="H33" s="111"/>
      <c r="I33" s="111"/>
      <c r="J33" s="157"/>
      <c r="K33" s="158"/>
      <c r="L33" s="111"/>
      <c r="M33" s="111"/>
      <c r="N33" s="123"/>
      <c r="O33" s="161"/>
      <c r="P33" s="142"/>
      <c r="Q33" s="111"/>
      <c r="R33" s="111"/>
      <c r="S33" s="111"/>
      <c r="T33" s="147"/>
      <c r="U33" s="152"/>
      <c r="V33" s="153"/>
      <c r="W33" s="111"/>
      <c r="X33" s="111"/>
      <c r="Y33" s="157"/>
      <c r="Z33" s="142"/>
      <c r="AA33" s="111"/>
      <c r="AB33" s="111"/>
      <c r="AC33" s="111"/>
      <c r="AD33" s="147"/>
      <c r="AE33" s="142"/>
      <c r="AF33" s="111"/>
      <c r="AG33" s="111"/>
      <c r="AH33" s="111"/>
      <c r="AI33" s="147"/>
      <c r="AJ33" s="142"/>
      <c r="AK33" s="111"/>
      <c r="AL33" s="111"/>
      <c r="AM33" s="111"/>
      <c r="AN33" s="147"/>
      <c r="AO33" s="110"/>
      <c r="AP33" s="135"/>
      <c r="AQ33" s="111"/>
      <c r="AR33" s="111"/>
      <c r="AS33" s="136"/>
      <c r="AT33" s="158"/>
      <c r="AU33" s="111"/>
      <c r="AV33" s="111"/>
      <c r="AW33" s="123"/>
      <c r="AX33" s="161"/>
      <c r="AY33" s="142"/>
      <c r="AZ33" s="111"/>
      <c r="BA33" s="111"/>
      <c r="BB33" s="111"/>
      <c r="BC33" s="147"/>
      <c r="BD33" s="158"/>
      <c r="BE33" s="111"/>
      <c r="BF33" s="111"/>
      <c r="BG33" s="123"/>
      <c r="BH33" s="161"/>
      <c r="BI33" s="152"/>
      <c r="BJ33" s="153"/>
      <c r="BK33" s="111"/>
      <c r="BL33" s="111"/>
      <c r="BM33" s="157"/>
      <c r="BN33" s="110"/>
      <c r="BO33" s="135"/>
      <c r="BP33" s="111"/>
      <c r="BQ33" s="111"/>
      <c r="BR33" s="136"/>
      <c r="BS33" s="142"/>
      <c r="BT33" s="111"/>
      <c r="BU33" s="111"/>
      <c r="BV33" s="111"/>
      <c r="BW33" s="147"/>
      <c r="BX33" s="166"/>
      <c r="BY33" s="111"/>
      <c r="BZ33" s="111"/>
      <c r="CA33" s="111"/>
      <c r="CB33" s="112"/>
    </row>
    <row r="34" spans="1:80" x14ac:dyDescent="0.25">
      <c r="A34" s="160"/>
      <c r="B34" s="159"/>
      <c r="C34" s="114"/>
      <c r="D34" s="159"/>
      <c r="E34" s="162"/>
      <c r="F34" s="113"/>
      <c r="G34" s="154"/>
      <c r="H34" s="114"/>
      <c r="I34" s="154"/>
      <c r="J34" s="156"/>
      <c r="K34" s="160"/>
      <c r="L34" s="159"/>
      <c r="M34" s="114"/>
      <c r="N34" s="159"/>
      <c r="O34" s="162"/>
      <c r="P34" s="148"/>
      <c r="Q34" s="145"/>
      <c r="R34" s="114"/>
      <c r="S34" s="145"/>
      <c r="T34" s="146"/>
      <c r="U34" s="113"/>
      <c r="V34" s="154"/>
      <c r="W34" s="114"/>
      <c r="X34" s="154"/>
      <c r="Y34" s="156"/>
      <c r="Z34" s="148"/>
      <c r="AA34" s="145"/>
      <c r="AB34" s="114"/>
      <c r="AC34" s="145"/>
      <c r="AD34" s="146"/>
      <c r="AE34" s="148"/>
      <c r="AF34" s="145"/>
      <c r="AG34" s="114"/>
      <c r="AH34" s="145"/>
      <c r="AI34" s="146"/>
      <c r="AJ34" s="148"/>
      <c r="AK34" s="145"/>
      <c r="AL34" s="114"/>
      <c r="AM34" s="145"/>
      <c r="AN34" s="146"/>
      <c r="AO34" s="138"/>
      <c r="AP34" s="114"/>
      <c r="AQ34" s="114"/>
      <c r="AR34" s="137"/>
      <c r="AS34" s="115"/>
      <c r="AT34" s="160"/>
      <c r="AU34" s="159"/>
      <c r="AV34" s="114"/>
      <c r="AW34" s="159"/>
      <c r="AX34" s="162"/>
      <c r="AY34" s="148"/>
      <c r="AZ34" s="145"/>
      <c r="BA34" s="114"/>
      <c r="BB34" s="145"/>
      <c r="BC34" s="146"/>
      <c r="BD34" s="160"/>
      <c r="BE34" s="159"/>
      <c r="BF34" s="114"/>
      <c r="BG34" s="159"/>
      <c r="BH34" s="162"/>
      <c r="BI34" s="113"/>
      <c r="BJ34" s="154"/>
      <c r="BK34" s="114"/>
      <c r="BL34" s="154"/>
      <c r="BM34" s="156"/>
      <c r="BN34" s="138"/>
      <c r="BO34" s="114"/>
      <c r="BP34" s="114"/>
      <c r="BQ34" s="137"/>
      <c r="BR34" s="115"/>
      <c r="BS34" s="148"/>
      <c r="BT34" s="145"/>
      <c r="BU34" s="114"/>
      <c r="BV34" s="145"/>
      <c r="BW34" s="146"/>
      <c r="BX34" s="169"/>
      <c r="BY34" s="114"/>
      <c r="BZ34" s="168"/>
      <c r="CA34" s="168"/>
      <c r="CB34" s="170"/>
    </row>
    <row r="35" spans="1:80" x14ac:dyDescent="0.25">
      <c r="A35" s="164"/>
      <c r="B35" s="108"/>
      <c r="C35" s="108"/>
      <c r="D35" s="163"/>
      <c r="E35" s="109"/>
      <c r="F35" s="141"/>
      <c r="G35" s="143"/>
      <c r="H35" s="108"/>
      <c r="I35" s="143"/>
      <c r="J35" s="177"/>
      <c r="K35" s="149"/>
      <c r="L35" s="108"/>
      <c r="M35" s="108"/>
      <c r="N35" s="150"/>
      <c r="O35" s="109"/>
      <c r="P35" s="164"/>
      <c r="Q35" s="108"/>
      <c r="R35" s="108"/>
      <c r="S35" s="163"/>
      <c r="T35" s="109"/>
      <c r="U35" s="141"/>
      <c r="V35" s="143"/>
      <c r="W35" s="108"/>
      <c r="X35" s="143"/>
      <c r="Y35" s="177"/>
      <c r="Z35" s="149"/>
      <c r="AA35" s="108"/>
      <c r="AB35" s="108"/>
      <c r="AC35" s="150"/>
      <c r="AD35" s="109"/>
      <c r="AE35" s="149"/>
      <c r="AF35" s="108"/>
      <c r="AG35" s="108"/>
      <c r="AH35" s="150"/>
      <c r="AI35" s="109"/>
      <c r="AJ35" s="165"/>
      <c r="AK35" s="180"/>
      <c r="AL35" s="108"/>
      <c r="AM35" s="180"/>
      <c r="AN35" s="109"/>
      <c r="AO35" s="164"/>
      <c r="AP35" s="108"/>
      <c r="AQ35" s="108"/>
      <c r="AR35" s="163"/>
      <c r="AS35" s="109"/>
      <c r="AT35" s="141"/>
      <c r="AU35" s="143"/>
      <c r="AV35" s="108"/>
      <c r="AW35" s="143"/>
      <c r="AX35" s="177"/>
      <c r="AY35" s="164"/>
      <c r="AZ35" s="108"/>
      <c r="BA35" s="108"/>
      <c r="BB35" s="163"/>
      <c r="BC35" s="109"/>
      <c r="BD35" s="141"/>
      <c r="BE35" s="143"/>
      <c r="BF35" s="108"/>
      <c r="BG35" s="143"/>
      <c r="BH35" s="177"/>
      <c r="BI35" s="187"/>
      <c r="BJ35" s="139"/>
      <c r="BK35" s="139"/>
      <c r="BL35" s="139"/>
      <c r="BM35" s="140"/>
      <c r="BN35" s="149"/>
      <c r="BO35" s="108"/>
      <c r="BP35" s="108"/>
      <c r="BQ35" s="150"/>
      <c r="BR35" s="109"/>
      <c r="BS35" s="187"/>
      <c r="BT35" s="139"/>
      <c r="BU35" s="139"/>
      <c r="BV35" s="139"/>
      <c r="BW35" s="140"/>
      <c r="BX35" s="186"/>
      <c r="BY35" s="108"/>
      <c r="BZ35" s="108"/>
      <c r="CA35" s="176"/>
      <c r="CB35" s="183"/>
    </row>
    <row r="36" spans="1:80" x14ac:dyDescent="0.25">
      <c r="A36" s="158"/>
      <c r="B36" s="111"/>
      <c r="C36" s="123"/>
      <c r="D36" s="123"/>
      <c r="E36" s="112"/>
      <c r="F36" s="142"/>
      <c r="G36" s="111"/>
      <c r="H36" s="111"/>
      <c r="I36" s="111"/>
      <c r="J36" s="147"/>
      <c r="K36" s="110"/>
      <c r="L36" s="153"/>
      <c r="M36" s="111"/>
      <c r="N36" s="153"/>
      <c r="O36" s="112"/>
      <c r="P36" s="158"/>
      <c r="Q36" s="111"/>
      <c r="R36" s="123"/>
      <c r="S36" s="123"/>
      <c r="T36" s="112"/>
      <c r="U36" s="142"/>
      <c r="V36" s="111"/>
      <c r="W36" s="111"/>
      <c r="X36" s="111"/>
      <c r="Y36" s="147"/>
      <c r="Z36" s="110"/>
      <c r="AA36" s="153"/>
      <c r="AB36" s="111"/>
      <c r="AC36" s="153"/>
      <c r="AD36" s="112"/>
      <c r="AE36" s="110"/>
      <c r="AF36" s="153"/>
      <c r="AG36" s="111"/>
      <c r="AH36" s="153"/>
      <c r="AI36" s="112"/>
      <c r="AJ36" s="166"/>
      <c r="AK36" s="111"/>
      <c r="AL36" s="111"/>
      <c r="AM36" s="111"/>
      <c r="AN36" s="179"/>
      <c r="AO36" s="158"/>
      <c r="AP36" s="111"/>
      <c r="AQ36" s="123"/>
      <c r="AR36" s="123"/>
      <c r="AS36" s="112"/>
      <c r="AT36" s="142"/>
      <c r="AU36" s="111"/>
      <c r="AV36" s="111"/>
      <c r="AW36" s="111"/>
      <c r="AX36" s="147"/>
      <c r="AY36" s="158"/>
      <c r="AZ36" s="111"/>
      <c r="BA36" s="123"/>
      <c r="BB36" s="123"/>
      <c r="BC36" s="112"/>
      <c r="BD36" s="142"/>
      <c r="BE36" s="111"/>
      <c r="BF36" s="111"/>
      <c r="BG36" s="111"/>
      <c r="BH36" s="147"/>
      <c r="BI36" s="110"/>
      <c r="BJ36" s="111"/>
      <c r="BK36" s="111"/>
      <c r="BL36" s="111"/>
      <c r="BM36" s="136"/>
      <c r="BN36" s="110"/>
      <c r="BO36" s="153"/>
      <c r="BP36" s="111"/>
      <c r="BQ36" s="153"/>
      <c r="BR36" s="112"/>
      <c r="BS36" s="110"/>
      <c r="BT36" s="111"/>
      <c r="BU36" s="111"/>
      <c r="BV36" s="111"/>
      <c r="BW36" s="136"/>
      <c r="BX36" s="110"/>
      <c r="BY36" s="111"/>
      <c r="BZ36" s="175"/>
      <c r="CA36" s="111"/>
      <c r="CB36" s="174"/>
    </row>
    <row r="37" spans="1:80" x14ac:dyDescent="0.25">
      <c r="A37" s="158"/>
      <c r="B37" s="111"/>
      <c r="C37" s="111"/>
      <c r="D37" s="123"/>
      <c r="E37" s="161"/>
      <c r="F37" s="110"/>
      <c r="G37" s="111"/>
      <c r="H37" s="111"/>
      <c r="I37" s="111"/>
      <c r="J37" s="112"/>
      <c r="K37" s="110"/>
      <c r="L37" s="153"/>
      <c r="M37" s="111"/>
      <c r="N37" s="111"/>
      <c r="O37" s="157"/>
      <c r="P37" s="158"/>
      <c r="Q37" s="111"/>
      <c r="R37" s="111"/>
      <c r="S37" s="123"/>
      <c r="T37" s="161"/>
      <c r="U37" s="110"/>
      <c r="V37" s="111"/>
      <c r="W37" s="111"/>
      <c r="X37" s="111"/>
      <c r="Y37" s="112"/>
      <c r="Z37" s="110"/>
      <c r="AA37" s="153"/>
      <c r="AB37" s="111"/>
      <c r="AC37" s="111"/>
      <c r="AD37" s="157"/>
      <c r="AE37" s="110"/>
      <c r="AF37" s="153"/>
      <c r="AG37" s="111"/>
      <c r="AH37" s="111"/>
      <c r="AI37" s="157"/>
      <c r="AJ37" s="166"/>
      <c r="AK37" s="111"/>
      <c r="AL37" s="167"/>
      <c r="AM37" s="111"/>
      <c r="AN37" s="179"/>
      <c r="AO37" s="158"/>
      <c r="AP37" s="111"/>
      <c r="AQ37" s="111"/>
      <c r="AR37" s="123"/>
      <c r="AS37" s="161"/>
      <c r="AT37" s="110"/>
      <c r="AU37" s="111"/>
      <c r="AV37" s="111"/>
      <c r="AW37" s="111"/>
      <c r="AX37" s="112"/>
      <c r="AY37" s="158"/>
      <c r="AZ37" s="111"/>
      <c r="BA37" s="111"/>
      <c r="BB37" s="123"/>
      <c r="BC37" s="161"/>
      <c r="BD37" s="110"/>
      <c r="BE37" s="111"/>
      <c r="BF37" s="111"/>
      <c r="BG37" s="111"/>
      <c r="BH37" s="112"/>
      <c r="BI37" s="110"/>
      <c r="BJ37" s="111"/>
      <c r="BK37" s="135"/>
      <c r="BL37" s="111"/>
      <c r="BM37" s="136"/>
      <c r="BN37" s="110"/>
      <c r="BO37" s="153"/>
      <c r="BP37" s="111"/>
      <c r="BQ37" s="111"/>
      <c r="BR37" s="157"/>
      <c r="BS37" s="110"/>
      <c r="BT37" s="111"/>
      <c r="BU37" s="135"/>
      <c r="BV37" s="111"/>
      <c r="BW37" s="136"/>
      <c r="BX37" s="110"/>
      <c r="BY37" s="175"/>
      <c r="BZ37" s="111"/>
      <c r="CA37" s="111"/>
      <c r="CB37" s="174"/>
    </row>
    <row r="38" spans="1:80" x14ac:dyDescent="0.25">
      <c r="A38" s="158"/>
      <c r="B38" s="123"/>
      <c r="C38" s="111"/>
      <c r="D38" s="111"/>
      <c r="E38" s="112"/>
      <c r="F38" s="142"/>
      <c r="G38" s="144"/>
      <c r="H38" s="111"/>
      <c r="I38" s="144"/>
      <c r="J38" s="147"/>
      <c r="K38" s="110"/>
      <c r="L38" s="111"/>
      <c r="M38" s="153"/>
      <c r="N38" s="111"/>
      <c r="O38" s="112"/>
      <c r="P38" s="158"/>
      <c r="Q38" s="123"/>
      <c r="R38" s="111"/>
      <c r="S38" s="111"/>
      <c r="T38" s="112"/>
      <c r="U38" s="142"/>
      <c r="V38" s="144"/>
      <c r="W38" s="111"/>
      <c r="X38" s="144"/>
      <c r="Y38" s="147"/>
      <c r="Z38" s="110"/>
      <c r="AA38" s="111"/>
      <c r="AB38" s="153"/>
      <c r="AC38" s="111"/>
      <c r="AD38" s="112"/>
      <c r="AE38" s="110"/>
      <c r="AF38" s="111"/>
      <c r="AG38" s="153"/>
      <c r="AH38" s="111"/>
      <c r="AI38" s="112"/>
      <c r="AJ38" s="166"/>
      <c r="AK38" s="111"/>
      <c r="AL38" s="167"/>
      <c r="AM38" s="111"/>
      <c r="AN38" s="112"/>
      <c r="AO38" s="158"/>
      <c r="AP38" s="123"/>
      <c r="AQ38" s="111"/>
      <c r="AR38" s="111"/>
      <c r="AS38" s="112"/>
      <c r="AT38" s="142"/>
      <c r="AU38" s="144"/>
      <c r="AV38" s="111"/>
      <c r="AW38" s="144"/>
      <c r="AX38" s="147"/>
      <c r="AY38" s="158"/>
      <c r="AZ38" s="123"/>
      <c r="BA38" s="111"/>
      <c r="BB38" s="111"/>
      <c r="BC38" s="112"/>
      <c r="BD38" s="142"/>
      <c r="BE38" s="144"/>
      <c r="BF38" s="111"/>
      <c r="BG38" s="144"/>
      <c r="BH38" s="147"/>
      <c r="BI38" s="110"/>
      <c r="BJ38" s="135"/>
      <c r="BK38" s="111"/>
      <c r="BL38" s="111"/>
      <c r="BM38" s="112"/>
      <c r="BN38" s="110"/>
      <c r="BO38" s="111"/>
      <c r="BP38" s="153"/>
      <c r="BQ38" s="111"/>
      <c r="BR38" s="112"/>
      <c r="BS38" s="110"/>
      <c r="BT38" s="135"/>
      <c r="BU38" s="111"/>
      <c r="BV38" s="111"/>
      <c r="BW38" s="112"/>
      <c r="BX38" s="110"/>
      <c r="BY38" s="175"/>
      <c r="BZ38" s="111"/>
      <c r="CA38" s="111"/>
      <c r="CB38" s="174"/>
    </row>
    <row r="39" spans="1:80" x14ac:dyDescent="0.25">
      <c r="A39" s="158"/>
      <c r="B39" s="111"/>
      <c r="C39" s="111"/>
      <c r="D39" s="123"/>
      <c r="E39" s="112"/>
      <c r="F39" s="142"/>
      <c r="G39" s="111"/>
      <c r="H39" s="111"/>
      <c r="I39" s="111"/>
      <c r="J39" s="147"/>
      <c r="K39" s="152"/>
      <c r="L39" s="153"/>
      <c r="M39" s="111"/>
      <c r="N39" s="111"/>
      <c r="O39" s="157"/>
      <c r="P39" s="158"/>
      <c r="Q39" s="111"/>
      <c r="R39" s="111"/>
      <c r="S39" s="123"/>
      <c r="T39" s="112"/>
      <c r="U39" s="142"/>
      <c r="V39" s="111"/>
      <c r="W39" s="111"/>
      <c r="X39" s="111"/>
      <c r="Y39" s="147"/>
      <c r="Z39" s="152"/>
      <c r="AA39" s="153"/>
      <c r="AB39" s="111"/>
      <c r="AC39" s="111"/>
      <c r="AD39" s="157"/>
      <c r="AE39" s="152"/>
      <c r="AF39" s="153"/>
      <c r="AG39" s="111"/>
      <c r="AH39" s="111"/>
      <c r="AI39" s="157"/>
      <c r="AJ39" s="166"/>
      <c r="AK39" s="111"/>
      <c r="AL39" s="111"/>
      <c r="AM39" s="167"/>
      <c r="AN39" s="112"/>
      <c r="AO39" s="158"/>
      <c r="AP39" s="111"/>
      <c r="AQ39" s="111"/>
      <c r="AR39" s="123"/>
      <c r="AS39" s="112"/>
      <c r="AT39" s="142"/>
      <c r="AU39" s="111"/>
      <c r="AV39" s="111"/>
      <c r="AW39" s="111"/>
      <c r="AX39" s="147"/>
      <c r="AY39" s="158"/>
      <c r="AZ39" s="111"/>
      <c r="BA39" s="111"/>
      <c r="BB39" s="123"/>
      <c r="BC39" s="112"/>
      <c r="BD39" s="142"/>
      <c r="BE39" s="111"/>
      <c r="BF39" s="111"/>
      <c r="BG39" s="111"/>
      <c r="BH39" s="147"/>
      <c r="BI39" s="134"/>
      <c r="BJ39" s="111"/>
      <c r="BK39" s="111"/>
      <c r="BL39" s="111"/>
      <c r="BM39" s="136"/>
      <c r="BN39" s="152"/>
      <c r="BO39" s="153"/>
      <c r="BP39" s="111"/>
      <c r="BQ39" s="111"/>
      <c r="BR39" s="157"/>
      <c r="BS39" s="134"/>
      <c r="BT39" s="111"/>
      <c r="BU39" s="111"/>
      <c r="BV39" s="111"/>
      <c r="BW39" s="136"/>
      <c r="BX39" s="110"/>
      <c r="BY39" s="111"/>
      <c r="BZ39" s="175"/>
      <c r="CA39" s="111"/>
      <c r="CB39" s="174"/>
    </row>
    <row r="40" spans="1:80" x14ac:dyDescent="0.25">
      <c r="A40" s="158"/>
      <c r="B40" s="111"/>
      <c r="C40" s="123"/>
      <c r="D40" s="123"/>
      <c r="E40" s="112"/>
      <c r="F40" s="110"/>
      <c r="G40" s="111"/>
      <c r="H40" s="111"/>
      <c r="I40" s="111"/>
      <c r="J40" s="112"/>
      <c r="K40" s="110"/>
      <c r="L40" s="111"/>
      <c r="M40" s="111"/>
      <c r="N40" s="153"/>
      <c r="O40" s="157"/>
      <c r="P40" s="158"/>
      <c r="Q40" s="111"/>
      <c r="R40" s="123"/>
      <c r="S40" s="123"/>
      <c r="T40" s="112"/>
      <c r="U40" s="110"/>
      <c r="V40" s="111"/>
      <c r="W40" s="111"/>
      <c r="X40" s="111"/>
      <c r="Y40" s="112"/>
      <c r="Z40" s="110"/>
      <c r="AA40" s="111"/>
      <c r="AB40" s="111"/>
      <c r="AC40" s="153"/>
      <c r="AD40" s="157"/>
      <c r="AE40" s="110"/>
      <c r="AF40" s="111"/>
      <c r="AG40" s="111"/>
      <c r="AH40" s="153"/>
      <c r="AI40" s="157"/>
      <c r="AJ40" s="166"/>
      <c r="AK40" s="111"/>
      <c r="AL40" s="167"/>
      <c r="AM40" s="111"/>
      <c r="AN40" s="179"/>
      <c r="AO40" s="158"/>
      <c r="AP40" s="111"/>
      <c r="AQ40" s="123"/>
      <c r="AR40" s="123"/>
      <c r="AS40" s="112"/>
      <c r="AT40" s="110"/>
      <c r="AU40" s="111"/>
      <c r="AV40" s="111"/>
      <c r="AW40" s="111"/>
      <c r="AX40" s="112"/>
      <c r="AY40" s="158"/>
      <c r="AZ40" s="111"/>
      <c r="BA40" s="123"/>
      <c r="BB40" s="123"/>
      <c r="BC40" s="112"/>
      <c r="BD40" s="110"/>
      <c r="BE40" s="111"/>
      <c r="BF40" s="111"/>
      <c r="BG40" s="111"/>
      <c r="BH40" s="112"/>
      <c r="BI40" s="110"/>
      <c r="BJ40" s="111"/>
      <c r="BK40" s="135"/>
      <c r="BL40" s="111"/>
      <c r="BM40" s="136"/>
      <c r="BN40" s="110"/>
      <c r="BO40" s="111"/>
      <c r="BP40" s="111"/>
      <c r="BQ40" s="153"/>
      <c r="BR40" s="157"/>
      <c r="BS40" s="110"/>
      <c r="BT40" s="111"/>
      <c r="BU40" s="135"/>
      <c r="BV40" s="111"/>
      <c r="BW40" s="136"/>
      <c r="BX40" s="182"/>
      <c r="BY40" s="111"/>
      <c r="BZ40" s="175"/>
      <c r="CA40" s="111"/>
      <c r="CB40" s="174"/>
    </row>
    <row r="41" spans="1:80" x14ac:dyDescent="0.25">
      <c r="A41" s="158"/>
      <c r="B41" s="111"/>
      <c r="C41" s="111"/>
      <c r="D41" s="123"/>
      <c r="E41" s="161"/>
      <c r="F41" s="142"/>
      <c r="G41" s="111"/>
      <c r="H41" s="111"/>
      <c r="I41" s="111"/>
      <c r="J41" s="147"/>
      <c r="K41" s="152"/>
      <c r="L41" s="153"/>
      <c r="M41" s="111"/>
      <c r="N41" s="111"/>
      <c r="O41" s="157"/>
      <c r="P41" s="158"/>
      <c r="Q41" s="111"/>
      <c r="R41" s="111"/>
      <c r="S41" s="123"/>
      <c r="T41" s="161"/>
      <c r="U41" s="142"/>
      <c r="V41" s="111"/>
      <c r="W41" s="111"/>
      <c r="X41" s="111"/>
      <c r="Y41" s="147"/>
      <c r="Z41" s="152"/>
      <c r="AA41" s="153"/>
      <c r="AB41" s="111"/>
      <c r="AC41" s="111"/>
      <c r="AD41" s="157"/>
      <c r="AE41" s="152"/>
      <c r="AF41" s="153"/>
      <c r="AG41" s="111"/>
      <c r="AH41" s="111"/>
      <c r="AI41" s="157"/>
      <c r="AJ41" s="166"/>
      <c r="AK41" s="111"/>
      <c r="AL41" s="111"/>
      <c r="AM41" s="111"/>
      <c r="AN41" s="112"/>
      <c r="AO41" s="158"/>
      <c r="AP41" s="111"/>
      <c r="AQ41" s="111"/>
      <c r="AR41" s="123"/>
      <c r="AS41" s="161"/>
      <c r="AT41" s="142"/>
      <c r="AU41" s="111"/>
      <c r="AV41" s="111"/>
      <c r="AW41" s="111"/>
      <c r="AX41" s="147"/>
      <c r="AY41" s="158"/>
      <c r="AZ41" s="111"/>
      <c r="BA41" s="111"/>
      <c r="BB41" s="123"/>
      <c r="BC41" s="161"/>
      <c r="BD41" s="142"/>
      <c r="BE41" s="111"/>
      <c r="BF41" s="111"/>
      <c r="BG41" s="111"/>
      <c r="BH41" s="147"/>
      <c r="BI41" s="110"/>
      <c r="BJ41" s="135"/>
      <c r="BK41" s="111"/>
      <c r="BL41" s="111"/>
      <c r="BM41" s="136"/>
      <c r="BN41" s="152"/>
      <c r="BO41" s="153"/>
      <c r="BP41" s="111"/>
      <c r="BQ41" s="111"/>
      <c r="BR41" s="157"/>
      <c r="BS41" s="110"/>
      <c r="BT41" s="135"/>
      <c r="BU41" s="111"/>
      <c r="BV41" s="111"/>
      <c r="BW41" s="136"/>
      <c r="BX41" s="110"/>
      <c r="BY41" s="111"/>
      <c r="BZ41" s="111"/>
      <c r="CA41" s="111"/>
      <c r="CB41" s="174"/>
    </row>
    <row r="42" spans="1:80" x14ac:dyDescent="0.25">
      <c r="A42" s="160"/>
      <c r="B42" s="159"/>
      <c r="C42" s="114"/>
      <c r="D42" s="159"/>
      <c r="E42" s="162"/>
      <c r="F42" s="148"/>
      <c r="G42" s="145"/>
      <c r="H42" s="114"/>
      <c r="I42" s="145"/>
      <c r="J42" s="146"/>
      <c r="K42" s="113"/>
      <c r="L42" s="154"/>
      <c r="M42" s="114"/>
      <c r="N42" s="154"/>
      <c r="O42" s="156"/>
      <c r="P42" s="160"/>
      <c r="Q42" s="159"/>
      <c r="R42" s="114"/>
      <c r="S42" s="159"/>
      <c r="T42" s="162"/>
      <c r="U42" s="148"/>
      <c r="V42" s="145"/>
      <c r="W42" s="114"/>
      <c r="X42" s="145"/>
      <c r="Y42" s="146"/>
      <c r="Z42" s="113"/>
      <c r="AA42" s="154"/>
      <c r="AB42" s="114"/>
      <c r="AC42" s="154"/>
      <c r="AD42" s="156"/>
      <c r="AE42" s="113"/>
      <c r="AF42" s="154"/>
      <c r="AG42" s="114"/>
      <c r="AH42" s="154"/>
      <c r="AI42" s="156"/>
      <c r="AJ42" s="169"/>
      <c r="AK42" s="114"/>
      <c r="AL42" s="168"/>
      <c r="AM42" s="168"/>
      <c r="AN42" s="170"/>
      <c r="AO42" s="160"/>
      <c r="AP42" s="159"/>
      <c r="AQ42" s="114"/>
      <c r="AR42" s="159"/>
      <c r="AS42" s="162"/>
      <c r="AT42" s="148"/>
      <c r="AU42" s="145"/>
      <c r="AV42" s="114"/>
      <c r="AW42" s="145"/>
      <c r="AX42" s="146"/>
      <c r="AY42" s="160"/>
      <c r="AZ42" s="159"/>
      <c r="BA42" s="114"/>
      <c r="BB42" s="159"/>
      <c r="BC42" s="162"/>
      <c r="BD42" s="148"/>
      <c r="BE42" s="145"/>
      <c r="BF42" s="114"/>
      <c r="BG42" s="145"/>
      <c r="BH42" s="146"/>
      <c r="BI42" s="138"/>
      <c r="BJ42" s="114"/>
      <c r="BK42" s="114"/>
      <c r="BL42" s="137"/>
      <c r="BM42" s="115"/>
      <c r="BN42" s="113"/>
      <c r="BO42" s="154"/>
      <c r="BP42" s="114"/>
      <c r="BQ42" s="154"/>
      <c r="BR42" s="156"/>
      <c r="BS42" s="138"/>
      <c r="BT42" s="114"/>
      <c r="BU42" s="114"/>
      <c r="BV42" s="137"/>
      <c r="BW42" s="115"/>
      <c r="BX42" s="171"/>
      <c r="BY42" s="172"/>
      <c r="BZ42" s="172"/>
      <c r="CA42" s="172"/>
      <c r="CB42" s="185"/>
    </row>
    <row r="43" spans="1:80" x14ac:dyDescent="0.25">
      <c r="A43" s="165"/>
      <c r="B43" s="180"/>
      <c r="C43" s="108"/>
      <c r="D43" s="180"/>
      <c r="E43" s="109"/>
      <c r="F43" s="164"/>
      <c r="G43" s="108"/>
      <c r="H43" s="108"/>
      <c r="I43" s="163"/>
      <c r="J43" s="109"/>
      <c r="K43" s="165"/>
      <c r="L43" s="180"/>
      <c r="M43" s="108"/>
      <c r="N43" s="180"/>
      <c r="O43" s="109"/>
      <c r="P43" s="187"/>
      <c r="Q43" s="139"/>
      <c r="R43" s="139"/>
      <c r="S43" s="139"/>
      <c r="T43" s="140"/>
      <c r="U43" s="149"/>
      <c r="V43" s="108"/>
      <c r="W43" s="108"/>
      <c r="X43" s="150"/>
      <c r="Y43" s="109"/>
      <c r="Z43" s="186"/>
      <c r="AA43" s="108"/>
      <c r="AB43" s="108"/>
      <c r="AC43" s="176"/>
      <c r="AD43" s="183"/>
      <c r="AE43" s="165"/>
      <c r="AF43" s="180"/>
      <c r="AG43" s="108"/>
      <c r="AH43" s="180"/>
      <c r="AI43" s="109"/>
      <c r="AJ43" s="165"/>
      <c r="AK43" s="180"/>
      <c r="AL43" s="108"/>
      <c r="AM43" s="180"/>
      <c r="AN43" s="109"/>
      <c r="AO43" s="186"/>
      <c r="AP43" s="108"/>
      <c r="AQ43" s="108"/>
      <c r="AR43" s="176"/>
      <c r="AS43" s="183"/>
      <c r="AT43" s="164"/>
      <c r="AU43" s="108"/>
      <c r="AV43" s="108"/>
      <c r="AW43" s="163"/>
      <c r="AX43" s="109"/>
      <c r="AY43" s="165"/>
      <c r="AZ43" s="180"/>
      <c r="BA43" s="108"/>
      <c r="BB43" s="180"/>
      <c r="BC43" s="109"/>
      <c r="BD43" s="186"/>
      <c r="BE43" s="108"/>
      <c r="BF43" s="108"/>
      <c r="BG43" s="176"/>
      <c r="BH43" s="183"/>
      <c r="BI43" s="164"/>
      <c r="BJ43" s="108"/>
      <c r="BK43" s="108"/>
      <c r="BL43" s="163"/>
      <c r="BM43" s="109"/>
      <c r="BN43" s="165"/>
      <c r="BO43" s="180"/>
      <c r="BP43" s="108"/>
      <c r="BQ43" s="180"/>
      <c r="BR43" s="109"/>
      <c r="BS43" s="149"/>
      <c r="BT43" s="108"/>
      <c r="BU43" s="108"/>
      <c r="BV43" s="150"/>
      <c r="BW43" s="109"/>
      <c r="BX43" s="186"/>
      <c r="BY43" s="108"/>
      <c r="BZ43" s="108"/>
      <c r="CA43" s="176"/>
      <c r="CB43" s="183"/>
    </row>
    <row r="44" spans="1:80" x14ac:dyDescent="0.25">
      <c r="A44" s="166"/>
      <c r="B44" s="111"/>
      <c r="C44" s="111"/>
      <c r="D44" s="111"/>
      <c r="E44" s="179"/>
      <c r="F44" s="158"/>
      <c r="G44" s="111"/>
      <c r="H44" s="123"/>
      <c r="I44" s="123"/>
      <c r="J44" s="112"/>
      <c r="K44" s="166"/>
      <c r="L44" s="111"/>
      <c r="M44" s="111"/>
      <c r="N44" s="111"/>
      <c r="O44" s="179"/>
      <c r="P44" s="110"/>
      <c r="Q44" s="111"/>
      <c r="R44" s="111"/>
      <c r="S44" s="111"/>
      <c r="T44" s="136"/>
      <c r="U44" s="110"/>
      <c r="V44" s="153"/>
      <c r="W44" s="111"/>
      <c r="X44" s="153"/>
      <c r="Y44" s="112"/>
      <c r="Z44" s="110"/>
      <c r="AA44" s="111"/>
      <c r="AB44" s="175"/>
      <c r="AC44" s="111"/>
      <c r="AD44" s="174"/>
      <c r="AE44" s="166"/>
      <c r="AF44" s="111"/>
      <c r="AG44" s="111"/>
      <c r="AH44" s="111"/>
      <c r="AI44" s="179"/>
      <c r="AJ44" s="166"/>
      <c r="AK44" s="111"/>
      <c r="AL44" s="111"/>
      <c r="AM44" s="111"/>
      <c r="AN44" s="179"/>
      <c r="AO44" s="110"/>
      <c r="AP44" s="111"/>
      <c r="AQ44" s="175"/>
      <c r="AR44" s="111"/>
      <c r="AS44" s="174"/>
      <c r="AT44" s="158"/>
      <c r="AU44" s="111"/>
      <c r="AV44" s="123"/>
      <c r="AW44" s="123"/>
      <c r="AX44" s="112"/>
      <c r="AY44" s="166"/>
      <c r="AZ44" s="111"/>
      <c r="BA44" s="111"/>
      <c r="BB44" s="111"/>
      <c r="BC44" s="179"/>
      <c r="BD44" s="110"/>
      <c r="BE44" s="111"/>
      <c r="BF44" s="175"/>
      <c r="BG44" s="111"/>
      <c r="BH44" s="174"/>
      <c r="BI44" s="158"/>
      <c r="BJ44" s="111"/>
      <c r="BK44" s="123"/>
      <c r="BL44" s="123"/>
      <c r="BM44" s="112"/>
      <c r="BN44" s="166"/>
      <c r="BO44" s="111"/>
      <c r="BP44" s="111"/>
      <c r="BQ44" s="111"/>
      <c r="BR44" s="179"/>
      <c r="BS44" s="110"/>
      <c r="BT44" s="153"/>
      <c r="BU44" s="111"/>
      <c r="BV44" s="153"/>
      <c r="BW44" s="112"/>
      <c r="BX44" s="110"/>
      <c r="BY44" s="111"/>
      <c r="BZ44" s="175"/>
      <c r="CA44" s="111"/>
      <c r="CB44" s="174"/>
    </row>
    <row r="45" spans="1:80" x14ac:dyDescent="0.25">
      <c r="A45" s="166"/>
      <c r="B45" s="111"/>
      <c r="C45" s="167"/>
      <c r="D45" s="111"/>
      <c r="E45" s="179"/>
      <c r="F45" s="158"/>
      <c r="G45" s="111"/>
      <c r="H45" s="111"/>
      <c r="I45" s="123"/>
      <c r="J45" s="161"/>
      <c r="K45" s="166"/>
      <c r="L45" s="111"/>
      <c r="M45" s="167"/>
      <c r="N45" s="111"/>
      <c r="O45" s="179"/>
      <c r="P45" s="110"/>
      <c r="Q45" s="111"/>
      <c r="R45" s="135"/>
      <c r="S45" s="111"/>
      <c r="T45" s="136"/>
      <c r="U45" s="110"/>
      <c r="V45" s="153"/>
      <c r="W45" s="111"/>
      <c r="X45" s="111"/>
      <c r="Y45" s="157"/>
      <c r="Z45" s="110"/>
      <c r="AA45" s="175"/>
      <c r="AB45" s="111"/>
      <c r="AC45" s="111"/>
      <c r="AD45" s="174"/>
      <c r="AE45" s="166"/>
      <c r="AF45" s="111"/>
      <c r="AG45" s="167"/>
      <c r="AH45" s="111"/>
      <c r="AI45" s="179"/>
      <c r="AJ45" s="166"/>
      <c r="AK45" s="111"/>
      <c r="AL45" s="167"/>
      <c r="AM45" s="111"/>
      <c r="AN45" s="179"/>
      <c r="AO45" s="110"/>
      <c r="AP45" s="175"/>
      <c r="AQ45" s="111"/>
      <c r="AR45" s="111"/>
      <c r="AS45" s="174"/>
      <c r="AT45" s="158"/>
      <c r="AU45" s="111"/>
      <c r="AV45" s="111"/>
      <c r="AW45" s="123"/>
      <c r="AX45" s="161"/>
      <c r="AY45" s="166"/>
      <c r="AZ45" s="111"/>
      <c r="BA45" s="167"/>
      <c r="BB45" s="111"/>
      <c r="BC45" s="179"/>
      <c r="BD45" s="110"/>
      <c r="BE45" s="175"/>
      <c r="BF45" s="111"/>
      <c r="BG45" s="111"/>
      <c r="BH45" s="174"/>
      <c r="BI45" s="158"/>
      <c r="BJ45" s="111"/>
      <c r="BK45" s="111"/>
      <c r="BL45" s="123"/>
      <c r="BM45" s="161"/>
      <c r="BN45" s="166"/>
      <c r="BO45" s="111"/>
      <c r="BP45" s="167"/>
      <c r="BQ45" s="111"/>
      <c r="BR45" s="179"/>
      <c r="BS45" s="110"/>
      <c r="BT45" s="153"/>
      <c r="BU45" s="111"/>
      <c r="BV45" s="111"/>
      <c r="BW45" s="157"/>
      <c r="BX45" s="110"/>
      <c r="BY45" s="175"/>
      <c r="BZ45" s="111"/>
      <c r="CA45" s="111"/>
      <c r="CB45" s="174"/>
    </row>
    <row r="46" spans="1:80" x14ac:dyDescent="0.25">
      <c r="A46" s="166"/>
      <c r="B46" s="111"/>
      <c r="C46" s="167"/>
      <c r="D46" s="111"/>
      <c r="E46" s="112"/>
      <c r="F46" s="158"/>
      <c r="G46" s="123"/>
      <c r="H46" s="111"/>
      <c r="I46" s="111"/>
      <c r="J46" s="112"/>
      <c r="K46" s="166"/>
      <c r="L46" s="111"/>
      <c r="M46" s="167"/>
      <c r="N46" s="111"/>
      <c r="O46" s="112"/>
      <c r="P46" s="110"/>
      <c r="Q46" s="135"/>
      <c r="R46" s="111"/>
      <c r="S46" s="111"/>
      <c r="T46" s="112"/>
      <c r="U46" s="110"/>
      <c r="V46" s="111"/>
      <c r="W46" s="153"/>
      <c r="X46" s="111"/>
      <c r="Y46" s="112"/>
      <c r="Z46" s="110"/>
      <c r="AA46" s="175"/>
      <c r="AB46" s="111"/>
      <c r="AC46" s="111"/>
      <c r="AD46" s="174"/>
      <c r="AE46" s="166"/>
      <c r="AF46" s="111"/>
      <c r="AG46" s="167"/>
      <c r="AH46" s="111"/>
      <c r="AI46" s="112"/>
      <c r="AJ46" s="166"/>
      <c r="AK46" s="111"/>
      <c r="AL46" s="167"/>
      <c r="AM46" s="111"/>
      <c r="AN46" s="112"/>
      <c r="AO46" s="110"/>
      <c r="AP46" s="175"/>
      <c r="AQ46" s="111"/>
      <c r="AR46" s="111"/>
      <c r="AS46" s="174"/>
      <c r="AT46" s="158"/>
      <c r="AU46" s="123"/>
      <c r="AV46" s="111"/>
      <c r="AW46" s="111"/>
      <c r="AX46" s="112"/>
      <c r="AY46" s="166"/>
      <c r="AZ46" s="111"/>
      <c r="BA46" s="167"/>
      <c r="BB46" s="111"/>
      <c r="BC46" s="112"/>
      <c r="BD46" s="110"/>
      <c r="BE46" s="175"/>
      <c r="BF46" s="111"/>
      <c r="BG46" s="111"/>
      <c r="BH46" s="174"/>
      <c r="BI46" s="158"/>
      <c r="BJ46" s="123"/>
      <c r="BK46" s="111"/>
      <c r="BL46" s="111"/>
      <c r="BM46" s="112"/>
      <c r="BN46" s="166"/>
      <c r="BO46" s="111"/>
      <c r="BP46" s="167"/>
      <c r="BQ46" s="111"/>
      <c r="BR46" s="112"/>
      <c r="BS46" s="110"/>
      <c r="BT46" s="111"/>
      <c r="BU46" s="153"/>
      <c r="BV46" s="111"/>
      <c r="BW46" s="112"/>
      <c r="BX46" s="110"/>
      <c r="BY46" s="175"/>
      <c r="BZ46" s="111"/>
      <c r="CA46" s="111"/>
      <c r="CB46" s="174"/>
    </row>
    <row r="47" spans="1:80" x14ac:dyDescent="0.25">
      <c r="A47" s="166"/>
      <c r="B47" s="111"/>
      <c r="C47" s="111"/>
      <c r="D47" s="167"/>
      <c r="E47" s="112"/>
      <c r="F47" s="158"/>
      <c r="G47" s="111"/>
      <c r="H47" s="111"/>
      <c r="I47" s="123"/>
      <c r="J47" s="112"/>
      <c r="K47" s="166"/>
      <c r="L47" s="111"/>
      <c r="M47" s="111"/>
      <c r="N47" s="167"/>
      <c r="O47" s="112"/>
      <c r="P47" s="134"/>
      <c r="Q47" s="111"/>
      <c r="R47" s="111"/>
      <c r="S47" s="111"/>
      <c r="T47" s="136"/>
      <c r="U47" s="152"/>
      <c r="V47" s="153"/>
      <c r="W47" s="111"/>
      <c r="X47" s="111"/>
      <c r="Y47" s="157"/>
      <c r="Z47" s="110"/>
      <c r="AA47" s="111"/>
      <c r="AB47" s="175"/>
      <c r="AC47" s="111"/>
      <c r="AD47" s="174"/>
      <c r="AE47" s="166"/>
      <c r="AF47" s="111"/>
      <c r="AG47" s="111"/>
      <c r="AH47" s="167"/>
      <c r="AI47" s="112"/>
      <c r="AJ47" s="166"/>
      <c r="AK47" s="111"/>
      <c r="AL47" s="111"/>
      <c r="AM47" s="167"/>
      <c r="AN47" s="112"/>
      <c r="AO47" s="110"/>
      <c r="AP47" s="111"/>
      <c r="AQ47" s="175"/>
      <c r="AR47" s="111"/>
      <c r="AS47" s="174"/>
      <c r="AT47" s="158"/>
      <c r="AU47" s="111"/>
      <c r="AV47" s="111"/>
      <c r="AW47" s="123"/>
      <c r="AX47" s="112"/>
      <c r="AY47" s="166"/>
      <c r="AZ47" s="111"/>
      <c r="BA47" s="111"/>
      <c r="BB47" s="167"/>
      <c r="BC47" s="112"/>
      <c r="BD47" s="110"/>
      <c r="BE47" s="111"/>
      <c r="BF47" s="175"/>
      <c r="BG47" s="111"/>
      <c r="BH47" s="174"/>
      <c r="BI47" s="158"/>
      <c r="BJ47" s="111"/>
      <c r="BK47" s="111"/>
      <c r="BL47" s="123"/>
      <c r="BM47" s="112"/>
      <c r="BN47" s="166"/>
      <c r="BO47" s="111"/>
      <c r="BP47" s="111"/>
      <c r="BQ47" s="167"/>
      <c r="BR47" s="112"/>
      <c r="BS47" s="152"/>
      <c r="BT47" s="153"/>
      <c r="BU47" s="111"/>
      <c r="BV47" s="111"/>
      <c r="BW47" s="157"/>
      <c r="BX47" s="110"/>
      <c r="BY47" s="111"/>
      <c r="BZ47" s="175"/>
      <c r="CA47" s="111"/>
      <c r="CB47" s="174"/>
    </row>
    <row r="48" spans="1:80" x14ac:dyDescent="0.25">
      <c r="A48" s="166"/>
      <c r="B48" s="111"/>
      <c r="C48" s="167"/>
      <c r="D48" s="111"/>
      <c r="E48" s="179"/>
      <c r="F48" s="158"/>
      <c r="G48" s="111"/>
      <c r="H48" s="123"/>
      <c r="I48" s="123"/>
      <c r="J48" s="112"/>
      <c r="K48" s="166"/>
      <c r="L48" s="111"/>
      <c r="M48" s="167"/>
      <c r="N48" s="111"/>
      <c r="O48" s="179"/>
      <c r="P48" s="110"/>
      <c r="Q48" s="111"/>
      <c r="R48" s="135"/>
      <c r="S48" s="111"/>
      <c r="T48" s="136"/>
      <c r="U48" s="110"/>
      <c r="V48" s="111"/>
      <c r="W48" s="111"/>
      <c r="X48" s="153"/>
      <c r="Y48" s="157"/>
      <c r="Z48" s="182"/>
      <c r="AA48" s="111"/>
      <c r="AB48" s="175"/>
      <c r="AC48" s="111"/>
      <c r="AD48" s="174"/>
      <c r="AE48" s="166"/>
      <c r="AF48" s="111"/>
      <c r="AG48" s="167"/>
      <c r="AH48" s="111"/>
      <c r="AI48" s="179"/>
      <c r="AJ48" s="166"/>
      <c r="AK48" s="111"/>
      <c r="AL48" s="167"/>
      <c r="AM48" s="111"/>
      <c r="AN48" s="179"/>
      <c r="AO48" s="182"/>
      <c r="AP48" s="111"/>
      <c r="AQ48" s="175"/>
      <c r="AR48" s="111"/>
      <c r="AS48" s="174"/>
      <c r="AT48" s="158"/>
      <c r="AU48" s="111"/>
      <c r="AV48" s="123"/>
      <c r="AW48" s="123"/>
      <c r="AX48" s="112"/>
      <c r="AY48" s="166"/>
      <c r="AZ48" s="111"/>
      <c r="BA48" s="167"/>
      <c r="BB48" s="111"/>
      <c r="BC48" s="179"/>
      <c r="BD48" s="182"/>
      <c r="BE48" s="111"/>
      <c r="BF48" s="175"/>
      <c r="BG48" s="111"/>
      <c r="BH48" s="174"/>
      <c r="BI48" s="158"/>
      <c r="BJ48" s="111"/>
      <c r="BK48" s="123"/>
      <c r="BL48" s="123"/>
      <c r="BM48" s="112"/>
      <c r="BN48" s="166"/>
      <c r="BO48" s="111"/>
      <c r="BP48" s="167"/>
      <c r="BQ48" s="111"/>
      <c r="BR48" s="179"/>
      <c r="BS48" s="110"/>
      <c r="BT48" s="111"/>
      <c r="BU48" s="111"/>
      <c r="BV48" s="153"/>
      <c r="BW48" s="157"/>
      <c r="BX48" s="182"/>
      <c r="BY48" s="111"/>
      <c r="BZ48" s="175"/>
      <c r="CA48" s="111"/>
      <c r="CB48" s="174"/>
    </row>
    <row r="49" spans="1:80" x14ac:dyDescent="0.25">
      <c r="A49" s="166"/>
      <c r="B49" s="111"/>
      <c r="C49" s="111"/>
      <c r="D49" s="111"/>
      <c r="E49" s="112"/>
      <c r="F49" s="158"/>
      <c r="G49" s="111"/>
      <c r="H49" s="111"/>
      <c r="I49" s="123"/>
      <c r="J49" s="161"/>
      <c r="K49" s="166"/>
      <c r="L49" s="111"/>
      <c r="M49" s="111"/>
      <c r="N49" s="111"/>
      <c r="O49" s="112"/>
      <c r="P49" s="110"/>
      <c r="Q49" s="135"/>
      <c r="R49" s="111"/>
      <c r="S49" s="111"/>
      <c r="T49" s="136"/>
      <c r="U49" s="152"/>
      <c r="V49" s="153"/>
      <c r="W49" s="111"/>
      <c r="X49" s="111"/>
      <c r="Y49" s="157"/>
      <c r="Z49" s="110"/>
      <c r="AA49" s="111"/>
      <c r="AB49" s="111"/>
      <c r="AC49" s="111"/>
      <c r="AD49" s="174"/>
      <c r="AE49" s="166"/>
      <c r="AF49" s="111"/>
      <c r="AG49" s="111"/>
      <c r="AH49" s="111"/>
      <c r="AI49" s="112"/>
      <c r="AJ49" s="166"/>
      <c r="AK49" s="111"/>
      <c r="AL49" s="111"/>
      <c r="AM49" s="111"/>
      <c r="AN49" s="112"/>
      <c r="AO49" s="110"/>
      <c r="AP49" s="111"/>
      <c r="AQ49" s="111"/>
      <c r="AR49" s="111"/>
      <c r="AS49" s="174"/>
      <c r="AT49" s="158"/>
      <c r="AU49" s="111"/>
      <c r="AV49" s="111"/>
      <c r="AW49" s="123"/>
      <c r="AX49" s="161"/>
      <c r="AY49" s="166"/>
      <c r="AZ49" s="111"/>
      <c r="BA49" s="111"/>
      <c r="BB49" s="111"/>
      <c r="BC49" s="112"/>
      <c r="BD49" s="110"/>
      <c r="BE49" s="111"/>
      <c r="BF49" s="111"/>
      <c r="BG49" s="111"/>
      <c r="BH49" s="174"/>
      <c r="BI49" s="158"/>
      <c r="BJ49" s="111"/>
      <c r="BK49" s="111"/>
      <c r="BL49" s="123"/>
      <c r="BM49" s="161"/>
      <c r="BN49" s="166"/>
      <c r="BO49" s="111"/>
      <c r="BP49" s="111"/>
      <c r="BQ49" s="111"/>
      <c r="BR49" s="112"/>
      <c r="BS49" s="152"/>
      <c r="BT49" s="153"/>
      <c r="BU49" s="111"/>
      <c r="BV49" s="111"/>
      <c r="BW49" s="157"/>
      <c r="BX49" s="110"/>
      <c r="BY49" s="111"/>
      <c r="BZ49" s="111"/>
      <c r="CA49" s="111"/>
      <c r="CB49" s="174"/>
    </row>
    <row r="50" spans="1:80" x14ac:dyDescent="0.25">
      <c r="A50" s="169"/>
      <c r="B50" s="114"/>
      <c r="C50" s="168"/>
      <c r="D50" s="168"/>
      <c r="E50" s="170"/>
      <c r="F50" s="160"/>
      <c r="G50" s="159"/>
      <c r="H50" s="114"/>
      <c r="I50" s="159"/>
      <c r="J50" s="162"/>
      <c r="K50" s="169"/>
      <c r="L50" s="114"/>
      <c r="M50" s="168"/>
      <c r="N50" s="168"/>
      <c r="O50" s="170"/>
      <c r="P50" s="138"/>
      <c r="Q50" s="114"/>
      <c r="R50" s="114"/>
      <c r="S50" s="137"/>
      <c r="T50" s="115"/>
      <c r="U50" s="113"/>
      <c r="V50" s="154"/>
      <c r="W50" s="114"/>
      <c r="X50" s="154"/>
      <c r="Y50" s="156"/>
      <c r="Z50" s="171"/>
      <c r="AA50" s="172"/>
      <c r="AB50" s="172"/>
      <c r="AC50" s="172"/>
      <c r="AD50" s="185"/>
      <c r="AE50" s="169"/>
      <c r="AF50" s="114"/>
      <c r="AG50" s="168"/>
      <c r="AH50" s="168"/>
      <c r="AI50" s="170"/>
      <c r="AJ50" s="169"/>
      <c r="AK50" s="114"/>
      <c r="AL50" s="168"/>
      <c r="AM50" s="168"/>
      <c r="AN50" s="170"/>
      <c r="AO50" s="171"/>
      <c r="AP50" s="172"/>
      <c r="AQ50" s="172"/>
      <c r="AR50" s="172"/>
      <c r="AS50" s="185"/>
      <c r="AT50" s="160"/>
      <c r="AU50" s="159"/>
      <c r="AV50" s="114"/>
      <c r="AW50" s="159"/>
      <c r="AX50" s="162"/>
      <c r="AY50" s="169"/>
      <c r="AZ50" s="114"/>
      <c r="BA50" s="168"/>
      <c r="BB50" s="168"/>
      <c r="BC50" s="170"/>
      <c r="BD50" s="171"/>
      <c r="BE50" s="172"/>
      <c r="BF50" s="172"/>
      <c r="BG50" s="172"/>
      <c r="BH50" s="185"/>
      <c r="BI50" s="160"/>
      <c r="BJ50" s="159"/>
      <c r="BK50" s="114"/>
      <c r="BL50" s="159"/>
      <c r="BM50" s="162"/>
      <c r="BN50" s="169"/>
      <c r="BO50" s="114"/>
      <c r="BP50" s="168"/>
      <c r="BQ50" s="168"/>
      <c r="BR50" s="170"/>
      <c r="BS50" s="113"/>
      <c r="BT50" s="154"/>
      <c r="BU50" s="114"/>
      <c r="BV50" s="154"/>
      <c r="BW50" s="156"/>
      <c r="BX50" s="171"/>
      <c r="BY50" s="172"/>
      <c r="BZ50" s="172"/>
      <c r="CA50" s="172"/>
      <c r="CB50" s="185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88"/>
  <sheetViews>
    <sheetView topLeftCell="A65" workbookViewId="0">
      <selection activeCell="L1" sqref="L1:L88"/>
    </sheetView>
  </sheetViews>
  <sheetFormatPr defaultRowHeight="13.2" x14ac:dyDescent="0.25"/>
  <cols>
    <col min="1" max="1" width="11.5546875" customWidth="1"/>
    <col min="2" max="2" width="26.77734375" customWidth="1"/>
    <col min="3" max="3" width="7.6640625" customWidth="1"/>
    <col min="4" max="4" width="8.21875" bestFit="1" customWidth="1"/>
    <col min="5" max="5" width="8.5546875" bestFit="1" customWidth="1"/>
  </cols>
  <sheetData>
    <row r="1" spans="1:12" ht="26.4" x14ac:dyDescent="0.25">
      <c r="A1" s="116">
        <v>88</v>
      </c>
      <c r="B1" s="116" t="s">
        <v>139</v>
      </c>
      <c r="C1" s="116" t="s">
        <v>14</v>
      </c>
      <c r="D1" s="116">
        <v>4186.01</v>
      </c>
      <c r="E1">
        <f>((1/D1)*1000000)/2</f>
        <v>119.44548627451917</v>
      </c>
      <c r="F1" t="str">
        <f>CONCATENATE("#define ",B1," ",ROUND(E1,0))</f>
        <v>#define C8 119</v>
      </c>
      <c r="H1">
        <f>1000/12</f>
        <v>83.333333333333329</v>
      </c>
      <c r="I1">
        <f>$H$1*1000/(2*E1)</f>
        <v>348.83416666666665</v>
      </c>
      <c r="K1">
        <f>66007/(D1^(1.001))</f>
        <v>15.637521970501581</v>
      </c>
      <c r="L1" t="str">
        <f>CONCATENATE("#define ",B1," ",ROUND(K1,0))</f>
        <v>#define C8 16</v>
      </c>
    </row>
    <row r="2" spans="1:12" x14ac:dyDescent="0.25">
      <c r="A2" s="116">
        <v>87</v>
      </c>
      <c r="B2" s="116" t="s">
        <v>15</v>
      </c>
      <c r="C2" s="116" t="s">
        <v>16</v>
      </c>
      <c r="D2" s="116">
        <v>3951.07</v>
      </c>
      <c r="E2">
        <f t="shared" ref="E2:E65" si="0">((1/D2)*1000000)/2</f>
        <v>126.54799839030946</v>
      </c>
      <c r="F2" t="str">
        <f t="shared" ref="F2:F65" si="1">CONCATENATE("#define ",B2," ",ROUND(E2,0))</f>
        <v>#define B7 127</v>
      </c>
      <c r="I2">
        <f t="shared" ref="I2:I65" si="2">$H$1*1000/(2*E2)</f>
        <v>329.25583333333333</v>
      </c>
      <c r="K2">
        <f t="shared" ref="K2:K65" si="3">66007/(D2^(1.001))</f>
        <v>16.568323127229874</v>
      </c>
      <c r="L2" t="str">
        <f t="shared" ref="L2:L65" si="4">CONCATENATE("#define ",B2," ",ROUND(K2,0))</f>
        <v>#define B7 17</v>
      </c>
    </row>
    <row r="3" spans="1:12" ht="26.4" x14ac:dyDescent="0.25">
      <c r="A3" s="118">
        <v>86</v>
      </c>
      <c r="B3" s="116" t="s">
        <v>203</v>
      </c>
      <c r="C3" s="116" t="s">
        <v>17</v>
      </c>
      <c r="D3" s="116">
        <v>3729.31</v>
      </c>
      <c r="E3">
        <f t="shared" si="0"/>
        <v>134.07305909136008</v>
      </c>
      <c r="F3" t="str">
        <f t="shared" si="1"/>
        <v>#define AS7 134</v>
      </c>
      <c r="I3">
        <f t="shared" si="2"/>
        <v>310.77583333333325</v>
      </c>
      <c r="K3">
        <f t="shared" si="3"/>
        <v>17.554557249711994</v>
      </c>
      <c r="L3" t="str">
        <f t="shared" si="4"/>
        <v>#define AS7 18</v>
      </c>
    </row>
    <row r="4" spans="1:12" x14ac:dyDescent="0.25">
      <c r="A4" s="116">
        <v>85</v>
      </c>
      <c r="B4" s="116" t="s">
        <v>18</v>
      </c>
      <c r="C4" s="116" t="s">
        <v>19</v>
      </c>
      <c r="D4" s="116">
        <v>3520</v>
      </c>
      <c r="E4">
        <f t="shared" si="0"/>
        <v>142.04545454545453</v>
      </c>
      <c r="F4" t="str">
        <f t="shared" si="1"/>
        <v>#define A7 142</v>
      </c>
      <c r="I4">
        <f t="shared" si="2"/>
        <v>293.33333333333337</v>
      </c>
      <c r="K4">
        <f t="shared" si="3"/>
        <v>18.599479400924821</v>
      </c>
      <c r="L4" t="str">
        <f t="shared" si="4"/>
        <v>#define A7 19</v>
      </c>
    </row>
    <row r="5" spans="1:12" ht="26.4" x14ac:dyDescent="0.25">
      <c r="A5" s="118">
        <v>84</v>
      </c>
      <c r="B5" s="116" t="s">
        <v>204</v>
      </c>
      <c r="C5" s="116" t="s">
        <v>20</v>
      </c>
      <c r="D5" s="116">
        <v>3322.44</v>
      </c>
      <c r="E5">
        <f t="shared" si="0"/>
        <v>150.49180722601463</v>
      </c>
      <c r="F5" t="str">
        <f t="shared" si="1"/>
        <v>#define GS7 150</v>
      </c>
      <c r="I5">
        <f t="shared" si="2"/>
        <v>276.86999999999995</v>
      </c>
      <c r="K5">
        <f t="shared" si="3"/>
        <v>19.706585900111776</v>
      </c>
      <c r="L5" t="str">
        <f t="shared" si="4"/>
        <v>#define GS7 20</v>
      </c>
    </row>
    <row r="6" spans="1:12" x14ac:dyDescent="0.25">
      <c r="A6" s="116">
        <v>83</v>
      </c>
      <c r="B6" s="116" t="s">
        <v>21</v>
      </c>
      <c r="C6" s="116" t="s">
        <v>22</v>
      </c>
      <c r="D6" s="116">
        <v>3135.96</v>
      </c>
      <c r="E6">
        <f t="shared" si="0"/>
        <v>159.44080919399482</v>
      </c>
      <c r="F6" t="str">
        <f t="shared" si="1"/>
        <v>#define G7 159</v>
      </c>
      <c r="I6">
        <f t="shared" si="2"/>
        <v>261.33</v>
      </c>
      <c r="K6">
        <f t="shared" si="3"/>
        <v>20.87964496081317</v>
      </c>
      <c r="L6" t="str">
        <f t="shared" si="4"/>
        <v>#define G7 21</v>
      </c>
    </row>
    <row r="7" spans="1:12" ht="26.4" x14ac:dyDescent="0.25">
      <c r="A7" s="118">
        <v>82</v>
      </c>
      <c r="B7" s="116" t="s">
        <v>218</v>
      </c>
      <c r="C7" s="116" t="s">
        <v>23</v>
      </c>
      <c r="D7" s="116">
        <v>2959.96</v>
      </c>
      <c r="E7">
        <f t="shared" si="0"/>
        <v>168.92120163785995</v>
      </c>
      <c r="F7" t="str">
        <f t="shared" si="1"/>
        <v>#define FS7 169</v>
      </c>
      <c r="I7">
        <f t="shared" si="2"/>
        <v>246.66333333333336</v>
      </c>
      <c r="K7">
        <f t="shared" si="3"/>
        <v>22.122431886790721</v>
      </c>
      <c r="L7" t="str">
        <f t="shared" si="4"/>
        <v>#define FS7 22</v>
      </c>
    </row>
    <row r="8" spans="1:12" x14ac:dyDescent="0.25">
      <c r="A8" s="116">
        <v>81</v>
      </c>
      <c r="B8" s="116" t="s">
        <v>24</v>
      </c>
      <c r="C8" s="116" t="s">
        <v>25</v>
      </c>
      <c r="D8" s="116">
        <v>2793.83</v>
      </c>
      <c r="E8">
        <f t="shared" si="0"/>
        <v>178.9657924784257</v>
      </c>
      <c r="F8" t="str">
        <f t="shared" si="1"/>
        <v>#define F7 179</v>
      </c>
      <c r="I8">
        <f t="shared" si="2"/>
        <v>232.81916666666663</v>
      </c>
      <c r="K8">
        <f t="shared" si="3"/>
        <v>23.439255775168611</v>
      </c>
      <c r="L8" t="str">
        <f t="shared" si="4"/>
        <v>#define F7 23</v>
      </c>
    </row>
    <row r="9" spans="1:12" x14ac:dyDescent="0.25">
      <c r="A9" s="116">
        <v>80</v>
      </c>
      <c r="B9" s="116" t="s">
        <v>26</v>
      </c>
      <c r="C9" s="116" t="s">
        <v>27</v>
      </c>
      <c r="D9" s="116">
        <v>2637.02</v>
      </c>
      <c r="E9">
        <f t="shared" si="0"/>
        <v>189.60796656832335</v>
      </c>
      <c r="F9" t="str">
        <f t="shared" si="1"/>
        <v>#define E7 190</v>
      </c>
      <c r="I9">
        <f t="shared" si="2"/>
        <v>219.75166666666664</v>
      </c>
      <c r="K9">
        <f t="shared" si="3"/>
        <v>24.83450211191423</v>
      </c>
      <c r="L9" t="str">
        <f t="shared" si="4"/>
        <v>#define E7 25</v>
      </c>
    </row>
    <row r="10" spans="1:12" ht="26.4" x14ac:dyDescent="0.25">
      <c r="A10" s="118">
        <v>79</v>
      </c>
      <c r="B10" s="116" t="s">
        <v>225</v>
      </c>
      <c r="C10" s="116" t="s">
        <v>28</v>
      </c>
      <c r="D10" s="116">
        <v>2489.02</v>
      </c>
      <c r="E10">
        <f t="shared" si="0"/>
        <v>200.88227495158736</v>
      </c>
      <c r="F10" t="str">
        <f t="shared" si="1"/>
        <v>#define DS7 201</v>
      </c>
      <c r="I10">
        <f t="shared" si="2"/>
        <v>207.41833333333332</v>
      </c>
      <c r="K10">
        <f t="shared" si="3"/>
        <v>26.312710040880862</v>
      </c>
      <c r="L10" t="str">
        <f t="shared" si="4"/>
        <v>#define DS7 26</v>
      </c>
    </row>
    <row r="11" spans="1:12" x14ac:dyDescent="0.25">
      <c r="A11" s="116">
        <v>78</v>
      </c>
      <c r="B11" s="116" t="s">
        <v>29</v>
      </c>
      <c r="C11" s="116" t="s">
        <v>30</v>
      </c>
      <c r="D11" s="116">
        <v>2349.3200000000002</v>
      </c>
      <c r="E11">
        <f t="shared" si="0"/>
        <v>212.82754158650161</v>
      </c>
      <c r="F11" t="str">
        <f t="shared" si="1"/>
        <v>#define D7 213</v>
      </c>
      <c r="I11">
        <f t="shared" si="2"/>
        <v>195.77666666666667</v>
      </c>
      <c r="K11">
        <f t="shared" si="3"/>
        <v>27.878979759318611</v>
      </c>
      <c r="L11" t="str">
        <f t="shared" si="4"/>
        <v>#define D7 28</v>
      </c>
    </row>
    <row r="12" spans="1:12" ht="26.4" x14ac:dyDescent="0.25">
      <c r="A12" s="118">
        <v>77</v>
      </c>
      <c r="B12" s="116" t="s">
        <v>232</v>
      </c>
      <c r="C12" s="116" t="s">
        <v>31</v>
      </c>
      <c r="D12" s="116">
        <v>2217.46</v>
      </c>
      <c r="E12">
        <f t="shared" si="0"/>
        <v>225.48321052014467</v>
      </c>
      <c r="F12" t="str">
        <f t="shared" si="1"/>
        <v>#define CS7 225</v>
      </c>
      <c r="I12">
        <f t="shared" si="2"/>
        <v>184.78833333333333</v>
      </c>
      <c r="K12">
        <f t="shared" si="3"/>
        <v>29.538493661530161</v>
      </c>
      <c r="L12" t="str">
        <f t="shared" si="4"/>
        <v>#define CS7 30</v>
      </c>
    </row>
    <row r="13" spans="1:12" x14ac:dyDescent="0.25">
      <c r="A13" s="116">
        <v>76</v>
      </c>
      <c r="B13" s="116" t="s">
        <v>32</v>
      </c>
      <c r="C13" s="116" t="s">
        <v>33</v>
      </c>
      <c r="D13" s="116">
        <v>2093</v>
      </c>
      <c r="E13">
        <f t="shared" si="0"/>
        <v>238.89154323936933</v>
      </c>
      <c r="F13" t="str">
        <f t="shared" si="1"/>
        <v>#define C7 239</v>
      </c>
      <c r="I13">
        <f t="shared" si="2"/>
        <v>174.41666666666666</v>
      </c>
      <c r="K13">
        <f t="shared" si="3"/>
        <v>31.296804504369323</v>
      </c>
      <c r="L13" t="str">
        <f t="shared" si="4"/>
        <v>#define C7 31</v>
      </c>
    </row>
    <row r="14" spans="1:12" x14ac:dyDescent="0.25">
      <c r="A14" s="116">
        <v>75</v>
      </c>
      <c r="B14" s="116" t="s">
        <v>34</v>
      </c>
      <c r="C14" s="116" t="s">
        <v>35</v>
      </c>
      <c r="D14" s="116">
        <v>1975.53</v>
      </c>
      <c r="E14">
        <f t="shared" si="0"/>
        <v>253.09663735807607</v>
      </c>
      <c r="F14" t="str">
        <f t="shared" si="1"/>
        <v>#define B6 253</v>
      </c>
      <c r="I14">
        <f t="shared" si="2"/>
        <v>164.6275</v>
      </c>
      <c r="K14">
        <f t="shared" si="3"/>
        <v>33.159706799340825</v>
      </c>
      <c r="L14" t="str">
        <f t="shared" si="4"/>
        <v>#define B6 33</v>
      </c>
    </row>
    <row r="15" spans="1:12" ht="26.4" x14ac:dyDescent="0.25">
      <c r="A15" s="118">
        <v>74</v>
      </c>
      <c r="B15" s="116" t="s">
        <v>205</v>
      </c>
      <c r="C15" s="116" t="s">
        <v>36</v>
      </c>
      <c r="D15" s="116">
        <v>1864.66</v>
      </c>
      <c r="E15">
        <f t="shared" si="0"/>
        <v>268.14539916124119</v>
      </c>
      <c r="F15" t="str">
        <f t="shared" si="1"/>
        <v>#define AS6 268</v>
      </c>
      <c r="I15">
        <f t="shared" si="2"/>
        <v>155.38833333333332</v>
      </c>
      <c r="K15">
        <f t="shared" si="3"/>
        <v>35.133364416278454</v>
      </c>
      <c r="L15" t="str">
        <f t="shared" si="4"/>
        <v>#define AS6 35</v>
      </c>
    </row>
    <row r="16" spans="1:12" x14ac:dyDescent="0.25">
      <c r="A16" s="116">
        <v>73</v>
      </c>
      <c r="B16" s="116" t="s">
        <v>37</v>
      </c>
      <c r="C16" s="116" t="s">
        <v>38</v>
      </c>
      <c r="D16" s="116">
        <v>1760</v>
      </c>
      <c r="E16">
        <f t="shared" si="0"/>
        <v>284.09090909090907</v>
      </c>
      <c r="F16" t="str">
        <f t="shared" si="1"/>
        <v>#define A6 284</v>
      </c>
      <c r="I16">
        <f t="shared" si="2"/>
        <v>146.66666666666669</v>
      </c>
      <c r="K16">
        <f t="shared" si="3"/>
        <v>37.224752093503916</v>
      </c>
      <c r="L16" t="str">
        <f t="shared" si="4"/>
        <v>#define A6 37</v>
      </c>
    </row>
    <row r="17" spans="1:12" ht="26.4" x14ac:dyDescent="0.25">
      <c r="A17" s="118">
        <v>72</v>
      </c>
      <c r="B17" s="116" t="s">
        <v>212</v>
      </c>
      <c r="C17" s="116" t="s">
        <v>39</v>
      </c>
      <c r="D17" s="116">
        <v>1661.22</v>
      </c>
      <c r="E17">
        <f t="shared" si="0"/>
        <v>300.98361445202926</v>
      </c>
      <c r="F17" t="str">
        <f t="shared" si="1"/>
        <v>#define GS6 301</v>
      </c>
      <c r="I17">
        <f t="shared" si="2"/>
        <v>138.43499999999997</v>
      </c>
      <c r="K17">
        <f t="shared" si="3"/>
        <v>39.440500399410347</v>
      </c>
      <c r="L17" t="str">
        <f t="shared" si="4"/>
        <v>#define GS6 39</v>
      </c>
    </row>
    <row r="18" spans="1:12" x14ac:dyDescent="0.25">
      <c r="A18" s="116">
        <v>71</v>
      </c>
      <c r="B18" s="116" t="s">
        <v>40</v>
      </c>
      <c r="C18" s="116" t="s">
        <v>41</v>
      </c>
      <c r="D18" s="116">
        <v>1567.98</v>
      </c>
      <c r="E18">
        <f t="shared" si="0"/>
        <v>318.88161838798965</v>
      </c>
      <c r="F18" t="str">
        <f t="shared" si="1"/>
        <v>#define G6 319</v>
      </c>
      <c r="I18">
        <f t="shared" si="2"/>
        <v>130.66499999999999</v>
      </c>
      <c r="K18">
        <f t="shared" si="3"/>
        <v>41.788245289704207</v>
      </c>
      <c r="L18" t="str">
        <f t="shared" si="4"/>
        <v>#define G6 42</v>
      </c>
    </row>
    <row r="19" spans="1:12" ht="26.4" x14ac:dyDescent="0.25">
      <c r="A19" s="117">
        <v>70</v>
      </c>
      <c r="B19" s="116" t="s">
        <v>219</v>
      </c>
      <c r="C19" s="116" t="s">
        <v>42</v>
      </c>
      <c r="D19" s="116">
        <v>1479.98</v>
      </c>
      <c r="E19">
        <f t="shared" si="0"/>
        <v>337.8424032757199</v>
      </c>
      <c r="F19" t="str">
        <f t="shared" si="1"/>
        <v>#define FS6 338</v>
      </c>
      <c r="I19">
        <f t="shared" si="2"/>
        <v>123.33166666666668</v>
      </c>
      <c r="K19">
        <f t="shared" si="3"/>
        <v>44.275542607405647</v>
      </c>
      <c r="L19" t="str">
        <f t="shared" si="4"/>
        <v>#define FS6 44</v>
      </c>
    </row>
    <row r="20" spans="1:12" x14ac:dyDescent="0.25">
      <c r="A20" s="116">
        <v>69</v>
      </c>
      <c r="B20" s="116" t="s">
        <v>43</v>
      </c>
      <c r="C20" s="116" t="s">
        <v>44</v>
      </c>
      <c r="D20" s="116">
        <v>1396.91</v>
      </c>
      <c r="E20">
        <f t="shared" si="0"/>
        <v>357.93286611163205</v>
      </c>
      <c r="F20" t="str">
        <f t="shared" si="1"/>
        <v>#define F6 358</v>
      </c>
      <c r="I20">
        <f t="shared" si="2"/>
        <v>116.40916666666668</v>
      </c>
      <c r="K20">
        <f t="shared" si="3"/>
        <v>46.911184600366873</v>
      </c>
      <c r="L20" t="str">
        <f t="shared" si="4"/>
        <v>#define F6 47</v>
      </c>
    </row>
    <row r="21" spans="1:12" x14ac:dyDescent="0.25">
      <c r="A21" s="116">
        <v>68</v>
      </c>
      <c r="B21" s="116" t="s">
        <v>45</v>
      </c>
      <c r="C21" s="116" t="s">
        <v>46</v>
      </c>
      <c r="D21" s="116">
        <v>1318.51</v>
      </c>
      <c r="E21">
        <f t="shared" si="0"/>
        <v>379.2159331366467</v>
      </c>
      <c r="F21" t="str">
        <f t="shared" si="1"/>
        <v>#define E6 379</v>
      </c>
      <c r="I21">
        <f t="shared" si="2"/>
        <v>109.87583333333332</v>
      </c>
      <c r="K21">
        <f t="shared" si="3"/>
        <v>49.703444088636147</v>
      </c>
      <c r="L21" t="str">
        <f t="shared" si="4"/>
        <v>#define E6 50</v>
      </c>
    </row>
    <row r="22" spans="1:12" ht="26.4" x14ac:dyDescent="0.25">
      <c r="A22" s="118">
        <v>67</v>
      </c>
      <c r="B22" s="116" t="s">
        <v>226</v>
      </c>
      <c r="C22" s="116" t="s">
        <v>47</v>
      </c>
      <c r="D22" s="116">
        <v>1244.51</v>
      </c>
      <c r="E22">
        <f t="shared" si="0"/>
        <v>401.76454990317472</v>
      </c>
      <c r="F22" t="str">
        <f t="shared" si="1"/>
        <v>#define DS6 402</v>
      </c>
      <c r="I22">
        <f t="shared" si="2"/>
        <v>103.70916666666666</v>
      </c>
      <c r="K22">
        <f t="shared" si="3"/>
        <v>52.66190988825948</v>
      </c>
      <c r="L22" t="str">
        <f t="shared" si="4"/>
        <v>#define DS6 53</v>
      </c>
    </row>
    <row r="23" spans="1:12" x14ac:dyDescent="0.25">
      <c r="A23" s="116">
        <v>66</v>
      </c>
      <c r="B23" s="116" t="s">
        <v>48</v>
      </c>
      <c r="C23" s="116" t="s">
        <v>49</v>
      </c>
      <c r="D23" s="116">
        <v>1174.6600000000001</v>
      </c>
      <c r="E23">
        <f t="shared" si="0"/>
        <v>425.65508317300322</v>
      </c>
      <c r="F23" t="str">
        <f t="shared" si="1"/>
        <v>#define D6 426</v>
      </c>
      <c r="I23">
        <f t="shared" si="2"/>
        <v>97.888333333333335</v>
      </c>
      <c r="K23">
        <f t="shared" si="3"/>
        <v>55.796621388706491</v>
      </c>
      <c r="L23" t="str">
        <f t="shared" si="4"/>
        <v>#define D6 56</v>
      </c>
    </row>
    <row r="24" spans="1:12" ht="26.4" x14ac:dyDescent="0.25">
      <c r="A24" s="118">
        <v>65</v>
      </c>
      <c r="B24" s="116" t="s">
        <v>233</v>
      </c>
      <c r="C24" s="116" t="s">
        <v>50</v>
      </c>
      <c r="D24" s="116">
        <v>1108.73</v>
      </c>
      <c r="E24">
        <f t="shared" si="0"/>
        <v>450.96642104028933</v>
      </c>
      <c r="F24" t="str">
        <f t="shared" si="1"/>
        <v>#define CS6 451</v>
      </c>
      <c r="I24">
        <f t="shared" si="2"/>
        <v>92.394166666666663</v>
      </c>
      <c r="K24">
        <f t="shared" si="3"/>
        <v>59.117950565397187</v>
      </c>
      <c r="L24" t="str">
        <f t="shared" si="4"/>
        <v>#define CS6 59</v>
      </c>
    </row>
    <row r="25" spans="1:12" x14ac:dyDescent="0.25">
      <c r="A25" s="116">
        <v>64</v>
      </c>
      <c r="B25" s="116" t="s">
        <v>138</v>
      </c>
      <c r="C25" s="116" t="s">
        <v>51</v>
      </c>
      <c r="D25" s="116">
        <v>1046.5</v>
      </c>
      <c r="E25">
        <f t="shared" si="0"/>
        <v>477.78308647873865</v>
      </c>
      <c r="F25" t="str">
        <f t="shared" si="1"/>
        <v>#define C6 478</v>
      </c>
      <c r="I25">
        <f t="shared" si="2"/>
        <v>87.208333333333329</v>
      </c>
      <c r="K25">
        <f t="shared" si="3"/>
        <v>62.637010632463003</v>
      </c>
      <c r="L25" t="str">
        <f t="shared" si="4"/>
        <v>#define C6 63</v>
      </c>
    </row>
    <row r="26" spans="1:12" x14ac:dyDescent="0.25">
      <c r="A26" s="116">
        <v>63</v>
      </c>
      <c r="B26" s="116" t="s">
        <v>7</v>
      </c>
      <c r="C26" s="116" t="s">
        <v>52</v>
      </c>
      <c r="D26" s="116">
        <v>987.76700000000005</v>
      </c>
      <c r="E26">
        <f t="shared" si="0"/>
        <v>506.1922497917019</v>
      </c>
      <c r="F26" t="str">
        <f t="shared" si="1"/>
        <v>#define B5 506</v>
      </c>
      <c r="I26">
        <f t="shared" si="2"/>
        <v>82.313916666666657</v>
      </c>
      <c r="K26">
        <f t="shared" si="3"/>
        <v>66.365264139620436</v>
      </c>
      <c r="L26" t="str">
        <f t="shared" si="4"/>
        <v>#define B5 66</v>
      </c>
    </row>
    <row r="27" spans="1:12" x14ac:dyDescent="0.25">
      <c r="A27" s="118">
        <v>62</v>
      </c>
      <c r="B27" s="116" t="s">
        <v>206</v>
      </c>
      <c r="C27" s="116" t="s">
        <v>53</v>
      </c>
      <c r="D27" s="116">
        <v>932.32799999999997</v>
      </c>
      <c r="E27">
        <f t="shared" si="0"/>
        <v>536.2919487562317</v>
      </c>
      <c r="F27" t="str">
        <f t="shared" si="1"/>
        <v>#define AS5 536</v>
      </c>
      <c r="I27">
        <f t="shared" si="2"/>
        <v>77.694000000000003</v>
      </c>
      <c r="K27">
        <f t="shared" si="3"/>
        <v>70.315601890645382</v>
      </c>
      <c r="L27" t="str">
        <f t="shared" si="4"/>
        <v>#define AS5 70</v>
      </c>
    </row>
    <row r="28" spans="1:12" x14ac:dyDescent="0.25">
      <c r="A28" s="116">
        <v>61</v>
      </c>
      <c r="B28" s="116" t="s">
        <v>8</v>
      </c>
      <c r="C28" s="116" t="s">
        <v>54</v>
      </c>
      <c r="D28" s="116">
        <v>880</v>
      </c>
      <c r="E28">
        <f t="shared" si="0"/>
        <v>568.18181818181813</v>
      </c>
      <c r="F28" t="str">
        <f t="shared" si="1"/>
        <v>#define A5 568</v>
      </c>
      <c r="I28">
        <f t="shared" si="2"/>
        <v>73.333333333333343</v>
      </c>
      <c r="K28">
        <f t="shared" si="3"/>
        <v>74.501126539806478</v>
      </c>
      <c r="L28" t="str">
        <f t="shared" si="4"/>
        <v>#define A5 75</v>
      </c>
    </row>
    <row r="29" spans="1:12" ht="26.4" x14ac:dyDescent="0.25">
      <c r="A29" s="118">
        <v>60</v>
      </c>
      <c r="B29" s="116" t="s">
        <v>213</v>
      </c>
      <c r="C29" s="116" t="s">
        <v>55</v>
      </c>
      <c r="D29" s="116">
        <v>830.60900000000004</v>
      </c>
      <c r="E29">
        <f t="shared" si="0"/>
        <v>601.96795363402032</v>
      </c>
      <c r="F29" t="str">
        <f t="shared" si="1"/>
        <v>#define GS5 602</v>
      </c>
      <c r="I29">
        <f t="shared" si="2"/>
        <v>69.217416666666665</v>
      </c>
      <c r="K29">
        <f t="shared" si="3"/>
        <v>78.935791024362643</v>
      </c>
      <c r="L29" t="str">
        <f t="shared" si="4"/>
        <v>#define GS5 79</v>
      </c>
    </row>
    <row r="30" spans="1:12" x14ac:dyDescent="0.25">
      <c r="A30" s="116">
        <v>59</v>
      </c>
      <c r="B30" s="116" t="s">
        <v>9</v>
      </c>
      <c r="C30" s="116" t="s">
        <v>56</v>
      </c>
      <c r="D30" s="116">
        <v>783.99099999999999</v>
      </c>
      <c r="E30">
        <f t="shared" si="0"/>
        <v>637.76242329312458</v>
      </c>
      <c r="F30" t="str">
        <f t="shared" si="1"/>
        <v>#define G5 638</v>
      </c>
      <c r="I30">
        <f t="shared" si="2"/>
        <v>65.332583333333318</v>
      </c>
      <c r="K30">
        <f t="shared" si="3"/>
        <v>83.634334685656839</v>
      </c>
      <c r="L30" t="str">
        <f t="shared" si="4"/>
        <v>#define G5 84</v>
      </c>
    </row>
    <row r="31" spans="1:12" ht="26.4" x14ac:dyDescent="0.25">
      <c r="A31" s="118">
        <v>58</v>
      </c>
      <c r="B31" s="116" t="s">
        <v>220</v>
      </c>
      <c r="C31" s="116" t="s">
        <v>57</v>
      </c>
      <c r="D31" s="116">
        <v>739.98900000000003</v>
      </c>
      <c r="E31">
        <f t="shared" si="0"/>
        <v>675.68571965258946</v>
      </c>
      <c r="F31" t="str">
        <f t="shared" si="1"/>
        <v>#define FS5 676</v>
      </c>
      <c r="I31">
        <f t="shared" si="2"/>
        <v>61.665749999999996</v>
      </c>
      <c r="K31">
        <f t="shared" si="3"/>
        <v>88.612605295227581</v>
      </c>
      <c r="L31" t="str">
        <f t="shared" si="4"/>
        <v>#define FS5 89</v>
      </c>
    </row>
    <row r="32" spans="1:12" x14ac:dyDescent="0.25">
      <c r="A32" s="116">
        <v>57</v>
      </c>
      <c r="B32" s="116" t="s">
        <v>10</v>
      </c>
      <c r="C32" s="116" t="s">
        <v>58</v>
      </c>
      <c r="D32" s="116">
        <v>698.45600000000002</v>
      </c>
      <c r="E32">
        <f t="shared" si="0"/>
        <v>715.8647072972384</v>
      </c>
      <c r="F32" t="str">
        <f t="shared" si="1"/>
        <v>#define F5 716</v>
      </c>
      <c r="I32">
        <f t="shared" si="2"/>
        <v>58.204666666666668</v>
      </c>
      <c r="K32">
        <f t="shared" si="3"/>
        <v>93.887289899438514</v>
      </c>
      <c r="L32" t="str">
        <f t="shared" si="4"/>
        <v>#define F5 94</v>
      </c>
    </row>
    <row r="33" spans="1:12" x14ac:dyDescent="0.25">
      <c r="A33" s="116">
        <v>56</v>
      </c>
      <c r="B33" s="116" t="s">
        <v>11</v>
      </c>
      <c r="C33" s="116" t="s">
        <v>59</v>
      </c>
      <c r="D33" s="116">
        <v>659.255</v>
      </c>
      <c r="E33">
        <f t="shared" si="0"/>
        <v>758.43186627329339</v>
      </c>
      <c r="F33" t="str">
        <f t="shared" si="1"/>
        <v>#define E5 758</v>
      </c>
      <c r="I33">
        <f t="shared" si="2"/>
        <v>54.937916666666659</v>
      </c>
      <c r="K33">
        <f t="shared" si="3"/>
        <v>99.475815667228602</v>
      </c>
      <c r="L33" t="str">
        <f t="shared" si="4"/>
        <v>#define E5 99</v>
      </c>
    </row>
    <row r="34" spans="1:12" ht="26.4" x14ac:dyDescent="0.25">
      <c r="A34" s="118">
        <v>55</v>
      </c>
      <c r="B34" s="116" t="s">
        <v>227</v>
      </c>
      <c r="C34" s="116" t="s">
        <v>60</v>
      </c>
      <c r="D34" s="116">
        <v>622.25400000000002</v>
      </c>
      <c r="E34">
        <f t="shared" si="0"/>
        <v>803.5303911264532</v>
      </c>
      <c r="F34" t="str">
        <f t="shared" si="1"/>
        <v>#define DS5 804</v>
      </c>
      <c r="I34">
        <f t="shared" si="2"/>
        <v>51.854499999999994</v>
      </c>
      <c r="K34">
        <f t="shared" si="3"/>
        <v>105.39701954118661</v>
      </c>
      <c r="L34" t="str">
        <f t="shared" si="4"/>
        <v>#define DS5 105</v>
      </c>
    </row>
    <row r="35" spans="1:12" x14ac:dyDescent="0.25">
      <c r="A35" s="116">
        <v>54</v>
      </c>
      <c r="B35" s="116" t="s">
        <v>12</v>
      </c>
      <c r="C35" s="116" t="s">
        <v>61</v>
      </c>
      <c r="D35" s="116">
        <v>587.33000000000004</v>
      </c>
      <c r="E35">
        <f t="shared" si="0"/>
        <v>851.31016634600644</v>
      </c>
      <c r="F35" t="str">
        <f t="shared" si="1"/>
        <v>#define D5 851</v>
      </c>
      <c r="I35">
        <f t="shared" si="2"/>
        <v>48.944166666666668</v>
      </c>
      <c r="K35">
        <f t="shared" si="3"/>
        <v>111.6706201328635</v>
      </c>
      <c r="L35" t="str">
        <f t="shared" si="4"/>
        <v>#define D5 112</v>
      </c>
    </row>
    <row r="36" spans="1:12" ht="26.4" x14ac:dyDescent="0.25">
      <c r="A36" s="118">
        <v>53</v>
      </c>
      <c r="B36" s="116" t="s">
        <v>234</v>
      </c>
      <c r="C36" s="116" t="s">
        <v>62</v>
      </c>
      <c r="D36" s="116">
        <v>554.36500000000001</v>
      </c>
      <c r="E36">
        <f t="shared" si="0"/>
        <v>901.93284208057867</v>
      </c>
      <c r="F36" t="str">
        <f t="shared" si="1"/>
        <v>#define CS5 902</v>
      </c>
      <c r="I36">
        <f t="shared" si="2"/>
        <v>46.197083333333332</v>
      </c>
      <c r="K36">
        <f t="shared" si="3"/>
        <v>118.31788442226544</v>
      </c>
      <c r="L36" t="str">
        <f t="shared" si="4"/>
        <v>#define CS5 118</v>
      </c>
    </row>
    <row r="37" spans="1:12" x14ac:dyDescent="0.25">
      <c r="A37" s="116">
        <v>52</v>
      </c>
      <c r="B37" s="116" t="s">
        <v>13</v>
      </c>
      <c r="C37" s="116" t="s">
        <v>63</v>
      </c>
      <c r="D37" s="116">
        <v>523.25099999999998</v>
      </c>
      <c r="E37">
        <f t="shared" si="0"/>
        <v>955.56434674754576</v>
      </c>
      <c r="F37" t="str">
        <f t="shared" si="1"/>
        <v>#define C5 956</v>
      </c>
      <c r="I37">
        <f t="shared" si="2"/>
        <v>43.604249999999993</v>
      </c>
      <c r="K37">
        <f t="shared" si="3"/>
        <v>125.36064488029373</v>
      </c>
      <c r="L37" t="str">
        <f t="shared" si="4"/>
        <v>#define C5 125</v>
      </c>
    </row>
    <row r="38" spans="1:12" x14ac:dyDescent="0.25">
      <c r="A38" s="116">
        <v>51</v>
      </c>
      <c r="B38" s="116" t="s">
        <v>0</v>
      </c>
      <c r="C38" s="116" t="s">
        <v>64</v>
      </c>
      <c r="D38" s="116">
        <v>493.88299999999998</v>
      </c>
      <c r="E38">
        <f t="shared" si="0"/>
        <v>1012.3855245068164</v>
      </c>
      <c r="F38" t="str">
        <f t="shared" si="1"/>
        <v>#define B4 1012</v>
      </c>
      <c r="I38">
        <f t="shared" si="2"/>
        <v>41.15691666666666</v>
      </c>
      <c r="K38">
        <f t="shared" si="3"/>
        <v>132.82269656555812</v>
      </c>
      <c r="L38" t="str">
        <f t="shared" si="4"/>
        <v>#define B4 133</v>
      </c>
    </row>
    <row r="39" spans="1:12" x14ac:dyDescent="0.25">
      <c r="A39" s="118">
        <v>50</v>
      </c>
      <c r="B39" s="116" t="s">
        <v>207</v>
      </c>
      <c r="C39" s="116" t="s">
        <v>65</v>
      </c>
      <c r="D39" s="116">
        <v>466.16399999999999</v>
      </c>
      <c r="E39">
        <f t="shared" si="0"/>
        <v>1072.5838975124634</v>
      </c>
      <c r="F39" t="str">
        <f t="shared" si="1"/>
        <v>#define AS4 1073</v>
      </c>
      <c r="I39">
        <f t="shared" si="2"/>
        <v>38.847000000000001</v>
      </c>
      <c r="K39">
        <f t="shared" si="3"/>
        <v>140.72871569484028</v>
      </c>
      <c r="L39" t="str">
        <f t="shared" si="4"/>
        <v>#define AS4 141</v>
      </c>
    </row>
    <row r="40" spans="1:12" ht="39.6" x14ac:dyDescent="0.25">
      <c r="A40" s="119">
        <v>49</v>
      </c>
      <c r="B40" s="121" t="s">
        <v>5</v>
      </c>
      <c r="C40" s="121" t="s">
        <v>66</v>
      </c>
      <c r="D40" s="119">
        <v>440</v>
      </c>
      <c r="E40">
        <f t="shared" si="0"/>
        <v>1136.3636363636363</v>
      </c>
      <c r="F40" t="str">
        <f t="shared" si="1"/>
        <v>#define A4 1136</v>
      </c>
      <c r="I40">
        <f t="shared" si="2"/>
        <v>36.666666666666671</v>
      </c>
      <c r="K40">
        <f t="shared" si="3"/>
        <v>149.10556937379457</v>
      </c>
      <c r="L40" t="str">
        <f t="shared" si="4"/>
        <v>#define A4 149</v>
      </c>
    </row>
    <row r="41" spans="1:12" x14ac:dyDescent="0.25">
      <c r="A41" s="118">
        <v>48</v>
      </c>
      <c r="B41" s="116" t="s">
        <v>214</v>
      </c>
      <c r="C41" s="116" t="s">
        <v>67</v>
      </c>
      <c r="D41" s="116">
        <v>415.30500000000001</v>
      </c>
      <c r="E41">
        <f t="shared" si="0"/>
        <v>1203.934457808117</v>
      </c>
      <c r="F41" t="str">
        <f t="shared" si="1"/>
        <v>#define GS4 1204</v>
      </c>
      <c r="I41">
        <f t="shared" si="2"/>
        <v>34.608749999999993</v>
      </c>
      <c r="K41">
        <f t="shared" si="3"/>
        <v>157.98085783538926</v>
      </c>
      <c r="L41" t="str">
        <f t="shared" si="4"/>
        <v>#define GS4 158</v>
      </c>
    </row>
    <row r="42" spans="1:12" x14ac:dyDescent="0.25">
      <c r="A42" s="116">
        <v>47</v>
      </c>
      <c r="B42" s="116" t="s">
        <v>1</v>
      </c>
      <c r="C42" s="116" t="s">
        <v>68</v>
      </c>
      <c r="D42" s="116">
        <v>391.995</v>
      </c>
      <c r="E42">
        <f t="shared" si="0"/>
        <v>1275.5264735519586</v>
      </c>
      <c r="F42" t="str">
        <f t="shared" si="1"/>
        <v>#define G4 1276</v>
      </c>
      <c r="I42">
        <f t="shared" si="2"/>
        <v>32.666249999999998</v>
      </c>
      <c r="K42">
        <f t="shared" si="3"/>
        <v>167.38486508659611</v>
      </c>
      <c r="L42" t="str">
        <f t="shared" si="4"/>
        <v>#define G4 167</v>
      </c>
    </row>
    <row r="43" spans="1:12" x14ac:dyDescent="0.25">
      <c r="A43" s="118">
        <v>46</v>
      </c>
      <c r="B43" s="116" t="s">
        <v>221</v>
      </c>
      <c r="C43" s="116" t="s">
        <v>69</v>
      </c>
      <c r="D43" s="116">
        <v>369.99400000000003</v>
      </c>
      <c r="E43">
        <f t="shared" si="0"/>
        <v>1351.3732655124136</v>
      </c>
      <c r="F43" t="str">
        <f t="shared" si="1"/>
        <v>#define FS4 1351</v>
      </c>
      <c r="I43">
        <f t="shared" si="2"/>
        <v>30.832833333333333</v>
      </c>
      <c r="K43">
        <f t="shared" si="3"/>
        <v>177.34833623267147</v>
      </c>
      <c r="L43" t="str">
        <f t="shared" si="4"/>
        <v>#define FS4 177</v>
      </c>
    </row>
    <row r="44" spans="1:12" x14ac:dyDescent="0.25">
      <c r="A44" s="116">
        <v>45</v>
      </c>
      <c r="B44" s="116" t="s">
        <v>2</v>
      </c>
      <c r="C44" s="116" t="s">
        <v>70</v>
      </c>
      <c r="D44" s="116">
        <v>349.22800000000001</v>
      </c>
      <c r="E44">
        <f t="shared" si="0"/>
        <v>1431.7294145944768</v>
      </c>
      <c r="F44" t="str">
        <f t="shared" si="1"/>
        <v>#define F4 1432</v>
      </c>
      <c r="I44">
        <f t="shared" si="2"/>
        <v>29.102333333333334</v>
      </c>
      <c r="K44">
        <f t="shared" si="3"/>
        <v>187.90478033830098</v>
      </c>
      <c r="L44" t="str">
        <f t="shared" si="4"/>
        <v>#define F4 188</v>
      </c>
    </row>
    <row r="45" spans="1:12" x14ac:dyDescent="0.25">
      <c r="A45" s="116">
        <v>44</v>
      </c>
      <c r="B45" s="116" t="s">
        <v>3</v>
      </c>
      <c r="C45" s="116" t="s">
        <v>71</v>
      </c>
      <c r="D45" s="116">
        <v>329.62799999999999</v>
      </c>
      <c r="E45">
        <f t="shared" si="0"/>
        <v>1516.8614316744936</v>
      </c>
      <c r="F45" t="str">
        <f t="shared" si="1"/>
        <v>#define E4 1517</v>
      </c>
      <c r="I45">
        <f t="shared" si="2"/>
        <v>27.469000000000001</v>
      </c>
      <c r="K45">
        <f t="shared" si="3"/>
        <v>199.08927960798513</v>
      </c>
      <c r="L45" t="str">
        <f t="shared" si="4"/>
        <v>#define E4 199</v>
      </c>
    </row>
    <row r="46" spans="1:12" x14ac:dyDescent="0.25">
      <c r="A46" s="118">
        <v>43</v>
      </c>
      <c r="B46" s="116" t="s">
        <v>228</v>
      </c>
      <c r="C46" s="116" t="s">
        <v>72</v>
      </c>
      <c r="D46" s="116">
        <v>311.12700000000001</v>
      </c>
      <c r="E46">
        <f t="shared" si="0"/>
        <v>1607.0607822529064</v>
      </c>
      <c r="F46" t="str">
        <f t="shared" si="1"/>
        <v>#define DS4 1607</v>
      </c>
      <c r="I46">
        <f t="shared" si="2"/>
        <v>25.927249999999997</v>
      </c>
      <c r="K46">
        <f t="shared" si="3"/>
        <v>210.94020102625936</v>
      </c>
      <c r="L46" t="str">
        <f t="shared" si="4"/>
        <v>#define DS4 211</v>
      </c>
    </row>
    <row r="47" spans="1:12" x14ac:dyDescent="0.25">
      <c r="A47" s="116">
        <v>42</v>
      </c>
      <c r="B47" s="116" t="s">
        <v>4</v>
      </c>
      <c r="C47" s="116" t="s">
        <v>73</v>
      </c>
      <c r="D47" s="116">
        <v>293.66500000000002</v>
      </c>
      <c r="E47">
        <f t="shared" si="0"/>
        <v>1702.6203326920129</v>
      </c>
      <c r="F47" t="str">
        <f t="shared" si="1"/>
        <v>#define D4 1703</v>
      </c>
      <c r="I47">
        <f t="shared" si="2"/>
        <v>24.472083333333334</v>
      </c>
      <c r="K47">
        <f t="shared" si="3"/>
        <v>223.49610228160455</v>
      </c>
      <c r="L47" t="str">
        <f t="shared" si="4"/>
        <v>#define D4 223</v>
      </c>
    </row>
    <row r="48" spans="1:12" ht="26.4" x14ac:dyDescent="0.25">
      <c r="A48" s="118">
        <v>41</v>
      </c>
      <c r="B48" s="116" t="s">
        <v>235</v>
      </c>
      <c r="C48" s="116" t="s">
        <v>74</v>
      </c>
      <c r="D48" s="116">
        <v>277.18299999999999</v>
      </c>
      <c r="E48">
        <f t="shared" si="0"/>
        <v>1803.8624302356206</v>
      </c>
      <c r="F48" t="str">
        <f t="shared" si="1"/>
        <v>#define CS4 1804</v>
      </c>
      <c r="I48">
        <f t="shared" si="2"/>
        <v>23.09858333333333</v>
      </c>
      <c r="K48">
        <f t="shared" si="3"/>
        <v>236.79942153834045</v>
      </c>
      <c r="L48" t="str">
        <f t="shared" si="4"/>
        <v>#define CS4 237</v>
      </c>
    </row>
    <row r="49" spans="1:12" ht="39.6" x14ac:dyDescent="0.25">
      <c r="A49" s="120">
        <v>40</v>
      </c>
      <c r="B49" s="120" t="s">
        <v>6</v>
      </c>
      <c r="C49" s="120" t="s">
        <v>75</v>
      </c>
      <c r="D49" s="120">
        <v>261.62599999999998</v>
      </c>
      <c r="E49">
        <f t="shared" si="0"/>
        <v>1911.1250410891885</v>
      </c>
      <c r="F49" t="str">
        <f t="shared" si="1"/>
        <v>#define C4 1911</v>
      </c>
      <c r="I49">
        <f t="shared" si="2"/>
        <v>21.802166666666665</v>
      </c>
      <c r="K49">
        <f t="shared" si="3"/>
        <v>250.89465678803958</v>
      </c>
      <c r="L49" t="str">
        <f t="shared" si="4"/>
        <v>#define C4 251</v>
      </c>
    </row>
    <row r="50" spans="1:12" x14ac:dyDescent="0.25">
      <c r="A50" s="116">
        <v>39</v>
      </c>
      <c r="B50" s="116" t="s">
        <v>76</v>
      </c>
      <c r="C50" s="116" t="s">
        <v>77</v>
      </c>
      <c r="D50" s="116">
        <v>246.94200000000001</v>
      </c>
      <c r="E50">
        <f t="shared" si="0"/>
        <v>2024.7669493241326</v>
      </c>
      <c r="F50" t="str">
        <f t="shared" si="1"/>
        <v>#define B3 2025</v>
      </c>
      <c r="I50">
        <f t="shared" si="2"/>
        <v>20.578500000000002</v>
      </c>
      <c r="K50">
        <f t="shared" si="3"/>
        <v>265.82904953499866</v>
      </c>
      <c r="L50" t="str">
        <f t="shared" si="4"/>
        <v>#define B3 266</v>
      </c>
    </row>
    <row r="51" spans="1:12" x14ac:dyDescent="0.25">
      <c r="A51" s="118">
        <v>38</v>
      </c>
      <c r="B51" s="116" t="s">
        <v>208</v>
      </c>
      <c r="C51" s="116" t="s">
        <v>78</v>
      </c>
      <c r="D51" s="116">
        <v>233.08199999999999</v>
      </c>
      <c r="E51">
        <f t="shared" si="0"/>
        <v>2145.1677950249268</v>
      </c>
      <c r="F51" t="str">
        <f t="shared" si="1"/>
        <v>#define AS3 2145</v>
      </c>
      <c r="I51">
        <f t="shared" si="2"/>
        <v>19.423500000000001</v>
      </c>
      <c r="K51">
        <f t="shared" si="3"/>
        <v>281.65259044385613</v>
      </c>
      <c r="L51" t="str">
        <f t="shared" si="4"/>
        <v>#define AS3 282</v>
      </c>
    </row>
    <row r="52" spans="1:12" x14ac:dyDescent="0.25">
      <c r="A52" s="116">
        <v>37</v>
      </c>
      <c r="B52" s="116" t="s">
        <v>79</v>
      </c>
      <c r="C52" s="116" t="s">
        <v>80</v>
      </c>
      <c r="D52" s="116">
        <v>220</v>
      </c>
      <c r="E52">
        <f t="shared" si="0"/>
        <v>2272.7272727272725</v>
      </c>
      <c r="F52" t="str">
        <f t="shared" si="1"/>
        <v>#define A3 2273</v>
      </c>
      <c r="I52">
        <f t="shared" si="2"/>
        <v>18.333333333333336</v>
      </c>
      <c r="K52">
        <f t="shared" si="3"/>
        <v>298.41791461239842</v>
      </c>
      <c r="L52" t="str">
        <f t="shared" si="4"/>
        <v>#define A3 298</v>
      </c>
    </row>
    <row r="53" spans="1:12" x14ac:dyDescent="0.25">
      <c r="A53" s="118">
        <v>36</v>
      </c>
      <c r="B53" s="116" t="s">
        <v>215</v>
      </c>
      <c r="C53" s="116" t="s">
        <v>81</v>
      </c>
      <c r="D53" s="116">
        <v>207.65199999999999</v>
      </c>
      <c r="E53">
        <f t="shared" si="0"/>
        <v>2407.8747134629093</v>
      </c>
      <c r="F53" t="str">
        <f t="shared" si="1"/>
        <v>#define GS3 2408</v>
      </c>
      <c r="I53">
        <f t="shared" si="2"/>
        <v>17.304333333333332</v>
      </c>
      <c r="K53">
        <f t="shared" si="3"/>
        <v>316.18156164815719</v>
      </c>
      <c r="L53" t="str">
        <f t="shared" si="4"/>
        <v>#define GS3 316</v>
      </c>
    </row>
    <row r="54" spans="1:12" x14ac:dyDescent="0.25">
      <c r="A54" s="116">
        <v>35</v>
      </c>
      <c r="B54" s="116" t="s">
        <v>82</v>
      </c>
      <c r="C54" s="116" t="s">
        <v>83</v>
      </c>
      <c r="D54" s="116">
        <v>195.99799999999999</v>
      </c>
      <c r="E54">
        <f t="shared" si="0"/>
        <v>2551.0464392493805</v>
      </c>
      <c r="F54" t="str">
        <f t="shared" si="1"/>
        <v>#define G3 2551</v>
      </c>
      <c r="I54">
        <f t="shared" si="2"/>
        <v>16.333166666666664</v>
      </c>
      <c r="K54">
        <f t="shared" si="3"/>
        <v>335.0009998470515</v>
      </c>
      <c r="L54" t="str">
        <f t="shared" si="4"/>
        <v>#define G3 335</v>
      </c>
    </row>
    <row r="55" spans="1:12" x14ac:dyDescent="0.25">
      <c r="A55" s="118">
        <v>34</v>
      </c>
      <c r="B55" s="116" t="s">
        <v>222</v>
      </c>
      <c r="C55" s="116" t="s">
        <v>84</v>
      </c>
      <c r="D55" s="116">
        <v>184.99700000000001</v>
      </c>
      <c r="E55">
        <f t="shared" si="0"/>
        <v>2702.7465310248272</v>
      </c>
      <c r="F55" t="str">
        <f t="shared" si="1"/>
        <v>#define FS3 2703</v>
      </c>
      <c r="I55">
        <f t="shared" si="2"/>
        <v>15.416416666666667</v>
      </c>
      <c r="K55">
        <f t="shared" si="3"/>
        <v>354.94261469104964</v>
      </c>
      <c r="L55" t="str">
        <f t="shared" si="4"/>
        <v>#define FS3 355</v>
      </c>
    </row>
    <row r="56" spans="1:12" x14ac:dyDescent="0.25">
      <c r="A56" s="116">
        <v>33</v>
      </c>
      <c r="B56" s="116" t="s">
        <v>85</v>
      </c>
      <c r="C56" s="116" t="s">
        <v>86</v>
      </c>
      <c r="D56" s="116">
        <v>174.614</v>
      </c>
      <c r="E56">
        <f t="shared" si="0"/>
        <v>2863.4588291889536</v>
      </c>
      <c r="F56" t="str">
        <f t="shared" si="1"/>
        <v>#define F3 2863</v>
      </c>
      <c r="I56">
        <f t="shared" si="2"/>
        <v>14.551166666666667</v>
      </c>
      <c r="K56">
        <f t="shared" si="3"/>
        <v>376.07014231429292</v>
      </c>
      <c r="L56" t="str">
        <f t="shared" si="4"/>
        <v>#define F3 376</v>
      </c>
    </row>
    <row r="57" spans="1:12" x14ac:dyDescent="0.25">
      <c r="A57" s="116">
        <v>32</v>
      </c>
      <c r="B57" s="116" t="s">
        <v>87</v>
      </c>
      <c r="C57" s="116" t="s">
        <v>88</v>
      </c>
      <c r="D57" s="116">
        <v>164.81399999999999</v>
      </c>
      <c r="E57">
        <f t="shared" si="0"/>
        <v>3033.7228633489872</v>
      </c>
      <c r="F57" t="str">
        <f t="shared" si="1"/>
        <v>#define E3 3034</v>
      </c>
      <c r="I57">
        <f t="shared" si="2"/>
        <v>13.734500000000001</v>
      </c>
      <c r="K57">
        <f t="shared" si="3"/>
        <v>398.4546512367989</v>
      </c>
      <c r="L57" t="str">
        <f t="shared" si="4"/>
        <v>#define E3 398</v>
      </c>
    </row>
    <row r="58" spans="1:12" x14ac:dyDescent="0.25">
      <c r="A58" s="118">
        <v>31</v>
      </c>
      <c r="B58" s="116" t="s">
        <v>229</v>
      </c>
      <c r="C58" s="116" t="s">
        <v>89</v>
      </c>
      <c r="D58" s="116">
        <v>155.56299999999999</v>
      </c>
      <c r="E58">
        <f t="shared" si="0"/>
        <v>3214.131895116448</v>
      </c>
      <c r="F58" t="str">
        <f t="shared" si="1"/>
        <v>#define DS3 3214</v>
      </c>
      <c r="I58">
        <f t="shared" si="2"/>
        <v>12.963583333333332</v>
      </c>
      <c r="K58">
        <f t="shared" si="3"/>
        <v>422.17428691040755</v>
      </c>
      <c r="L58" t="str">
        <f t="shared" si="4"/>
        <v>#define DS3 422</v>
      </c>
    </row>
    <row r="59" spans="1:12" x14ac:dyDescent="0.25">
      <c r="A59" s="116">
        <v>30</v>
      </c>
      <c r="B59" s="116" t="s">
        <v>90</v>
      </c>
      <c r="C59" s="116" t="s">
        <v>91</v>
      </c>
      <c r="D59" s="116">
        <v>146.83199999999999</v>
      </c>
      <c r="E59">
        <f t="shared" si="0"/>
        <v>3405.2522610875017</v>
      </c>
      <c r="F59" t="str">
        <f t="shared" si="1"/>
        <v>#define D3 3405</v>
      </c>
      <c r="I59">
        <f t="shared" si="2"/>
        <v>12.235999999999999</v>
      </c>
      <c r="K59">
        <f t="shared" si="3"/>
        <v>447.30366805353884</v>
      </c>
      <c r="L59" t="str">
        <f t="shared" si="4"/>
        <v>#define D3 447</v>
      </c>
    </row>
    <row r="60" spans="1:12" x14ac:dyDescent="0.25">
      <c r="A60" s="118">
        <v>29</v>
      </c>
      <c r="B60" s="116" t="s">
        <v>236</v>
      </c>
      <c r="C60" s="116" t="s">
        <v>92</v>
      </c>
      <c r="D60" s="116">
        <v>138.59100000000001</v>
      </c>
      <c r="E60">
        <f t="shared" si="0"/>
        <v>3607.7378761968671</v>
      </c>
      <c r="F60" t="str">
        <f t="shared" si="1"/>
        <v>#define CS3 3608</v>
      </c>
      <c r="I60">
        <f t="shared" si="2"/>
        <v>11.549249999999999</v>
      </c>
      <c r="K60">
        <f t="shared" si="3"/>
        <v>473.92894209179178</v>
      </c>
      <c r="L60" t="str">
        <f t="shared" si="4"/>
        <v>#define CS3 474</v>
      </c>
    </row>
    <row r="61" spans="1:12" x14ac:dyDescent="0.25">
      <c r="A61" s="116">
        <v>28</v>
      </c>
      <c r="B61" s="116" t="s">
        <v>93</v>
      </c>
      <c r="C61" s="116" t="s">
        <v>94</v>
      </c>
      <c r="D61" s="116">
        <v>130.81299999999999</v>
      </c>
      <c r="E61">
        <f t="shared" si="0"/>
        <v>3822.2500821783769</v>
      </c>
      <c r="F61" t="str">
        <f t="shared" si="1"/>
        <v>#define C3 3822</v>
      </c>
      <c r="I61">
        <f t="shared" si="2"/>
        <v>10.901083333333332</v>
      </c>
      <c r="K61">
        <f t="shared" si="3"/>
        <v>502.13724799496907</v>
      </c>
      <c r="L61" t="str">
        <f t="shared" si="4"/>
        <v>#define C3 502</v>
      </c>
    </row>
    <row r="62" spans="1:12" x14ac:dyDescent="0.25">
      <c r="A62" s="116">
        <v>27</v>
      </c>
      <c r="B62" s="116" t="s">
        <v>95</v>
      </c>
      <c r="C62" s="116" t="s">
        <v>96</v>
      </c>
      <c r="D62" s="116">
        <v>123.471</v>
      </c>
      <c r="E62">
        <f t="shared" si="0"/>
        <v>4049.5338986482652</v>
      </c>
      <c r="F62" t="str">
        <f t="shared" si="1"/>
        <v>#define B2 4050</v>
      </c>
      <c r="I62">
        <f t="shared" si="2"/>
        <v>10.289250000000001</v>
      </c>
      <c r="K62">
        <f t="shared" si="3"/>
        <v>532.02674413027171</v>
      </c>
      <c r="L62" t="str">
        <f t="shared" si="4"/>
        <v>#define B2 532</v>
      </c>
    </row>
    <row r="63" spans="1:12" x14ac:dyDescent="0.25">
      <c r="A63" s="118">
        <v>26</v>
      </c>
      <c r="B63" s="116" t="s">
        <v>209</v>
      </c>
      <c r="C63" s="116" t="s">
        <v>97</v>
      </c>
      <c r="D63" s="116">
        <v>116.541</v>
      </c>
      <c r="E63">
        <f t="shared" si="0"/>
        <v>4290.3355900498536</v>
      </c>
      <c r="F63" t="str">
        <f t="shared" si="1"/>
        <v>#define AS2 4290</v>
      </c>
      <c r="I63">
        <f t="shared" si="2"/>
        <v>9.7117500000000003</v>
      </c>
      <c r="K63">
        <f t="shared" si="3"/>
        <v>563.69576963774671</v>
      </c>
      <c r="L63" t="str">
        <f t="shared" si="4"/>
        <v>#define AS2 564</v>
      </c>
    </row>
    <row r="64" spans="1:12" x14ac:dyDescent="0.25">
      <c r="A64" s="116">
        <v>25</v>
      </c>
      <c r="B64" s="116" t="s">
        <v>98</v>
      </c>
      <c r="C64" s="116" t="s">
        <v>99</v>
      </c>
      <c r="D64" s="116">
        <v>110</v>
      </c>
      <c r="E64">
        <f t="shared" si="0"/>
        <v>4545.454545454545</v>
      </c>
      <c r="F64" t="str">
        <f t="shared" si="1"/>
        <v>#define A2 4545</v>
      </c>
      <c r="I64">
        <f t="shared" si="2"/>
        <v>9.1666666666666679</v>
      </c>
      <c r="K64">
        <f t="shared" si="3"/>
        <v>597.24966770599997</v>
      </c>
      <c r="L64" t="str">
        <f t="shared" si="4"/>
        <v>#define A2 597</v>
      </c>
    </row>
    <row r="65" spans="1:12" x14ac:dyDescent="0.25">
      <c r="A65" s="118">
        <v>24</v>
      </c>
      <c r="B65" s="116" t="s">
        <v>216</v>
      </c>
      <c r="C65" s="116" t="s">
        <v>100</v>
      </c>
      <c r="D65" s="116">
        <v>103.82599999999999</v>
      </c>
      <c r="E65">
        <f t="shared" si="0"/>
        <v>4815.7494269258186</v>
      </c>
      <c r="F65" t="str">
        <f t="shared" si="1"/>
        <v>#define GS2 4816</v>
      </c>
      <c r="I65">
        <f t="shared" si="2"/>
        <v>8.6521666666666661</v>
      </c>
      <c r="K65">
        <f t="shared" si="3"/>
        <v>632.80159595780549</v>
      </c>
      <c r="L65" t="str">
        <f t="shared" si="4"/>
        <v>#define GS2 633</v>
      </c>
    </row>
    <row r="66" spans="1:12" x14ac:dyDescent="0.25">
      <c r="A66" s="116">
        <v>23</v>
      </c>
      <c r="B66" s="116" t="s">
        <v>101</v>
      </c>
      <c r="C66" s="116" t="s">
        <v>102</v>
      </c>
      <c r="D66" s="116">
        <v>97.998900000000006</v>
      </c>
      <c r="E66">
        <f t="shared" ref="E66:E88" si="5">((1/D66)*1000000)/2</f>
        <v>5102.0980847744204</v>
      </c>
      <c r="F66" t="str">
        <f t="shared" ref="F66:F88" si="6">CONCATENATE("#define ",B66," ",ROUND(E66,0))</f>
        <v>#define G2 5102</v>
      </c>
      <c r="I66">
        <f t="shared" ref="I66:I88" si="7">$H$1*1000/(2*E66)</f>
        <v>8.1665749999999999</v>
      </c>
      <c r="K66">
        <f t="shared" ref="K66:K88" si="8">66007/(D66^(1.001))</f>
        <v>670.46725552199314</v>
      </c>
      <c r="L66" t="str">
        <f t="shared" ref="L66:L88" si="9">CONCATENATE("#define ",B66," ",ROUND(K66,0))</f>
        <v>#define G2 670</v>
      </c>
    </row>
    <row r="67" spans="1:12" x14ac:dyDescent="0.25">
      <c r="A67" s="118">
        <v>22</v>
      </c>
      <c r="B67" s="116" t="s">
        <v>223</v>
      </c>
      <c r="C67" s="116" t="s">
        <v>103</v>
      </c>
      <c r="D67" s="116">
        <v>92.498599999999996</v>
      </c>
      <c r="E67">
        <f t="shared" si="5"/>
        <v>5405.4872181849241</v>
      </c>
      <c r="F67" t="str">
        <f t="shared" si="6"/>
        <v>#define FS2 5405</v>
      </c>
      <c r="I67">
        <f t="shared" si="7"/>
        <v>7.7082166666666661</v>
      </c>
      <c r="K67">
        <f t="shared" si="8"/>
        <v>710.3766861447865</v>
      </c>
      <c r="L67" t="str">
        <f t="shared" si="9"/>
        <v>#define FS2 710</v>
      </c>
    </row>
    <row r="68" spans="1:12" x14ac:dyDescent="0.25">
      <c r="A68" s="116">
        <v>21</v>
      </c>
      <c r="B68" s="116" t="s">
        <v>104</v>
      </c>
      <c r="C68" s="116" t="s">
        <v>105</v>
      </c>
      <c r="D68" s="116">
        <v>87.307100000000005</v>
      </c>
      <c r="E68">
        <f t="shared" si="5"/>
        <v>5726.9110988682469</v>
      </c>
      <c r="F68" t="str">
        <f t="shared" si="6"/>
        <v>#define F2 5727</v>
      </c>
      <c r="I68">
        <f t="shared" si="7"/>
        <v>7.2755916666666671</v>
      </c>
      <c r="K68">
        <f t="shared" si="8"/>
        <v>752.66094632451029</v>
      </c>
      <c r="L68" t="str">
        <f t="shared" si="9"/>
        <v>#define F2 753</v>
      </c>
    </row>
    <row r="69" spans="1:12" x14ac:dyDescent="0.25">
      <c r="A69" s="116">
        <v>20</v>
      </c>
      <c r="B69" s="116" t="s">
        <v>106</v>
      </c>
      <c r="C69" s="116" t="s">
        <v>107</v>
      </c>
      <c r="D69" s="116">
        <v>82.406899999999993</v>
      </c>
      <c r="E69">
        <f t="shared" si="5"/>
        <v>6067.4530894864392</v>
      </c>
      <c r="F69" t="str">
        <f t="shared" si="6"/>
        <v>#define E2 6067</v>
      </c>
      <c r="I69">
        <f t="shared" si="7"/>
        <v>6.8672416666666658</v>
      </c>
      <c r="K69">
        <f t="shared" si="8"/>
        <v>797.46283807295697</v>
      </c>
      <c r="L69" t="str">
        <f t="shared" si="9"/>
        <v>#define E2 797</v>
      </c>
    </row>
    <row r="70" spans="1:12" x14ac:dyDescent="0.25">
      <c r="A70" s="118">
        <v>19</v>
      </c>
      <c r="B70" s="116" t="s">
        <v>230</v>
      </c>
      <c r="C70" s="116" t="s">
        <v>108</v>
      </c>
      <c r="D70" s="116">
        <v>77.781700000000001</v>
      </c>
      <c r="E70">
        <f t="shared" si="5"/>
        <v>6428.2472612452548</v>
      </c>
      <c r="F70" t="str">
        <f t="shared" si="6"/>
        <v>#define DS2 6428</v>
      </c>
      <c r="I70">
        <f t="shared" si="7"/>
        <v>6.4818083333333325</v>
      </c>
      <c r="K70">
        <f t="shared" si="8"/>
        <v>844.93185978541726</v>
      </c>
      <c r="L70" t="str">
        <f t="shared" si="9"/>
        <v>#define DS2 845</v>
      </c>
    </row>
    <row r="71" spans="1:12" x14ac:dyDescent="0.25">
      <c r="A71" s="116">
        <v>18</v>
      </c>
      <c r="B71" s="116" t="s">
        <v>109</v>
      </c>
      <c r="C71" s="116" t="s">
        <v>110</v>
      </c>
      <c r="D71" s="116">
        <v>73.416200000000003</v>
      </c>
      <c r="E71">
        <f t="shared" si="5"/>
        <v>6810.4859690368066</v>
      </c>
      <c r="F71" t="str">
        <f t="shared" si="6"/>
        <v>#define D2 6810</v>
      </c>
      <c r="I71">
        <f t="shared" si="7"/>
        <v>6.1180166666666667</v>
      </c>
      <c r="K71">
        <f t="shared" si="8"/>
        <v>895.22520440496805</v>
      </c>
      <c r="L71" t="str">
        <f t="shared" si="9"/>
        <v>#define D2 895</v>
      </c>
    </row>
    <row r="72" spans="1:12" x14ac:dyDescent="0.25">
      <c r="A72" s="118">
        <v>17</v>
      </c>
      <c r="B72" s="116" t="s">
        <v>237</v>
      </c>
      <c r="C72" s="116" t="s">
        <v>111</v>
      </c>
      <c r="D72" s="116">
        <v>69.295699999999997</v>
      </c>
      <c r="E72">
        <f t="shared" si="5"/>
        <v>7215.4549272177064</v>
      </c>
      <c r="F72" t="str">
        <f t="shared" si="6"/>
        <v>#define CS2 7215</v>
      </c>
      <c r="I72">
        <f t="shared" si="7"/>
        <v>5.7746416666666658</v>
      </c>
      <c r="K72">
        <f t="shared" si="8"/>
        <v>948.51237663197162</v>
      </c>
      <c r="L72" t="str">
        <f t="shared" si="9"/>
        <v>#define CS2 949</v>
      </c>
    </row>
    <row r="73" spans="1:12" x14ac:dyDescent="0.25">
      <c r="A73" s="116">
        <v>16</v>
      </c>
      <c r="B73" s="116" t="s">
        <v>137</v>
      </c>
      <c r="C73" s="116" t="s">
        <v>112</v>
      </c>
      <c r="D73" s="116">
        <v>65.406400000000005</v>
      </c>
      <c r="E73">
        <f t="shared" si="5"/>
        <v>7644.5118520511751</v>
      </c>
      <c r="F73" t="str">
        <f t="shared" si="6"/>
        <v>#define C2 7645</v>
      </c>
      <c r="I73">
        <f t="shared" si="7"/>
        <v>5.4505333333333335</v>
      </c>
      <c r="K73">
        <f t="shared" si="8"/>
        <v>1004.9723853732623</v>
      </c>
      <c r="L73" t="str">
        <f t="shared" si="9"/>
        <v>#define C2 1005</v>
      </c>
    </row>
    <row r="74" spans="1:12" x14ac:dyDescent="0.25">
      <c r="A74" s="116">
        <v>15</v>
      </c>
      <c r="B74" s="116" t="s">
        <v>113</v>
      </c>
      <c r="C74" s="122" t="s">
        <v>114</v>
      </c>
      <c r="D74" s="116">
        <v>61.735399999999998</v>
      </c>
      <c r="E74">
        <f t="shared" si="5"/>
        <v>8099.0809162976193</v>
      </c>
      <c r="F74" t="str">
        <f t="shared" si="6"/>
        <v>#define B1 8099</v>
      </c>
      <c r="I74">
        <f t="shared" si="7"/>
        <v>5.1446166666666659</v>
      </c>
      <c r="K74">
        <f t="shared" si="8"/>
        <v>1064.7930160997489</v>
      </c>
      <c r="L74" t="str">
        <f t="shared" si="9"/>
        <v>#define B1 1065</v>
      </c>
    </row>
    <row r="75" spans="1:12" ht="39.6" x14ac:dyDescent="0.25">
      <c r="A75" s="118">
        <v>14</v>
      </c>
      <c r="B75" s="116" t="s">
        <v>210</v>
      </c>
      <c r="C75" s="122" t="s">
        <v>115</v>
      </c>
      <c r="D75" s="116">
        <v>58.270499999999998</v>
      </c>
      <c r="E75">
        <f t="shared" si="5"/>
        <v>8580.6711800997073</v>
      </c>
      <c r="F75" t="str">
        <f t="shared" si="6"/>
        <v>#define AS1 8581</v>
      </c>
      <c r="I75">
        <f t="shared" si="7"/>
        <v>4.8558750000000002</v>
      </c>
      <c r="K75">
        <f t="shared" si="8"/>
        <v>1128.1732584342471</v>
      </c>
      <c r="L75" t="str">
        <f t="shared" si="9"/>
        <v>#define AS1 1128</v>
      </c>
    </row>
    <row r="76" spans="1:12" x14ac:dyDescent="0.25">
      <c r="A76" s="116">
        <v>13</v>
      </c>
      <c r="B76" s="116" t="s">
        <v>116</v>
      </c>
      <c r="C76" s="122" t="s">
        <v>117</v>
      </c>
      <c r="D76" s="116">
        <v>55</v>
      </c>
      <c r="E76">
        <f t="shared" si="5"/>
        <v>9090.9090909090901</v>
      </c>
      <c r="F76" t="str">
        <f t="shared" si="6"/>
        <v>#define A1 9091</v>
      </c>
      <c r="I76">
        <f t="shared" si="7"/>
        <v>4.5833333333333339</v>
      </c>
      <c r="K76">
        <f t="shared" si="8"/>
        <v>1195.3275862752359</v>
      </c>
      <c r="L76" t="str">
        <f t="shared" si="9"/>
        <v>#define A1 1195</v>
      </c>
    </row>
    <row r="77" spans="1:12" x14ac:dyDescent="0.25">
      <c r="A77" s="118">
        <v>12</v>
      </c>
      <c r="B77" s="116" t="s">
        <v>217</v>
      </c>
      <c r="C77" s="122" t="s">
        <v>118</v>
      </c>
      <c r="D77" s="116">
        <v>51.912999999999997</v>
      </c>
      <c r="E77">
        <f t="shared" si="5"/>
        <v>9631.4988538516373</v>
      </c>
      <c r="F77" t="str">
        <f t="shared" si="6"/>
        <v>#define GS1 9631</v>
      </c>
      <c r="I77">
        <f t="shared" si="7"/>
        <v>4.3260833333333331</v>
      </c>
      <c r="K77">
        <f t="shared" si="8"/>
        <v>1266.4807453014878</v>
      </c>
      <c r="L77" t="str">
        <f t="shared" si="9"/>
        <v>#define GS1 1266</v>
      </c>
    </row>
    <row r="78" spans="1:12" ht="39.6" x14ac:dyDescent="0.25">
      <c r="A78" s="116">
        <v>11</v>
      </c>
      <c r="B78" s="116" t="s">
        <v>119</v>
      </c>
      <c r="C78" s="122" t="s">
        <v>120</v>
      </c>
      <c r="D78" s="116">
        <v>48.999499999999998</v>
      </c>
      <c r="E78">
        <f t="shared" si="5"/>
        <v>10204.185756997522</v>
      </c>
      <c r="F78" t="str">
        <f t="shared" si="6"/>
        <v>#define G1 10204</v>
      </c>
      <c r="I78">
        <f t="shared" si="7"/>
        <v>4.0832916666666659</v>
      </c>
      <c r="K78">
        <f t="shared" si="8"/>
        <v>1341.8629275895671</v>
      </c>
      <c r="L78" t="str">
        <f t="shared" si="9"/>
        <v>#define G1 1342</v>
      </c>
    </row>
    <row r="79" spans="1:12" ht="26.4" x14ac:dyDescent="0.25">
      <c r="A79" s="118">
        <v>10</v>
      </c>
      <c r="B79" s="116" t="s">
        <v>224</v>
      </c>
      <c r="C79" s="122" t="s">
        <v>121</v>
      </c>
      <c r="D79" s="116">
        <v>46.249299999999998</v>
      </c>
      <c r="E79">
        <f t="shared" si="5"/>
        <v>10810.974436369848</v>
      </c>
      <c r="F79" t="str">
        <f t="shared" si="6"/>
        <v>#define FS1 10811</v>
      </c>
      <c r="I79">
        <f t="shared" si="7"/>
        <v>3.854108333333333</v>
      </c>
      <c r="K79">
        <f t="shared" si="8"/>
        <v>1421.7385048653375</v>
      </c>
      <c r="L79" t="str">
        <f t="shared" si="9"/>
        <v>#define FS1 1422</v>
      </c>
    </row>
    <row r="80" spans="1:12" x14ac:dyDescent="0.25">
      <c r="A80" s="116">
        <v>9</v>
      </c>
      <c r="B80" s="116" t="s">
        <v>122</v>
      </c>
      <c r="C80" s="122" t="s">
        <v>123</v>
      </c>
      <c r="D80" s="116">
        <v>43.653599999999997</v>
      </c>
      <c r="E80">
        <f t="shared" si="5"/>
        <v>11453.809078747228</v>
      </c>
      <c r="F80" t="str">
        <f t="shared" si="6"/>
        <v>#define F1 11454</v>
      </c>
      <c r="I80">
        <f t="shared" si="7"/>
        <v>3.6377999999999999</v>
      </c>
      <c r="K80">
        <f t="shared" si="8"/>
        <v>1506.3639368886982</v>
      </c>
      <c r="L80" t="str">
        <f t="shared" si="9"/>
        <v>#define F1 1506</v>
      </c>
    </row>
    <row r="81" spans="1:12" x14ac:dyDescent="0.25">
      <c r="A81" s="116">
        <v>8</v>
      </c>
      <c r="B81" s="116" t="s">
        <v>124</v>
      </c>
      <c r="C81" s="122" t="s">
        <v>125</v>
      </c>
      <c r="D81" s="116">
        <v>41.203499999999998</v>
      </c>
      <c r="E81">
        <f t="shared" si="5"/>
        <v>12134.891453395949</v>
      </c>
      <c r="F81" t="str">
        <f t="shared" si="6"/>
        <v>#define E1 12135</v>
      </c>
      <c r="I81">
        <f t="shared" si="7"/>
        <v>3.4336250000000001</v>
      </c>
      <c r="K81">
        <f t="shared" si="8"/>
        <v>1596.0296389097396</v>
      </c>
      <c r="L81" t="str">
        <f t="shared" si="9"/>
        <v>#define E1 1596</v>
      </c>
    </row>
    <row r="82" spans="1:12" x14ac:dyDescent="0.25">
      <c r="A82" s="118">
        <v>7</v>
      </c>
      <c r="B82" s="116" t="s">
        <v>231</v>
      </c>
      <c r="C82" s="122" t="s">
        <v>126</v>
      </c>
      <c r="D82" s="116">
        <v>38.890900000000002</v>
      </c>
      <c r="E82">
        <f t="shared" si="5"/>
        <v>12856.477993566617</v>
      </c>
      <c r="F82" t="str">
        <f t="shared" si="6"/>
        <v>#define DS1 12856</v>
      </c>
      <c r="I82">
        <f t="shared" si="7"/>
        <v>3.2409083333333335</v>
      </c>
      <c r="K82">
        <f t="shared" si="8"/>
        <v>1691.0332736373757</v>
      </c>
      <c r="L82" t="str">
        <f t="shared" si="9"/>
        <v>#define DS1 1691</v>
      </c>
    </row>
    <row r="83" spans="1:12" x14ac:dyDescent="0.25">
      <c r="A83" s="116">
        <v>6</v>
      </c>
      <c r="B83" s="116" t="s">
        <v>127</v>
      </c>
      <c r="C83" s="122" t="s">
        <v>128</v>
      </c>
      <c r="D83" s="116">
        <v>36.708100000000002</v>
      </c>
      <c r="E83">
        <f t="shared" si="5"/>
        <v>13620.971938073613</v>
      </c>
      <c r="F83" t="str">
        <f t="shared" si="6"/>
        <v>#define D1 13621</v>
      </c>
      <c r="I83">
        <f t="shared" si="7"/>
        <v>3.0590083333333333</v>
      </c>
      <c r="K83">
        <f t="shared" si="8"/>
        <v>1791.6918846757776</v>
      </c>
      <c r="L83" t="str">
        <f t="shared" si="9"/>
        <v>#define D1 1792</v>
      </c>
    </row>
    <row r="84" spans="1:12" ht="26.4" x14ac:dyDescent="0.25">
      <c r="A84" s="118">
        <v>5</v>
      </c>
      <c r="B84" s="116" t="s">
        <v>238</v>
      </c>
      <c r="C84" s="122" t="s">
        <v>129</v>
      </c>
      <c r="D84" s="116">
        <v>34.6479</v>
      </c>
      <c r="E84">
        <f t="shared" si="5"/>
        <v>14430.889029349542</v>
      </c>
      <c r="F84" t="str">
        <f t="shared" si="6"/>
        <v>#define CS1 14431</v>
      </c>
      <c r="I84">
        <f t="shared" si="7"/>
        <v>2.8873249999999997</v>
      </c>
      <c r="K84">
        <f t="shared" si="8"/>
        <v>1898.3373842310184</v>
      </c>
      <c r="L84" t="str">
        <f t="shared" si="9"/>
        <v>#define CS1 1898</v>
      </c>
    </row>
    <row r="85" spans="1:12" x14ac:dyDescent="0.25">
      <c r="A85" s="116">
        <v>4</v>
      </c>
      <c r="B85" s="116" t="s">
        <v>130</v>
      </c>
      <c r="C85" s="122" t="s">
        <v>131</v>
      </c>
      <c r="D85" s="116">
        <v>32.703200000000002</v>
      </c>
      <c r="E85">
        <f t="shared" si="5"/>
        <v>15289.02370410235</v>
      </c>
      <c r="F85" t="str">
        <f t="shared" si="6"/>
        <v>#define C1 15289</v>
      </c>
      <c r="I85">
        <f t="shared" si="7"/>
        <v>2.7252666666666667</v>
      </c>
      <c r="K85">
        <f t="shared" si="8"/>
        <v>2011.3384412510377</v>
      </c>
      <c r="L85" t="str">
        <f t="shared" si="9"/>
        <v>#define C1 2011</v>
      </c>
    </row>
    <row r="86" spans="1:12" x14ac:dyDescent="0.25">
      <c r="A86" s="116">
        <v>3</v>
      </c>
      <c r="B86" s="116" t="s">
        <v>132</v>
      </c>
      <c r="C86" s="122" t="s">
        <v>133</v>
      </c>
      <c r="D86" s="116">
        <v>30.867699999999999</v>
      </c>
      <c r="E86">
        <f t="shared" si="5"/>
        <v>16198.161832595239</v>
      </c>
      <c r="F86" t="str">
        <f t="shared" si="6"/>
        <v>#define B0 16198</v>
      </c>
      <c r="I86">
        <f t="shared" si="7"/>
        <v>2.572308333333333</v>
      </c>
      <c r="K86">
        <f t="shared" si="8"/>
        <v>2131.0626604547128</v>
      </c>
      <c r="L86" t="str">
        <f t="shared" si="9"/>
        <v>#define B0 2131</v>
      </c>
    </row>
    <row r="87" spans="1:12" x14ac:dyDescent="0.25">
      <c r="A87" s="118">
        <v>2</v>
      </c>
      <c r="B87" s="116" t="s">
        <v>211</v>
      </c>
      <c r="C87" s="122" t="s">
        <v>134</v>
      </c>
      <c r="D87" s="116">
        <v>29.135300000000001</v>
      </c>
      <c r="E87">
        <f t="shared" si="5"/>
        <v>17161.312909082797</v>
      </c>
      <c r="F87" t="str">
        <f t="shared" si="6"/>
        <v>#define AS0 17161</v>
      </c>
      <c r="I87">
        <f t="shared" si="7"/>
        <v>2.4279416666666664</v>
      </c>
      <c r="K87">
        <f t="shared" si="8"/>
        <v>2257.9071605078725</v>
      </c>
      <c r="L87" t="str">
        <f t="shared" si="9"/>
        <v>#define AS0 2258</v>
      </c>
    </row>
    <row r="88" spans="1:12" ht="26.4" x14ac:dyDescent="0.25">
      <c r="A88" s="116">
        <v>1</v>
      </c>
      <c r="B88" s="116" t="s">
        <v>136</v>
      </c>
      <c r="C88" s="122" t="s">
        <v>135</v>
      </c>
      <c r="D88" s="116">
        <v>27.5</v>
      </c>
      <c r="E88">
        <f t="shared" si="5"/>
        <v>18181.81818181818</v>
      </c>
      <c r="F88" t="str">
        <f t="shared" si="6"/>
        <v>#define A0 18182</v>
      </c>
      <c r="I88">
        <f t="shared" si="7"/>
        <v>2.291666666666667</v>
      </c>
      <c r="K88">
        <f t="shared" si="8"/>
        <v>2392.3128228744717</v>
      </c>
      <c r="L88" t="str">
        <f t="shared" si="9"/>
        <v>#define A0 2392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49"/>
  <sheetViews>
    <sheetView showGridLines="0" workbookViewId="0"/>
  </sheetViews>
  <sheetFormatPr defaultRowHeight="13.2" x14ac:dyDescent="0.25"/>
  <cols>
    <col min="1" max="1" width="0.88671875" customWidth="1"/>
    <col min="2" max="2" width="50.109375" customWidth="1"/>
    <col min="3" max="3" width="1.21875" customWidth="1"/>
    <col min="4" max="4" width="4.33203125" customWidth="1"/>
    <col min="5" max="6" width="12.44140625" customWidth="1"/>
  </cols>
  <sheetData>
    <row r="1" spans="2:6" x14ac:dyDescent="0.25">
      <c r="B1" s="188" t="s">
        <v>152</v>
      </c>
      <c r="C1" s="188"/>
      <c r="D1" s="197"/>
      <c r="E1" s="197"/>
      <c r="F1" s="197"/>
    </row>
    <row r="2" spans="2:6" x14ac:dyDescent="0.25">
      <c r="B2" s="188" t="s">
        <v>153</v>
      </c>
      <c r="C2" s="188"/>
      <c r="D2" s="197"/>
      <c r="E2" s="197"/>
      <c r="F2" s="197"/>
    </row>
    <row r="3" spans="2:6" x14ac:dyDescent="0.25">
      <c r="B3" s="189"/>
      <c r="C3" s="189"/>
      <c r="D3" s="198"/>
      <c r="E3" s="198"/>
      <c r="F3" s="198"/>
    </row>
    <row r="4" spans="2:6" ht="39.6" x14ac:dyDescent="0.25">
      <c r="B4" s="189" t="s">
        <v>154</v>
      </c>
      <c r="C4" s="189"/>
      <c r="D4" s="198"/>
      <c r="E4" s="198"/>
      <c r="F4" s="198"/>
    </row>
    <row r="5" spans="2:6" x14ac:dyDescent="0.25">
      <c r="B5" s="189"/>
      <c r="C5" s="189"/>
      <c r="D5" s="198"/>
      <c r="E5" s="198"/>
      <c r="F5" s="198"/>
    </row>
    <row r="6" spans="2:6" ht="26.4" x14ac:dyDescent="0.25">
      <c r="B6" s="188" t="s">
        <v>155</v>
      </c>
      <c r="C6" s="188"/>
      <c r="D6" s="197"/>
      <c r="E6" s="197" t="s">
        <v>156</v>
      </c>
      <c r="F6" s="197" t="s">
        <v>157</v>
      </c>
    </row>
    <row r="7" spans="2:6" ht="13.8" thickBot="1" x14ac:dyDescent="0.3">
      <c r="B7" s="189"/>
      <c r="C7" s="189"/>
      <c r="D7" s="198"/>
      <c r="E7" s="198"/>
      <c r="F7" s="198"/>
    </row>
    <row r="8" spans="2:6" ht="66" x14ac:dyDescent="0.25">
      <c r="B8" s="190" t="s">
        <v>158</v>
      </c>
      <c r="C8" s="191"/>
      <c r="D8" s="199"/>
      <c r="E8" s="199">
        <v>280</v>
      </c>
      <c r="F8" s="200"/>
    </row>
    <row r="9" spans="2:6" ht="26.4" x14ac:dyDescent="0.25">
      <c r="B9" s="192"/>
      <c r="C9" s="189"/>
      <c r="D9" s="198"/>
      <c r="E9" s="201" t="s">
        <v>159</v>
      </c>
      <c r="F9" s="202" t="s">
        <v>166</v>
      </c>
    </row>
    <row r="10" spans="2:6" x14ac:dyDescent="0.25">
      <c r="B10" s="192"/>
      <c r="C10" s="189"/>
      <c r="D10" s="198"/>
      <c r="E10" s="201" t="s">
        <v>160</v>
      </c>
      <c r="F10" s="202" t="s">
        <v>167</v>
      </c>
    </row>
    <row r="11" spans="2:6" ht="26.4" x14ac:dyDescent="0.25">
      <c r="B11" s="192"/>
      <c r="C11" s="189"/>
      <c r="D11" s="198"/>
      <c r="E11" s="201" t="s">
        <v>161</v>
      </c>
      <c r="F11" s="202" t="s">
        <v>168</v>
      </c>
    </row>
    <row r="12" spans="2:6" ht="26.4" x14ac:dyDescent="0.25">
      <c r="B12" s="192"/>
      <c r="C12" s="189"/>
      <c r="D12" s="198"/>
      <c r="E12" s="201" t="s">
        <v>162</v>
      </c>
      <c r="F12" s="202" t="s">
        <v>169</v>
      </c>
    </row>
    <row r="13" spans="2:6" ht="26.4" x14ac:dyDescent="0.25">
      <c r="B13" s="192"/>
      <c r="C13" s="189"/>
      <c r="D13" s="198"/>
      <c r="E13" s="201" t="s">
        <v>163</v>
      </c>
      <c r="F13" s="202" t="s">
        <v>170</v>
      </c>
    </row>
    <row r="14" spans="2:6" ht="26.4" x14ac:dyDescent="0.25">
      <c r="B14" s="192"/>
      <c r="C14" s="189"/>
      <c r="D14" s="198"/>
      <c r="E14" s="201" t="s">
        <v>164</v>
      </c>
      <c r="F14" s="202"/>
    </row>
    <row r="15" spans="2:6" ht="26.4" x14ac:dyDescent="0.25">
      <c r="B15" s="192"/>
      <c r="C15" s="189"/>
      <c r="D15" s="198"/>
      <c r="E15" s="201" t="s">
        <v>165</v>
      </c>
      <c r="F15" s="202"/>
    </row>
    <row r="16" spans="2:6" ht="26.4" x14ac:dyDescent="0.25">
      <c r="B16" s="192"/>
      <c r="C16" s="189"/>
      <c r="D16" s="198"/>
      <c r="E16" s="201" t="s">
        <v>171</v>
      </c>
      <c r="F16" s="202" t="s">
        <v>166</v>
      </c>
    </row>
    <row r="17" spans="2:6" x14ac:dyDescent="0.25">
      <c r="B17" s="192"/>
      <c r="C17" s="189"/>
      <c r="D17" s="198"/>
      <c r="E17" s="201" t="s">
        <v>172</v>
      </c>
      <c r="F17" s="202" t="s">
        <v>167</v>
      </c>
    </row>
    <row r="18" spans="2:6" ht="26.4" x14ac:dyDescent="0.25">
      <c r="B18" s="192"/>
      <c r="C18" s="189"/>
      <c r="D18" s="198"/>
      <c r="E18" s="201" t="s">
        <v>173</v>
      </c>
      <c r="F18" s="202" t="s">
        <v>168</v>
      </c>
    </row>
    <row r="19" spans="2:6" ht="26.4" x14ac:dyDescent="0.25">
      <c r="B19" s="192"/>
      <c r="C19" s="189"/>
      <c r="D19" s="198"/>
      <c r="E19" s="201" t="s">
        <v>174</v>
      </c>
      <c r="F19" s="202" t="s">
        <v>169</v>
      </c>
    </row>
    <row r="20" spans="2:6" ht="26.4" x14ac:dyDescent="0.25">
      <c r="B20" s="192"/>
      <c r="C20" s="189"/>
      <c r="D20" s="198"/>
      <c r="E20" s="201" t="s">
        <v>175</v>
      </c>
      <c r="F20" s="202" t="s">
        <v>170</v>
      </c>
    </row>
    <row r="21" spans="2:6" ht="26.4" x14ac:dyDescent="0.25">
      <c r="B21" s="192"/>
      <c r="C21" s="189"/>
      <c r="D21" s="198"/>
      <c r="E21" s="201" t="s">
        <v>176</v>
      </c>
      <c r="F21" s="202"/>
    </row>
    <row r="22" spans="2:6" ht="26.4" x14ac:dyDescent="0.25">
      <c r="B22" s="192"/>
      <c r="C22" s="189"/>
      <c r="D22" s="198"/>
      <c r="E22" s="201" t="s">
        <v>177</v>
      </c>
      <c r="F22" s="202"/>
    </row>
    <row r="23" spans="2:6" ht="26.4" x14ac:dyDescent="0.25">
      <c r="B23" s="192"/>
      <c r="C23" s="189"/>
      <c r="D23" s="198"/>
      <c r="E23" s="201" t="s">
        <v>178</v>
      </c>
      <c r="F23" s="202" t="s">
        <v>166</v>
      </c>
    </row>
    <row r="24" spans="2:6" x14ac:dyDescent="0.25">
      <c r="B24" s="192"/>
      <c r="C24" s="189"/>
      <c r="D24" s="198"/>
      <c r="E24" s="201" t="s">
        <v>179</v>
      </c>
      <c r="F24" s="202" t="s">
        <v>167</v>
      </c>
    </row>
    <row r="25" spans="2:6" ht="26.4" x14ac:dyDescent="0.25">
      <c r="B25" s="192"/>
      <c r="C25" s="189"/>
      <c r="D25" s="198"/>
      <c r="E25" s="201" t="s">
        <v>180</v>
      </c>
      <c r="F25" s="202" t="s">
        <v>168</v>
      </c>
    </row>
    <row r="26" spans="2:6" ht="26.4" x14ac:dyDescent="0.25">
      <c r="B26" s="192"/>
      <c r="C26" s="189"/>
      <c r="D26" s="198"/>
      <c r="E26" s="201" t="s">
        <v>181</v>
      </c>
      <c r="F26" s="202" t="s">
        <v>169</v>
      </c>
    </row>
    <row r="27" spans="2:6" ht="26.4" x14ac:dyDescent="0.25">
      <c r="B27" s="192"/>
      <c r="C27" s="189"/>
      <c r="D27" s="198"/>
      <c r="E27" s="201" t="s">
        <v>182</v>
      </c>
      <c r="F27" s="202" t="s">
        <v>170</v>
      </c>
    </row>
    <row r="28" spans="2:6" ht="26.4" x14ac:dyDescent="0.25">
      <c r="B28" s="192"/>
      <c r="C28" s="189"/>
      <c r="D28" s="198"/>
      <c r="E28" s="201" t="s">
        <v>183</v>
      </c>
      <c r="F28" s="202"/>
    </row>
    <row r="29" spans="2:6" ht="26.4" x14ac:dyDescent="0.25">
      <c r="B29" s="192"/>
      <c r="C29" s="189"/>
      <c r="D29" s="198"/>
      <c r="E29" s="201" t="s">
        <v>184</v>
      </c>
      <c r="F29" s="202"/>
    </row>
    <row r="30" spans="2:6" ht="26.4" x14ac:dyDescent="0.25">
      <c r="B30" s="192"/>
      <c r="C30" s="189"/>
      <c r="D30" s="198"/>
      <c r="E30" s="201" t="s">
        <v>185</v>
      </c>
      <c r="F30" s="202" t="s">
        <v>166</v>
      </c>
    </row>
    <row r="31" spans="2:6" x14ac:dyDescent="0.25">
      <c r="B31" s="192"/>
      <c r="C31" s="189"/>
      <c r="D31" s="198"/>
      <c r="E31" s="201" t="s">
        <v>186</v>
      </c>
      <c r="F31" s="202" t="s">
        <v>167</v>
      </c>
    </row>
    <row r="32" spans="2:6" ht="26.4" x14ac:dyDescent="0.25">
      <c r="B32" s="192"/>
      <c r="C32" s="189"/>
      <c r="D32" s="198"/>
      <c r="E32" s="201" t="s">
        <v>187</v>
      </c>
      <c r="F32" s="202" t="s">
        <v>168</v>
      </c>
    </row>
    <row r="33" spans="2:6" ht="26.4" x14ac:dyDescent="0.25">
      <c r="B33" s="192"/>
      <c r="C33" s="189"/>
      <c r="D33" s="198"/>
      <c r="E33" s="201" t="s">
        <v>188</v>
      </c>
      <c r="F33" s="202" t="s">
        <v>169</v>
      </c>
    </row>
    <row r="34" spans="2:6" ht="26.4" x14ac:dyDescent="0.25">
      <c r="B34" s="192"/>
      <c r="C34" s="189"/>
      <c r="D34" s="198"/>
      <c r="E34" s="201" t="s">
        <v>189</v>
      </c>
      <c r="F34" s="202" t="s">
        <v>170</v>
      </c>
    </row>
    <row r="35" spans="2:6" ht="26.4" x14ac:dyDescent="0.25">
      <c r="B35" s="192"/>
      <c r="C35" s="189"/>
      <c r="D35" s="198"/>
      <c r="E35" s="201" t="s">
        <v>190</v>
      </c>
      <c r="F35" s="202"/>
    </row>
    <row r="36" spans="2:6" ht="26.4" x14ac:dyDescent="0.25">
      <c r="B36" s="192"/>
      <c r="C36" s="189"/>
      <c r="D36" s="198"/>
      <c r="E36" s="201" t="s">
        <v>191</v>
      </c>
      <c r="F36" s="202"/>
    </row>
    <row r="37" spans="2:6" ht="26.4" x14ac:dyDescent="0.25">
      <c r="B37" s="192"/>
      <c r="C37" s="189"/>
      <c r="D37" s="198"/>
      <c r="E37" s="201" t="s">
        <v>192</v>
      </c>
      <c r="F37" s="202" t="s">
        <v>166</v>
      </c>
    </row>
    <row r="38" spans="2:6" x14ac:dyDescent="0.25">
      <c r="B38" s="192"/>
      <c r="C38" s="189"/>
      <c r="D38" s="198"/>
      <c r="E38" s="201" t="s">
        <v>193</v>
      </c>
      <c r="F38" s="202" t="s">
        <v>167</v>
      </c>
    </row>
    <row r="39" spans="2:6" ht="26.4" x14ac:dyDescent="0.25">
      <c r="B39" s="192"/>
      <c r="C39" s="189"/>
      <c r="D39" s="198"/>
      <c r="E39" s="201" t="s">
        <v>194</v>
      </c>
      <c r="F39" s="202" t="s">
        <v>168</v>
      </c>
    </row>
    <row r="40" spans="2:6" ht="26.4" x14ac:dyDescent="0.25">
      <c r="B40" s="192"/>
      <c r="C40" s="189"/>
      <c r="D40" s="198"/>
      <c r="E40" s="201" t="s">
        <v>195</v>
      </c>
      <c r="F40" s="202" t="s">
        <v>169</v>
      </c>
    </row>
    <row r="41" spans="2:6" ht="26.4" x14ac:dyDescent="0.25">
      <c r="B41" s="192"/>
      <c r="C41" s="189"/>
      <c r="D41" s="198"/>
      <c r="E41" s="201" t="s">
        <v>196</v>
      </c>
      <c r="F41" s="202" t="s">
        <v>170</v>
      </c>
    </row>
    <row r="42" spans="2:6" ht="26.4" x14ac:dyDescent="0.25">
      <c r="B42" s="192"/>
      <c r="C42" s="189"/>
      <c r="D42" s="198"/>
      <c r="E42" s="201" t="s">
        <v>197</v>
      </c>
      <c r="F42" s="202"/>
    </row>
    <row r="43" spans="2:6" ht="27" thickBot="1" x14ac:dyDescent="0.3">
      <c r="B43" s="193"/>
      <c r="C43" s="194"/>
      <c r="D43" s="203"/>
      <c r="E43" s="204" t="s">
        <v>198</v>
      </c>
      <c r="F43" s="205"/>
    </row>
    <row r="44" spans="2:6" x14ac:dyDescent="0.25">
      <c r="B44" s="189"/>
      <c r="C44" s="189"/>
      <c r="D44" s="198"/>
      <c r="E44" s="198"/>
      <c r="F44" s="198"/>
    </row>
    <row r="45" spans="2:6" x14ac:dyDescent="0.25">
      <c r="B45" s="189"/>
      <c r="C45" s="189"/>
      <c r="D45" s="198"/>
      <c r="E45" s="198"/>
      <c r="F45" s="198"/>
    </row>
    <row r="46" spans="2:6" x14ac:dyDescent="0.25">
      <c r="B46" s="188" t="s">
        <v>199</v>
      </c>
      <c r="C46" s="188"/>
      <c r="D46" s="197"/>
      <c r="E46" s="197"/>
      <c r="F46" s="197"/>
    </row>
    <row r="47" spans="2:6" ht="13.8" thickBot="1" x14ac:dyDescent="0.3">
      <c r="B47" s="189"/>
      <c r="C47" s="189"/>
      <c r="D47" s="198"/>
      <c r="E47" s="198"/>
      <c r="F47" s="198"/>
    </row>
    <row r="48" spans="2:6" ht="53.4" thickBot="1" x14ac:dyDescent="0.3">
      <c r="B48" s="195" t="s">
        <v>200</v>
      </c>
      <c r="C48" s="196"/>
      <c r="D48" s="206"/>
      <c r="E48" s="206">
        <v>83</v>
      </c>
      <c r="F48" s="207" t="s">
        <v>166</v>
      </c>
    </row>
    <row r="49" spans="2:6" x14ac:dyDescent="0.25">
      <c r="B49" s="189"/>
      <c r="C49" s="189"/>
      <c r="D49" s="198"/>
      <c r="E49" s="198"/>
      <c r="F49" s="198"/>
    </row>
  </sheetData>
  <hyperlinks>
    <hyperlink ref="E9" location="'MAP 1'!H2:H9" display="'MAP 1'!H2:H9" xr:uid="{00000000-0004-0000-0600-000000000000}"/>
    <hyperlink ref="E10" location="'MAP 1'!R2:R9" display="'MAP 1'!R2:R9" xr:uid="{00000000-0004-0000-0600-000001000000}"/>
    <hyperlink ref="E11" location="'MAP 1'!AA2:AA9" display="'MAP 1'!AA2:AA9" xr:uid="{00000000-0004-0000-0600-000002000000}"/>
    <hyperlink ref="E12" location="'MAP 1'!AJ2:AJ9" display="'MAP 1'!AJ2:AJ9" xr:uid="{00000000-0004-0000-0600-000003000000}"/>
    <hyperlink ref="E13" location="'MAP 1'!AR2:AR9" display="'MAP 1'!AR2:AR9" xr:uid="{00000000-0004-0000-0600-000004000000}"/>
    <hyperlink ref="E14" location="'MAP 1'!BA2:BA9" display="'MAP 1'!BA2:BA9" xr:uid="{00000000-0004-0000-0600-000005000000}"/>
    <hyperlink ref="E15" location="'MAP 1'!BJ2:BJ9" display="'MAP 1'!BJ2:BJ9" xr:uid="{00000000-0004-0000-0600-000006000000}"/>
    <hyperlink ref="E16" location="'MAP 2'!H2:H9" display="'MAP 2'!H2:H9" xr:uid="{00000000-0004-0000-0600-000007000000}"/>
    <hyperlink ref="E17" location="'MAP 2'!R2:R9" display="'MAP 2'!R2:R9" xr:uid="{00000000-0004-0000-0600-000008000000}"/>
    <hyperlink ref="E18" location="'MAP 2'!AA2:AA9" display="'MAP 2'!AA2:AA9" xr:uid="{00000000-0004-0000-0600-000009000000}"/>
    <hyperlink ref="E19" location="'MAP 2'!AJ2:AJ9" display="'MAP 2'!AJ2:AJ9" xr:uid="{00000000-0004-0000-0600-00000A000000}"/>
    <hyperlink ref="E20" location="'MAP 2'!AS2:AS9" display="'MAP 2'!AS2:AS9" xr:uid="{00000000-0004-0000-0600-00000B000000}"/>
    <hyperlink ref="E21" location="'MAP 2'!BB2:BB9" display="'MAP 2'!BB2:BB9" xr:uid="{00000000-0004-0000-0600-00000C000000}"/>
    <hyperlink ref="E22" location="'MAP 2'!BK2:BK9" display="'MAP 2'!BK2:BK9" xr:uid="{00000000-0004-0000-0600-00000D000000}"/>
    <hyperlink ref="E23" location="'MAP 3'!H2:H9" display="'MAP 3'!H2:H9" xr:uid="{00000000-0004-0000-0600-00000E000000}"/>
    <hyperlink ref="E24" location="'MAP 3'!R2:R9" display="'MAP 3'!R2:R9" xr:uid="{00000000-0004-0000-0600-00000F000000}"/>
    <hyperlink ref="E25" location="'MAP 3'!AA2:AA9" display="'MAP 3'!AA2:AA9" xr:uid="{00000000-0004-0000-0600-000010000000}"/>
    <hyperlink ref="E26" location="'MAP 3'!AJ2:AJ9" display="'MAP 3'!AJ2:AJ9" xr:uid="{00000000-0004-0000-0600-000011000000}"/>
    <hyperlink ref="E27" location="'MAP 3'!AS2:AS9" display="'MAP 3'!AS2:AS9" xr:uid="{00000000-0004-0000-0600-000012000000}"/>
    <hyperlink ref="E28" location="'MAP 3'!BB2:BB9" display="'MAP 3'!BB2:BB9" xr:uid="{00000000-0004-0000-0600-000013000000}"/>
    <hyperlink ref="E29" location="'MAP 3'!BK2:BK9" display="'MAP 3'!BK2:BK9" xr:uid="{00000000-0004-0000-0600-000014000000}"/>
    <hyperlink ref="E30" location="'MAP 4'!H2:H9" display="'MAP 4'!H2:H9" xr:uid="{00000000-0004-0000-0600-000015000000}"/>
    <hyperlink ref="E31" location="'MAP 4'!R2:R9" display="'MAP 4'!R2:R9" xr:uid="{00000000-0004-0000-0600-000016000000}"/>
    <hyperlink ref="E32" location="'MAP 4'!AA2:AA9" display="'MAP 4'!AA2:AA9" xr:uid="{00000000-0004-0000-0600-000017000000}"/>
    <hyperlink ref="E33" location="'MAP 4'!AJ2:AJ9" display="'MAP 4'!AJ2:AJ9" xr:uid="{00000000-0004-0000-0600-000018000000}"/>
    <hyperlink ref="E34" location="'MAP 4'!AS2:AS9" display="'MAP 4'!AS2:AS9" xr:uid="{00000000-0004-0000-0600-000019000000}"/>
    <hyperlink ref="E35" location="'MAP 4'!BB2:BB9" display="'MAP 4'!BB2:BB9" xr:uid="{00000000-0004-0000-0600-00001A000000}"/>
    <hyperlink ref="E36" location="'MAP 4'!BK2:BK9" display="'MAP 4'!BK2:BK9" xr:uid="{00000000-0004-0000-0600-00001B000000}"/>
    <hyperlink ref="E37" location="'MAP 5'!H2:H9" display="'MAP 5'!H2:H9" xr:uid="{00000000-0004-0000-0600-00001C000000}"/>
    <hyperlink ref="E38" location="'MAP 5'!R2:R9" display="'MAP 5'!R2:R9" xr:uid="{00000000-0004-0000-0600-00001D000000}"/>
    <hyperlink ref="E39" location="'MAP 5'!AA2:AA9" display="'MAP 5'!AA2:AA9" xr:uid="{00000000-0004-0000-0600-00001E000000}"/>
    <hyperlink ref="E40" location="'MAP 5'!AJ2:AJ9" display="'MAP 5'!AJ2:AJ9" xr:uid="{00000000-0004-0000-0600-00001F000000}"/>
    <hyperlink ref="E41" location="'MAP 5'!AS2:AS9" display="'MAP 5'!AS2:AS9" xr:uid="{00000000-0004-0000-0600-000020000000}"/>
    <hyperlink ref="E42" location="'MAP 5'!BB2:BB9" display="'MAP 5'!BB2:BB9" xr:uid="{00000000-0004-0000-0600-000021000000}"/>
    <hyperlink ref="E43" location="'MAP 5'!BK2:BK9" display="'MAP 5'!BK2:BK9" xr:uid="{00000000-0004-0000-0600-000022000000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MAP 1</vt:lpstr>
      <vt:lpstr>MAP 2</vt:lpstr>
      <vt:lpstr>MAP 3</vt:lpstr>
      <vt:lpstr>MAP 4</vt:lpstr>
      <vt:lpstr>Planilha2</vt:lpstr>
      <vt:lpstr>MAP 5</vt:lpstr>
      <vt:lpstr>Planilha1</vt:lpstr>
      <vt:lpstr>Relatório de Compatibilidade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Gilmar Jeronimo</cp:lastModifiedBy>
  <dcterms:created xsi:type="dcterms:W3CDTF">2019-08-19T03:23:45Z</dcterms:created>
  <dcterms:modified xsi:type="dcterms:W3CDTF">2019-08-19T21:06:28Z</dcterms:modified>
</cp:coreProperties>
</file>