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r Correia\Documents\Documentos\Projetos\GitHub\RNA-OpenCV\Licoes\"/>
    </mc:Choice>
  </mc:AlternateContent>
  <xr:revisionPtr revIDLastSave="0" documentId="13_ncr:1_{6B91B287-9B68-44A3-AB90-24E70C9DAD9E}" xr6:coauthVersionLast="32" xr6:coauthVersionMax="32" xr10:uidLastSave="{00000000-0000-0000-0000-000000000000}"/>
  <bookViews>
    <workbookView xWindow="0" yWindow="456" windowWidth="25440" windowHeight="20556" xr2:uid="{00000000-000D-0000-FFFF-FFFF00000000}"/>
  </bookViews>
  <sheets>
    <sheet name="Comparação entre Redes R-8" sheetId="1" r:id="rId1"/>
    <sheet name="Análise" sheetId="6" r:id="rId2"/>
    <sheet name="Análise 2" sheetId="7" r:id="rId3"/>
    <sheet name="R-5" sheetId="3" r:id="rId4"/>
    <sheet name="RNA-Filter" sheetId="4" r:id="rId5"/>
    <sheet name="Resultado Da Rede" sheetId="2" r:id="rId6"/>
    <sheet name="Marcas" sheetId="5" r:id="rId7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4" l="1"/>
  <c r="I39" i="7" l="1"/>
  <c r="H39" i="7"/>
  <c r="I38" i="7"/>
  <c r="H38" i="7"/>
  <c r="G39" i="7"/>
  <c r="F39" i="7"/>
  <c r="G38" i="7"/>
  <c r="F38" i="7"/>
  <c r="E39" i="7"/>
  <c r="D39" i="7"/>
  <c r="E38" i="7"/>
  <c r="D38" i="7"/>
  <c r="C39" i="7"/>
  <c r="B39" i="7"/>
  <c r="C38" i="7"/>
  <c r="B38" i="7"/>
  <c r="J3" i="7"/>
  <c r="K3" i="7"/>
  <c r="L3" i="7"/>
  <c r="J4" i="7"/>
  <c r="K4" i="7"/>
  <c r="L4" i="7"/>
  <c r="M4" i="7"/>
  <c r="N4" i="7"/>
  <c r="O4" i="7"/>
  <c r="P4" i="7"/>
  <c r="Q4" i="7"/>
  <c r="R4" i="7"/>
  <c r="S4" i="7"/>
  <c r="T4" i="7"/>
  <c r="J5" i="7"/>
  <c r="K5" i="7"/>
  <c r="L5" i="7"/>
  <c r="M5" i="7"/>
  <c r="N5" i="7"/>
  <c r="O5" i="7"/>
  <c r="P5" i="7"/>
  <c r="Q5" i="7"/>
  <c r="R5" i="7"/>
  <c r="S5" i="7"/>
  <c r="T5" i="7"/>
  <c r="J6" i="7"/>
  <c r="K6" i="7"/>
  <c r="L6" i="7"/>
  <c r="M6" i="7"/>
  <c r="N6" i="7"/>
  <c r="O6" i="7"/>
  <c r="P6" i="7"/>
  <c r="Q6" i="7"/>
  <c r="R6" i="7"/>
  <c r="S6" i="7"/>
  <c r="T6" i="7"/>
  <c r="J7" i="7"/>
  <c r="K7" i="7"/>
  <c r="L7" i="7"/>
  <c r="M7" i="7"/>
  <c r="N7" i="7"/>
  <c r="O7" i="7"/>
  <c r="P7" i="7"/>
  <c r="Q7" i="7"/>
  <c r="R7" i="7"/>
  <c r="S7" i="7"/>
  <c r="T7" i="7"/>
  <c r="J8" i="7"/>
  <c r="K8" i="7"/>
  <c r="L8" i="7"/>
  <c r="M8" i="7"/>
  <c r="N8" i="7"/>
  <c r="O8" i="7"/>
  <c r="P8" i="7"/>
  <c r="Q8" i="7"/>
  <c r="R8" i="7"/>
  <c r="S8" i="7"/>
  <c r="T8" i="7"/>
  <c r="J9" i="7"/>
  <c r="K9" i="7"/>
  <c r="L9" i="7"/>
  <c r="M9" i="7"/>
  <c r="N9" i="7"/>
  <c r="O9" i="7"/>
  <c r="P9" i="7"/>
  <c r="Q9" i="7"/>
  <c r="R9" i="7"/>
  <c r="S9" i="7"/>
  <c r="T9" i="7"/>
  <c r="J10" i="7"/>
  <c r="K10" i="7"/>
  <c r="L10" i="7"/>
  <c r="M10" i="7"/>
  <c r="N10" i="7"/>
  <c r="O10" i="7"/>
  <c r="P10" i="7"/>
  <c r="Q10" i="7"/>
  <c r="R10" i="7"/>
  <c r="S10" i="7"/>
  <c r="T10" i="7"/>
  <c r="J11" i="7"/>
  <c r="K11" i="7"/>
  <c r="L11" i="7"/>
  <c r="M11" i="7"/>
  <c r="N11" i="7"/>
  <c r="O11" i="7"/>
  <c r="P11" i="7"/>
  <c r="Q11" i="7"/>
  <c r="R11" i="7"/>
  <c r="S11" i="7"/>
  <c r="T11" i="7"/>
  <c r="J12" i="7"/>
  <c r="K12" i="7"/>
  <c r="L12" i="7"/>
  <c r="M12" i="7"/>
  <c r="N12" i="7"/>
  <c r="O12" i="7"/>
  <c r="P12" i="7"/>
  <c r="Q12" i="7"/>
  <c r="R12" i="7"/>
  <c r="S12" i="7"/>
  <c r="T12" i="7"/>
  <c r="J13" i="7"/>
  <c r="K13" i="7"/>
  <c r="L13" i="7"/>
  <c r="M13" i="7"/>
  <c r="N13" i="7"/>
  <c r="O13" i="7"/>
  <c r="P13" i="7"/>
  <c r="Q13" i="7"/>
  <c r="R13" i="7"/>
  <c r="S13" i="7"/>
  <c r="T13" i="7"/>
  <c r="J14" i="7"/>
  <c r="K14" i="7"/>
  <c r="L14" i="7"/>
  <c r="M14" i="7"/>
  <c r="N14" i="7"/>
  <c r="O14" i="7"/>
  <c r="P14" i="7"/>
  <c r="Q14" i="7"/>
  <c r="R14" i="7"/>
  <c r="S14" i="7"/>
  <c r="T14" i="7"/>
  <c r="J15" i="7"/>
  <c r="K15" i="7"/>
  <c r="L15" i="7"/>
  <c r="M15" i="7"/>
  <c r="N15" i="7"/>
  <c r="O15" i="7"/>
  <c r="P15" i="7"/>
  <c r="Q15" i="7"/>
  <c r="R15" i="7"/>
  <c r="S15" i="7"/>
  <c r="T15" i="7"/>
  <c r="J16" i="7"/>
  <c r="K16" i="7"/>
  <c r="L16" i="7"/>
  <c r="M16" i="7"/>
  <c r="N16" i="7"/>
  <c r="O16" i="7"/>
  <c r="P16" i="7"/>
  <c r="Q16" i="7"/>
  <c r="R16" i="7"/>
  <c r="S16" i="7"/>
  <c r="T16" i="7"/>
  <c r="J17" i="7"/>
  <c r="K17" i="7"/>
  <c r="L17" i="7"/>
  <c r="M17" i="7"/>
  <c r="N17" i="7"/>
  <c r="O17" i="7"/>
  <c r="P17" i="7"/>
  <c r="Q17" i="7"/>
  <c r="R17" i="7"/>
  <c r="S17" i="7"/>
  <c r="T17" i="7"/>
  <c r="J18" i="7"/>
  <c r="K18" i="7"/>
  <c r="L18" i="7"/>
  <c r="M18" i="7"/>
  <c r="N18" i="7"/>
  <c r="O18" i="7"/>
  <c r="P18" i="7"/>
  <c r="Q18" i="7"/>
  <c r="R18" i="7"/>
  <c r="S18" i="7"/>
  <c r="T18" i="7"/>
  <c r="J19" i="7"/>
  <c r="K19" i="7"/>
  <c r="L19" i="7"/>
  <c r="M19" i="7"/>
  <c r="N19" i="7"/>
  <c r="O19" i="7"/>
  <c r="P19" i="7"/>
  <c r="Q19" i="7"/>
  <c r="R19" i="7"/>
  <c r="S19" i="7"/>
  <c r="T19" i="7"/>
  <c r="J20" i="7"/>
  <c r="K20" i="7"/>
  <c r="L20" i="7"/>
  <c r="M20" i="7"/>
  <c r="N20" i="7"/>
  <c r="O20" i="7"/>
  <c r="P20" i="7"/>
  <c r="Q20" i="7"/>
  <c r="R20" i="7"/>
  <c r="S20" i="7"/>
  <c r="T20" i="7"/>
  <c r="J21" i="7"/>
  <c r="K21" i="7"/>
  <c r="L21" i="7"/>
  <c r="M21" i="7"/>
  <c r="N21" i="7"/>
  <c r="O21" i="7"/>
  <c r="P21" i="7"/>
  <c r="Q21" i="7"/>
  <c r="R21" i="7"/>
  <c r="S21" i="7"/>
  <c r="T21" i="7"/>
  <c r="J22" i="7"/>
  <c r="K22" i="7"/>
  <c r="L22" i="7"/>
  <c r="M22" i="7"/>
  <c r="N22" i="7"/>
  <c r="O22" i="7"/>
  <c r="P22" i="7"/>
  <c r="Q22" i="7"/>
  <c r="R22" i="7"/>
  <c r="S22" i="7"/>
  <c r="T22" i="7"/>
  <c r="J23" i="7"/>
  <c r="K23" i="7"/>
  <c r="L23" i="7"/>
  <c r="M23" i="7"/>
  <c r="N23" i="7"/>
  <c r="O23" i="7"/>
  <c r="P23" i="7"/>
  <c r="Q23" i="7"/>
  <c r="R23" i="7"/>
  <c r="S23" i="7"/>
  <c r="T23" i="7"/>
  <c r="J24" i="7"/>
  <c r="K24" i="7"/>
  <c r="L24" i="7"/>
  <c r="M24" i="7"/>
  <c r="N24" i="7"/>
  <c r="O24" i="7"/>
  <c r="P24" i="7"/>
  <c r="Q24" i="7"/>
  <c r="R24" i="7"/>
  <c r="S24" i="7"/>
  <c r="T24" i="7"/>
  <c r="J25" i="7"/>
  <c r="K25" i="7"/>
  <c r="L25" i="7"/>
  <c r="M25" i="7"/>
  <c r="N25" i="7"/>
  <c r="O25" i="7"/>
  <c r="P25" i="7"/>
  <c r="Q25" i="7"/>
  <c r="R25" i="7"/>
  <c r="S25" i="7"/>
  <c r="T25" i="7"/>
  <c r="J26" i="7"/>
  <c r="K26" i="7"/>
  <c r="L26" i="7"/>
  <c r="M26" i="7"/>
  <c r="N26" i="7"/>
  <c r="O26" i="7"/>
  <c r="P26" i="7"/>
  <c r="Q26" i="7"/>
  <c r="R26" i="7"/>
  <c r="S26" i="7"/>
  <c r="T26" i="7"/>
  <c r="J27" i="7"/>
  <c r="K27" i="7"/>
  <c r="L27" i="7"/>
  <c r="M27" i="7"/>
  <c r="N27" i="7"/>
  <c r="O27" i="7"/>
  <c r="P27" i="7"/>
  <c r="Q27" i="7"/>
  <c r="R27" i="7"/>
  <c r="S27" i="7"/>
  <c r="T27" i="7"/>
  <c r="J28" i="7"/>
  <c r="K28" i="7"/>
  <c r="L28" i="7"/>
  <c r="M28" i="7"/>
  <c r="N28" i="7"/>
  <c r="O28" i="7"/>
  <c r="P28" i="7"/>
  <c r="Q28" i="7"/>
  <c r="R28" i="7"/>
  <c r="S28" i="7"/>
  <c r="T28" i="7"/>
  <c r="J29" i="7"/>
  <c r="K29" i="7"/>
  <c r="L29" i="7"/>
  <c r="M29" i="7"/>
  <c r="N29" i="7"/>
  <c r="O29" i="7"/>
  <c r="P29" i="7"/>
  <c r="Q29" i="7"/>
  <c r="R29" i="7"/>
  <c r="S29" i="7"/>
  <c r="T29" i="7"/>
  <c r="J30" i="7"/>
  <c r="K30" i="7"/>
  <c r="L30" i="7"/>
  <c r="M30" i="7"/>
  <c r="N30" i="7"/>
  <c r="O30" i="7"/>
  <c r="P30" i="7"/>
  <c r="Q30" i="7"/>
  <c r="R30" i="7"/>
  <c r="S30" i="7"/>
  <c r="T30" i="7"/>
  <c r="J31" i="7"/>
  <c r="K31" i="7"/>
  <c r="L31" i="7"/>
  <c r="M31" i="7"/>
  <c r="N31" i="7"/>
  <c r="O31" i="7"/>
  <c r="P31" i="7"/>
  <c r="Q31" i="7"/>
  <c r="R31" i="7"/>
  <c r="S31" i="7"/>
  <c r="T31" i="7"/>
  <c r="J32" i="7"/>
  <c r="K32" i="7"/>
  <c r="L32" i="7"/>
  <c r="M32" i="7"/>
  <c r="N32" i="7"/>
  <c r="O32" i="7"/>
  <c r="P32" i="7"/>
  <c r="Q32" i="7"/>
  <c r="R32" i="7"/>
  <c r="S32" i="7"/>
  <c r="T32" i="7"/>
  <c r="J33" i="7"/>
  <c r="K33" i="7"/>
  <c r="L33" i="7"/>
  <c r="M33" i="7"/>
  <c r="N33" i="7"/>
  <c r="O33" i="7"/>
  <c r="P33" i="7"/>
  <c r="Q33" i="7"/>
  <c r="R33" i="7"/>
  <c r="S33" i="7"/>
  <c r="T33" i="7"/>
  <c r="J34" i="7"/>
  <c r="K34" i="7"/>
  <c r="L34" i="7"/>
  <c r="M34" i="7"/>
  <c r="N34" i="7"/>
  <c r="O34" i="7"/>
  <c r="P34" i="7"/>
  <c r="Q34" i="7"/>
  <c r="R34" i="7"/>
  <c r="S34" i="7"/>
  <c r="T34" i="7"/>
  <c r="J35" i="7"/>
  <c r="K35" i="7"/>
  <c r="L35" i="7"/>
  <c r="M35" i="7"/>
  <c r="N35" i="7"/>
  <c r="O35" i="7"/>
  <c r="P35" i="7"/>
  <c r="Q35" i="7"/>
  <c r="R35" i="7"/>
  <c r="S35" i="7"/>
  <c r="T35" i="7"/>
  <c r="J36" i="7"/>
  <c r="K36" i="7"/>
  <c r="L36" i="7"/>
  <c r="M36" i="7"/>
  <c r="N36" i="7"/>
  <c r="O36" i="7"/>
  <c r="P36" i="7"/>
  <c r="Q36" i="7"/>
  <c r="R36" i="7"/>
  <c r="S36" i="7"/>
  <c r="T36" i="7"/>
  <c r="J37" i="7"/>
  <c r="K37" i="7"/>
  <c r="L37" i="7"/>
  <c r="M37" i="7"/>
  <c r="N37" i="7"/>
  <c r="O37" i="7"/>
  <c r="P37" i="7"/>
  <c r="Q37" i="7"/>
  <c r="R37" i="7"/>
  <c r="S37" i="7"/>
  <c r="T37" i="7"/>
  <c r="A44" i="6" a="1"/>
  <c r="J1" i="6"/>
  <c r="N1" i="6"/>
  <c r="A44" i="6"/>
  <c r="J2" i="6"/>
  <c r="N2" i="6"/>
  <c r="B44" i="6"/>
  <c r="J3" i="6"/>
  <c r="N3" i="6"/>
  <c r="C44" i="6"/>
  <c r="J4" i="6"/>
  <c r="N4" i="6"/>
  <c r="D44" i="6"/>
  <c r="J5" i="6"/>
  <c r="N5" i="6"/>
  <c r="E44" i="6"/>
  <c r="J6" i="6"/>
  <c r="N6" i="6"/>
  <c r="F44" i="6"/>
  <c r="J7" i="6"/>
  <c r="N7" i="6"/>
  <c r="G44" i="6"/>
  <c r="J8" i="6"/>
  <c r="N8" i="6"/>
  <c r="H44" i="6"/>
  <c r="J9" i="6"/>
  <c r="N9" i="6"/>
  <c r="I44" i="6"/>
  <c r="J10" i="6"/>
  <c r="N10" i="6"/>
  <c r="J44" i="6"/>
  <c r="J11" i="6"/>
  <c r="N11" i="6"/>
  <c r="K44" i="6"/>
  <c r="J12" i="6"/>
  <c r="N12" i="6"/>
  <c r="L44" i="6"/>
  <c r="J13" i="6"/>
  <c r="N13" i="6"/>
  <c r="M44" i="6"/>
  <c r="J14" i="6"/>
  <c r="N14" i="6"/>
  <c r="N44" i="6"/>
  <c r="J15" i="6"/>
  <c r="N15" i="6"/>
  <c r="O44" i="6"/>
  <c r="J16" i="6"/>
  <c r="N16" i="6"/>
  <c r="P44" i="6"/>
  <c r="J17" i="6"/>
  <c r="N17" i="6"/>
  <c r="Q44" i="6"/>
  <c r="J18" i="6"/>
  <c r="N18" i="6"/>
  <c r="R44" i="6"/>
  <c r="J19" i="6"/>
  <c r="N19" i="6"/>
  <c r="S44" i="6"/>
  <c r="J20" i="6"/>
  <c r="N20" i="6"/>
  <c r="T44" i="6"/>
  <c r="J21" i="6"/>
  <c r="N21" i="6"/>
  <c r="U44" i="6"/>
  <c r="J22" i="6"/>
  <c r="N22" i="6"/>
  <c r="V44" i="6"/>
  <c r="J23" i="6"/>
  <c r="N23" i="6"/>
  <c r="W44" i="6"/>
  <c r="J24" i="6"/>
  <c r="N24" i="6"/>
  <c r="X44" i="6"/>
  <c r="J25" i="6"/>
  <c r="N25" i="6"/>
  <c r="Y44" i="6"/>
  <c r="J26" i="6"/>
  <c r="N26" i="6"/>
  <c r="Z44" i="6"/>
  <c r="J27" i="6"/>
  <c r="N27" i="6"/>
  <c r="AA44" i="6"/>
  <c r="J28" i="6"/>
  <c r="N28" i="6"/>
  <c r="AB44" i="6"/>
  <c r="J29" i="6"/>
  <c r="N29" i="6"/>
  <c r="AC44" i="6"/>
  <c r="J30" i="6"/>
  <c r="N30" i="6"/>
  <c r="AD44" i="6"/>
  <c r="J31" i="6"/>
  <c r="N31" i="6"/>
  <c r="AE44" i="6"/>
  <c r="J32" i="6"/>
  <c r="N32" i="6"/>
  <c r="AF44" i="6"/>
  <c r="J33" i="6"/>
  <c r="N33" i="6"/>
  <c r="AG44" i="6"/>
  <c r="J34" i="6"/>
  <c r="N34" i="6"/>
  <c r="AH44" i="6"/>
  <c r="J35" i="6"/>
  <c r="N35" i="6"/>
  <c r="AI44" i="6"/>
  <c r="K1" i="6"/>
  <c r="O1" i="6"/>
  <c r="A45" i="6"/>
  <c r="K2" i="6"/>
  <c r="O2" i="6"/>
  <c r="B45" i="6"/>
  <c r="K3" i="6"/>
  <c r="O3" i="6"/>
  <c r="C45" i="6"/>
  <c r="K4" i="6"/>
  <c r="O4" i="6"/>
  <c r="D45" i="6"/>
  <c r="K5" i="6"/>
  <c r="O5" i="6"/>
  <c r="E45" i="6"/>
  <c r="K6" i="6"/>
  <c r="O6" i="6"/>
  <c r="F45" i="6"/>
  <c r="K7" i="6"/>
  <c r="O7" i="6"/>
  <c r="G45" i="6"/>
  <c r="K8" i="6"/>
  <c r="O8" i="6"/>
  <c r="H45" i="6"/>
  <c r="K9" i="6"/>
  <c r="O9" i="6"/>
  <c r="I45" i="6"/>
  <c r="K10" i="6"/>
  <c r="O10" i="6"/>
  <c r="J45" i="6"/>
  <c r="K11" i="6"/>
  <c r="O11" i="6"/>
  <c r="K45" i="6"/>
  <c r="K12" i="6"/>
  <c r="O12" i="6"/>
  <c r="L45" i="6"/>
  <c r="K13" i="6"/>
  <c r="O13" i="6"/>
  <c r="M45" i="6"/>
  <c r="K14" i="6"/>
  <c r="O14" i="6"/>
  <c r="N45" i="6"/>
  <c r="K15" i="6"/>
  <c r="O15" i="6"/>
  <c r="O45" i="6"/>
  <c r="K16" i="6"/>
  <c r="O16" i="6"/>
  <c r="P45" i="6"/>
  <c r="K17" i="6"/>
  <c r="O17" i="6"/>
  <c r="Q45" i="6"/>
  <c r="K18" i="6"/>
  <c r="O18" i="6"/>
  <c r="R45" i="6"/>
  <c r="K19" i="6"/>
  <c r="O19" i="6"/>
  <c r="S45" i="6"/>
  <c r="K20" i="6"/>
  <c r="O20" i="6"/>
  <c r="T45" i="6"/>
  <c r="K21" i="6"/>
  <c r="O21" i="6"/>
  <c r="U45" i="6"/>
  <c r="K22" i="6"/>
  <c r="O22" i="6"/>
  <c r="V45" i="6"/>
  <c r="K23" i="6"/>
  <c r="O23" i="6"/>
  <c r="W45" i="6"/>
  <c r="K24" i="6"/>
  <c r="O24" i="6"/>
  <c r="X45" i="6"/>
  <c r="K25" i="6"/>
  <c r="O25" i="6"/>
  <c r="Y45" i="6"/>
  <c r="K26" i="6"/>
  <c r="O26" i="6"/>
  <c r="Z45" i="6"/>
  <c r="K27" i="6"/>
  <c r="O27" i="6"/>
  <c r="AA45" i="6"/>
  <c r="K28" i="6"/>
  <c r="O28" i="6"/>
  <c r="AB45" i="6"/>
  <c r="K29" i="6"/>
  <c r="O29" i="6"/>
  <c r="AC45" i="6"/>
  <c r="K30" i="6"/>
  <c r="O30" i="6"/>
  <c r="AD45" i="6"/>
  <c r="K31" i="6"/>
  <c r="O31" i="6"/>
  <c r="AE45" i="6"/>
  <c r="K32" i="6"/>
  <c r="O32" i="6"/>
  <c r="AF45" i="6"/>
  <c r="K33" i="6"/>
  <c r="O33" i="6"/>
  <c r="AG45" i="6"/>
  <c r="K34" i="6"/>
  <c r="O34" i="6"/>
  <c r="AH45" i="6"/>
  <c r="K35" i="6"/>
  <c r="O35" i="6"/>
  <c r="AI45" i="6"/>
  <c r="L1" i="6"/>
  <c r="P1" i="6"/>
  <c r="A46" i="6"/>
  <c r="L2" i="6"/>
  <c r="P2" i="6"/>
  <c r="B46" i="6"/>
  <c r="L3" i="6"/>
  <c r="P3" i="6"/>
  <c r="C46" i="6"/>
  <c r="L4" i="6"/>
  <c r="P4" i="6"/>
  <c r="D46" i="6"/>
  <c r="L5" i="6"/>
  <c r="P5" i="6"/>
  <c r="E46" i="6"/>
  <c r="L6" i="6"/>
  <c r="P6" i="6"/>
  <c r="F46" i="6"/>
  <c r="L7" i="6"/>
  <c r="P7" i="6"/>
  <c r="G46" i="6"/>
  <c r="L8" i="6"/>
  <c r="P8" i="6"/>
  <c r="H46" i="6"/>
  <c r="L9" i="6"/>
  <c r="P9" i="6"/>
  <c r="I46" i="6"/>
  <c r="L10" i="6"/>
  <c r="P10" i="6"/>
  <c r="J46" i="6"/>
  <c r="L11" i="6"/>
  <c r="P11" i="6"/>
  <c r="K46" i="6"/>
  <c r="L12" i="6"/>
  <c r="P12" i="6"/>
  <c r="L46" i="6"/>
  <c r="L13" i="6"/>
  <c r="P13" i="6"/>
  <c r="M46" i="6"/>
  <c r="L14" i="6"/>
  <c r="P14" i="6"/>
  <c r="N46" i="6"/>
  <c r="L15" i="6"/>
  <c r="P15" i="6"/>
  <c r="O46" i="6"/>
  <c r="L16" i="6"/>
  <c r="P16" i="6"/>
  <c r="P46" i="6"/>
  <c r="L17" i="6"/>
  <c r="P17" i="6"/>
  <c r="Q46" i="6"/>
  <c r="L18" i="6"/>
  <c r="P18" i="6"/>
  <c r="R46" i="6"/>
  <c r="L19" i="6"/>
  <c r="P19" i="6"/>
  <c r="S46" i="6"/>
  <c r="L20" i="6"/>
  <c r="P20" i="6"/>
  <c r="T46" i="6"/>
  <c r="L21" i="6"/>
  <c r="P21" i="6"/>
  <c r="U46" i="6"/>
  <c r="L22" i="6"/>
  <c r="P22" i="6"/>
  <c r="V46" i="6"/>
  <c r="L23" i="6"/>
  <c r="P23" i="6"/>
  <c r="W46" i="6"/>
  <c r="L24" i="6"/>
  <c r="P24" i="6"/>
  <c r="X46" i="6"/>
  <c r="L25" i="6"/>
  <c r="P25" i="6"/>
  <c r="Y46" i="6"/>
  <c r="L26" i="6"/>
  <c r="P26" i="6"/>
  <c r="Z46" i="6"/>
  <c r="L27" i="6"/>
  <c r="P27" i="6"/>
  <c r="AA46" i="6"/>
  <c r="L28" i="6"/>
  <c r="P28" i="6"/>
  <c r="AB46" i="6"/>
  <c r="L29" i="6"/>
  <c r="P29" i="6"/>
  <c r="AC46" i="6"/>
  <c r="L30" i="6"/>
  <c r="P30" i="6"/>
  <c r="AD46" i="6"/>
  <c r="L31" i="6"/>
  <c r="P31" i="6"/>
  <c r="AE46" i="6"/>
  <c r="L32" i="6"/>
  <c r="P32" i="6"/>
  <c r="AF46" i="6"/>
  <c r="L33" i="6"/>
  <c r="P33" i="6"/>
  <c r="AG46" i="6"/>
  <c r="L34" i="6"/>
  <c r="P34" i="6"/>
  <c r="AH46" i="6"/>
  <c r="L35" i="6"/>
  <c r="P35" i="6"/>
  <c r="AI46" i="6"/>
  <c r="M1" i="6"/>
  <c r="Q1" i="6"/>
  <c r="A47" i="6"/>
  <c r="M2" i="6"/>
  <c r="Q2" i="6"/>
  <c r="B47" i="6"/>
  <c r="M3" i="6"/>
  <c r="Q3" i="6"/>
  <c r="C47" i="6"/>
  <c r="M4" i="6"/>
  <c r="Q4" i="6"/>
  <c r="D47" i="6"/>
  <c r="M5" i="6"/>
  <c r="Q5" i="6"/>
  <c r="E47" i="6"/>
  <c r="M6" i="6"/>
  <c r="Q6" i="6"/>
  <c r="F47" i="6"/>
  <c r="M7" i="6"/>
  <c r="Q7" i="6"/>
  <c r="G47" i="6"/>
  <c r="M8" i="6"/>
  <c r="Q8" i="6"/>
  <c r="H47" i="6"/>
  <c r="M9" i="6"/>
  <c r="Q9" i="6"/>
  <c r="I47" i="6"/>
  <c r="M10" i="6"/>
  <c r="Q10" i="6"/>
  <c r="J47" i="6"/>
  <c r="M11" i="6"/>
  <c r="Q11" i="6"/>
  <c r="K47" i="6"/>
  <c r="M12" i="6"/>
  <c r="Q12" i="6"/>
  <c r="L47" i="6"/>
  <c r="M13" i="6"/>
  <c r="Q13" i="6"/>
  <c r="M47" i="6"/>
  <c r="M14" i="6"/>
  <c r="Q14" i="6"/>
  <c r="N47" i="6"/>
  <c r="M15" i="6"/>
  <c r="Q15" i="6"/>
  <c r="O47" i="6"/>
  <c r="M16" i="6"/>
  <c r="Q16" i="6"/>
  <c r="P47" i="6"/>
  <c r="M17" i="6"/>
  <c r="Q17" i="6"/>
  <c r="Q47" i="6"/>
  <c r="M18" i="6"/>
  <c r="Q18" i="6"/>
  <c r="R47" i="6"/>
  <c r="M19" i="6"/>
  <c r="Q19" i="6"/>
  <c r="S47" i="6"/>
  <c r="M20" i="6"/>
  <c r="Q20" i="6"/>
  <c r="T47" i="6"/>
  <c r="M21" i="6"/>
  <c r="Q21" i="6"/>
  <c r="U47" i="6"/>
  <c r="M22" i="6"/>
  <c r="Q22" i="6"/>
  <c r="V47" i="6"/>
  <c r="M23" i="6"/>
  <c r="Q23" i="6"/>
  <c r="W47" i="6"/>
  <c r="M24" i="6"/>
  <c r="Q24" i="6"/>
  <c r="X47" i="6"/>
  <c r="M25" i="6"/>
  <c r="Q25" i="6"/>
  <c r="Y47" i="6"/>
  <c r="M26" i="6"/>
  <c r="Q26" i="6"/>
  <c r="Z47" i="6"/>
  <c r="M27" i="6"/>
  <c r="Q27" i="6"/>
  <c r="AA47" i="6"/>
  <c r="M28" i="6"/>
  <c r="Q28" i="6"/>
  <c r="AB47" i="6"/>
  <c r="M29" i="6"/>
  <c r="Q29" i="6"/>
  <c r="AC47" i="6"/>
  <c r="M30" i="6"/>
  <c r="Q30" i="6"/>
  <c r="AD47" i="6"/>
  <c r="M31" i="6"/>
  <c r="Q31" i="6"/>
  <c r="AE47" i="6"/>
  <c r="M32" i="6"/>
  <c r="Q32" i="6"/>
  <c r="AF47" i="6"/>
  <c r="M33" i="6"/>
  <c r="Q33" i="6"/>
  <c r="AG47" i="6"/>
  <c r="M34" i="6"/>
  <c r="Q34" i="6"/>
  <c r="AH47" i="6"/>
  <c r="M35" i="6"/>
  <c r="Q35" i="6"/>
  <c r="AI47" i="6"/>
  <c r="A38" i="6" a="1"/>
  <c r="B1" i="6"/>
  <c r="F1" i="6"/>
  <c r="A38" i="6"/>
  <c r="B2" i="6"/>
  <c r="F2" i="6"/>
  <c r="B38" i="6"/>
  <c r="B3" i="6"/>
  <c r="F3" i="6"/>
  <c r="C38" i="6"/>
  <c r="B4" i="6"/>
  <c r="F4" i="6"/>
  <c r="D38" i="6"/>
  <c r="B5" i="6"/>
  <c r="F5" i="6"/>
  <c r="E38" i="6"/>
  <c r="B6" i="6"/>
  <c r="F6" i="6"/>
  <c r="F38" i="6"/>
  <c r="B7" i="6"/>
  <c r="F7" i="6"/>
  <c r="G38" i="6"/>
  <c r="B8" i="6"/>
  <c r="F8" i="6"/>
  <c r="H38" i="6"/>
  <c r="B9" i="6"/>
  <c r="F9" i="6"/>
  <c r="I38" i="6"/>
  <c r="B10" i="6"/>
  <c r="F10" i="6"/>
  <c r="J38" i="6"/>
  <c r="B11" i="6"/>
  <c r="F11" i="6"/>
  <c r="K38" i="6"/>
  <c r="B12" i="6"/>
  <c r="F12" i="6"/>
  <c r="L38" i="6"/>
  <c r="B13" i="6"/>
  <c r="F13" i="6"/>
  <c r="M38" i="6"/>
  <c r="B14" i="6"/>
  <c r="F14" i="6"/>
  <c r="N38" i="6"/>
  <c r="B15" i="6"/>
  <c r="F15" i="6"/>
  <c r="O38" i="6"/>
  <c r="B16" i="6"/>
  <c r="F16" i="6"/>
  <c r="P38" i="6"/>
  <c r="B17" i="6"/>
  <c r="F17" i="6"/>
  <c r="Q38" i="6"/>
  <c r="B18" i="6"/>
  <c r="F18" i="6"/>
  <c r="R38" i="6"/>
  <c r="B19" i="6"/>
  <c r="F19" i="6"/>
  <c r="S38" i="6"/>
  <c r="B20" i="6"/>
  <c r="F20" i="6"/>
  <c r="T38" i="6"/>
  <c r="B21" i="6"/>
  <c r="F21" i="6"/>
  <c r="U38" i="6"/>
  <c r="B22" i="6"/>
  <c r="F22" i="6"/>
  <c r="V38" i="6"/>
  <c r="B23" i="6"/>
  <c r="F23" i="6"/>
  <c r="W38" i="6"/>
  <c r="B24" i="6"/>
  <c r="F24" i="6"/>
  <c r="X38" i="6"/>
  <c r="B25" i="6"/>
  <c r="F25" i="6"/>
  <c r="Y38" i="6"/>
  <c r="B26" i="6"/>
  <c r="F26" i="6"/>
  <c r="Z38" i="6"/>
  <c r="B27" i="6"/>
  <c r="F27" i="6"/>
  <c r="AA38" i="6"/>
  <c r="B28" i="6"/>
  <c r="F28" i="6"/>
  <c r="AB38" i="6"/>
  <c r="B29" i="6"/>
  <c r="F29" i="6"/>
  <c r="AC38" i="6"/>
  <c r="B30" i="6"/>
  <c r="F30" i="6"/>
  <c r="AD38" i="6"/>
  <c r="B31" i="6"/>
  <c r="F31" i="6"/>
  <c r="AE38" i="6"/>
  <c r="B32" i="6"/>
  <c r="F32" i="6"/>
  <c r="AF38" i="6"/>
  <c r="B33" i="6"/>
  <c r="F33" i="6"/>
  <c r="AG38" i="6"/>
  <c r="B34" i="6"/>
  <c r="F34" i="6"/>
  <c r="AH38" i="6"/>
  <c r="B35" i="6"/>
  <c r="F35" i="6"/>
  <c r="AI38" i="6"/>
  <c r="C1" i="6"/>
  <c r="G1" i="6"/>
  <c r="A39" i="6"/>
  <c r="C2" i="6"/>
  <c r="G2" i="6"/>
  <c r="B39" i="6"/>
  <c r="C3" i="6"/>
  <c r="G3" i="6"/>
  <c r="C39" i="6"/>
  <c r="C4" i="6"/>
  <c r="G4" i="6"/>
  <c r="D39" i="6"/>
  <c r="C5" i="6"/>
  <c r="G5" i="6"/>
  <c r="E39" i="6"/>
  <c r="C6" i="6"/>
  <c r="G6" i="6"/>
  <c r="F39" i="6"/>
  <c r="C7" i="6"/>
  <c r="G7" i="6"/>
  <c r="G39" i="6"/>
  <c r="C8" i="6"/>
  <c r="G8" i="6"/>
  <c r="H39" i="6"/>
  <c r="C9" i="6"/>
  <c r="G9" i="6"/>
  <c r="I39" i="6"/>
  <c r="C10" i="6"/>
  <c r="G10" i="6"/>
  <c r="J39" i="6"/>
  <c r="C11" i="6"/>
  <c r="G11" i="6"/>
  <c r="K39" i="6"/>
  <c r="C12" i="6"/>
  <c r="G12" i="6"/>
  <c r="L39" i="6"/>
  <c r="C13" i="6"/>
  <c r="G13" i="6"/>
  <c r="M39" i="6"/>
  <c r="C14" i="6"/>
  <c r="G14" i="6"/>
  <c r="N39" i="6"/>
  <c r="C15" i="6"/>
  <c r="G15" i="6"/>
  <c r="O39" i="6"/>
  <c r="C16" i="6"/>
  <c r="G16" i="6"/>
  <c r="P39" i="6"/>
  <c r="C17" i="6"/>
  <c r="G17" i="6"/>
  <c r="Q39" i="6"/>
  <c r="C18" i="6"/>
  <c r="G18" i="6"/>
  <c r="R39" i="6"/>
  <c r="C19" i="6"/>
  <c r="G19" i="6"/>
  <c r="S39" i="6"/>
  <c r="C20" i="6"/>
  <c r="G20" i="6"/>
  <c r="T39" i="6"/>
  <c r="C21" i="6"/>
  <c r="G21" i="6"/>
  <c r="U39" i="6"/>
  <c r="C22" i="6"/>
  <c r="G22" i="6"/>
  <c r="V39" i="6"/>
  <c r="C23" i="6"/>
  <c r="G23" i="6"/>
  <c r="W39" i="6"/>
  <c r="C24" i="6"/>
  <c r="G24" i="6"/>
  <c r="X39" i="6"/>
  <c r="C25" i="6"/>
  <c r="G25" i="6"/>
  <c r="Y39" i="6"/>
  <c r="C26" i="6"/>
  <c r="G26" i="6"/>
  <c r="Z39" i="6"/>
  <c r="C27" i="6"/>
  <c r="G27" i="6"/>
  <c r="AA39" i="6"/>
  <c r="C28" i="6"/>
  <c r="G28" i="6"/>
  <c r="AB39" i="6"/>
  <c r="C29" i="6"/>
  <c r="G29" i="6"/>
  <c r="AC39" i="6"/>
  <c r="C30" i="6"/>
  <c r="G30" i="6"/>
  <c r="AD39" i="6"/>
  <c r="C31" i="6"/>
  <c r="G31" i="6"/>
  <c r="AE39" i="6"/>
  <c r="C32" i="6"/>
  <c r="G32" i="6"/>
  <c r="AF39" i="6"/>
  <c r="C33" i="6"/>
  <c r="G33" i="6"/>
  <c r="AG39" i="6"/>
  <c r="C34" i="6"/>
  <c r="G34" i="6"/>
  <c r="AH39" i="6"/>
  <c r="C35" i="6"/>
  <c r="G35" i="6"/>
  <c r="AI39" i="6"/>
  <c r="D1" i="6"/>
  <c r="H1" i="6"/>
  <c r="A40" i="6"/>
  <c r="D2" i="6"/>
  <c r="H2" i="6"/>
  <c r="B40" i="6"/>
  <c r="D3" i="6"/>
  <c r="H3" i="6"/>
  <c r="C40" i="6"/>
  <c r="D4" i="6"/>
  <c r="H4" i="6"/>
  <c r="D40" i="6"/>
  <c r="D5" i="6"/>
  <c r="H5" i="6"/>
  <c r="E40" i="6"/>
  <c r="D6" i="6"/>
  <c r="H6" i="6"/>
  <c r="F40" i="6"/>
  <c r="D7" i="6"/>
  <c r="H7" i="6"/>
  <c r="G40" i="6"/>
  <c r="D8" i="6"/>
  <c r="H8" i="6"/>
  <c r="H40" i="6"/>
  <c r="D9" i="6"/>
  <c r="H9" i="6"/>
  <c r="I40" i="6"/>
  <c r="D10" i="6"/>
  <c r="H10" i="6"/>
  <c r="J40" i="6"/>
  <c r="D11" i="6"/>
  <c r="H11" i="6"/>
  <c r="K40" i="6"/>
  <c r="D12" i="6"/>
  <c r="H12" i="6"/>
  <c r="L40" i="6"/>
  <c r="D13" i="6"/>
  <c r="H13" i="6"/>
  <c r="M40" i="6"/>
  <c r="D14" i="6"/>
  <c r="H14" i="6"/>
  <c r="N40" i="6"/>
  <c r="D15" i="6"/>
  <c r="H15" i="6"/>
  <c r="O40" i="6"/>
  <c r="D16" i="6"/>
  <c r="H16" i="6"/>
  <c r="P40" i="6"/>
  <c r="D17" i="6"/>
  <c r="H17" i="6"/>
  <c r="Q40" i="6"/>
  <c r="D18" i="6"/>
  <c r="H18" i="6"/>
  <c r="R40" i="6"/>
  <c r="D19" i="6"/>
  <c r="H19" i="6"/>
  <c r="S40" i="6"/>
  <c r="D20" i="6"/>
  <c r="H20" i="6"/>
  <c r="T40" i="6"/>
  <c r="D21" i="6"/>
  <c r="H21" i="6"/>
  <c r="U40" i="6"/>
  <c r="D22" i="6"/>
  <c r="H22" i="6"/>
  <c r="V40" i="6"/>
  <c r="D23" i="6"/>
  <c r="H23" i="6"/>
  <c r="W40" i="6"/>
  <c r="D24" i="6"/>
  <c r="H24" i="6"/>
  <c r="X40" i="6"/>
  <c r="D25" i="6"/>
  <c r="H25" i="6"/>
  <c r="Y40" i="6"/>
  <c r="D26" i="6"/>
  <c r="H26" i="6"/>
  <c r="Z40" i="6"/>
  <c r="D27" i="6"/>
  <c r="H27" i="6"/>
  <c r="AA40" i="6"/>
  <c r="D28" i="6"/>
  <c r="H28" i="6"/>
  <c r="AB40" i="6"/>
  <c r="D29" i="6"/>
  <c r="H29" i="6"/>
  <c r="AC40" i="6"/>
  <c r="D30" i="6"/>
  <c r="H30" i="6"/>
  <c r="AD40" i="6"/>
  <c r="D31" i="6"/>
  <c r="H31" i="6"/>
  <c r="AE40" i="6"/>
  <c r="D32" i="6"/>
  <c r="H32" i="6"/>
  <c r="AF40" i="6"/>
  <c r="D33" i="6"/>
  <c r="H33" i="6"/>
  <c r="AG40" i="6"/>
  <c r="D34" i="6"/>
  <c r="H34" i="6"/>
  <c r="AH40" i="6"/>
  <c r="D35" i="6"/>
  <c r="H35" i="6"/>
  <c r="AI40" i="6"/>
  <c r="E1" i="6"/>
  <c r="I1" i="6"/>
  <c r="A41" i="6"/>
  <c r="E2" i="6"/>
  <c r="I2" i="6"/>
  <c r="B41" i="6"/>
  <c r="E3" i="6"/>
  <c r="I3" i="6"/>
  <c r="C41" i="6"/>
  <c r="E4" i="6"/>
  <c r="I4" i="6"/>
  <c r="D41" i="6"/>
  <c r="E5" i="6"/>
  <c r="I5" i="6"/>
  <c r="E41" i="6"/>
  <c r="E6" i="6"/>
  <c r="I6" i="6"/>
  <c r="F41" i="6"/>
  <c r="E7" i="6"/>
  <c r="I7" i="6"/>
  <c r="G41" i="6"/>
  <c r="E8" i="6"/>
  <c r="I8" i="6"/>
  <c r="H41" i="6"/>
  <c r="E9" i="6"/>
  <c r="I9" i="6"/>
  <c r="I41" i="6"/>
  <c r="E10" i="6"/>
  <c r="I10" i="6"/>
  <c r="J41" i="6"/>
  <c r="E11" i="6"/>
  <c r="I11" i="6"/>
  <c r="K41" i="6"/>
  <c r="E12" i="6"/>
  <c r="I12" i="6"/>
  <c r="L41" i="6"/>
  <c r="E13" i="6"/>
  <c r="I13" i="6"/>
  <c r="M41" i="6"/>
  <c r="E14" i="6"/>
  <c r="I14" i="6"/>
  <c r="N41" i="6"/>
  <c r="E15" i="6"/>
  <c r="I15" i="6"/>
  <c r="O41" i="6"/>
  <c r="E16" i="6"/>
  <c r="I16" i="6"/>
  <c r="P41" i="6"/>
  <c r="E17" i="6"/>
  <c r="I17" i="6"/>
  <c r="Q41" i="6"/>
  <c r="E18" i="6"/>
  <c r="I18" i="6"/>
  <c r="R41" i="6"/>
  <c r="E19" i="6"/>
  <c r="I19" i="6"/>
  <c r="S41" i="6"/>
  <c r="E20" i="6"/>
  <c r="I20" i="6"/>
  <c r="T41" i="6"/>
  <c r="E21" i="6"/>
  <c r="I21" i="6"/>
  <c r="U41" i="6"/>
  <c r="E22" i="6"/>
  <c r="I22" i="6"/>
  <c r="V41" i="6"/>
  <c r="E23" i="6"/>
  <c r="I23" i="6"/>
  <c r="W41" i="6"/>
  <c r="E24" i="6"/>
  <c r="I24" i="6"/>
  <c r="X41" i="6"/>
  <c r="E25" i="6"/>
  <c r="I25" i="6"/>
  <c r="Y41" i="6"/>
  <c r="E26" i="6"/>
  <c r="I26" i="6"/>
  <c r="Z41" i="6"/>
  <c r="E27" i="6"/>
  <c r="I27" i="6"/>
  <c r="AA41" i="6"/>
  <c r="E28" i="6"/>
  <c r="I28" i="6"/>
  <c r="AB41" i="6"/>
  <c r="E29" i="6"/>
  <c r="I29" i="6"/>
  <c r="AC41" i="6"/>
  <c r="E30" i="6"/>
  <c r="I30" i="6"/>
  <c r="AD41" i="6"/>
  <c r="E31" i="6"/>
  <c r="I31" i="6"/>
  <c r="AE41" i="6"/>
  <c r="E32" i="6"/>
  <c r="I32" i="6"/>
  <c r="AF41" i="6"/>
  <c r="E33" i="6"/>
  <c r="I33" i="6"/>
  <c r="AG41" i="6"/>
  <c r="E34" i="6"/>
  <c r="I34" i="6"/>
  <c r="AH41" i="6"/>
  <c r="E35" i="6"/>
  <c r="I35" i="6"/>
  <c r="AI41" i="6"/>
  <c r="S40" i="7"/>
  <c r="T40" i="7"/>
  <c r="N40" i="7"/>
  <c r="O40" i="7"/>
  <c r="P40" i="7"/>
  <c r="Q40" i="7"/>
  <c r="R40" i="7"/>
  <c r="M40" i="7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Y15" i="4"/>
  <c r="EZ15" i="4"/>
  <c r="FA15" i="4"/>
  <c r="FB15" i="4"/>
  <c r="FC15" i="4"/>
  <c r="FD15" i="4"/>
  <c r="FE15" i="4"/>
  <c r="FF15" i="4"/>
  <c r="FG15" i="4"/>
  <c r="FH15" i="4"/>
  <c r="FI15" i="4"/>
  <c r="FJ15" i="4"/>
  <c r="FK15" i="4"/>
  <c r="FL15" i="4"/>
  <c r="FM15" i="4"/>
  <c r="FN15" i="4"/>
  <c r="FO15" i="4"/>
  <c r="FP15" i="4"/>
  <c r="FQ15" i="4"/>
  <c r="FR15" i="4"/>
  <c r="FS15" i="4"/>
  <c r="FT15" i="4"/>
  <c r="FU15" i="4"/>
  <c r="FV15" i="4"/>
  <c r="FW15" i="4"/>
  <c r="FX15" i="4"/>
  <c r="FY15" i="4"/>
  <c r="FZ15" i="4"/>
  <c r="GA15" i="4"/>
  <c r="GB15" i="4"/>
  <c r="GC15" i="4"/>
  <c r="GD15" i="4"/>
  <c r="GE15" i="4"/>
  <c r="GF15" i="4"/>
  <c r="GG15" i="4"/>
  <c r="GH15" i="4"/>
  <c r="GI15" i="4"/>
  <c r="GJ15" i="4"/>
  <c r="GK15" i="4"/>
  <c r="GL15" i="4"/>
  <c r="GM15" i="4"/>
  <c r="GN15" i="4"/>
  <c r="GO15" i="4"/>
  <c r="GP15" i="4"/>
  <c r="GQ15" i="4"/>
  <c r="GR15" i="4"/>
  <c r="GS15" i="4"/>
  <c r="GT15" i="4"/>
  <c r="GU15" i="4"/>
  <c r="GV15" i="4"/>
  <c r="GW15" i="4"/>
  <c r="GX15" i="4"/>
  <c r="GY15" i="4"/>
  <c r="GZ15" i="4"/>
  <c r="HA15" i="4"/>
  <c r="HB15" i="4"/>
  <c r="HC15" i="4"/>
  <c r="HD15" i="4"/>
  <c r="HE15" i="4"/>
  <c r="HF15" i="4"/>
  <c r="HG15" i="4"/>
  <c r="HH15" i="4"/>
  <c r="HI15" i="4"/>
  <c r="HJ15" i="4"/>
  <c r="HK15" i="4"/>
  <c r="HL15" i="4"/>
  <c r="HM15" i="4"/>
  <c r="HN15" i="4"/>
  <c r="HO15" i="4"/>
  <c r="HP15" i="4"/>
  <c r="HQ15" i="4"/>
  <c r="HR15" i="4"/>
  <c r="HS15" i="4"/>
  <c r="HT15" i="4"/>
  <c r="HU15" i="4"/>
  <c r="HV15" i="4"/>
  <c r="HW15" i="4"/>
  <c r="HX15" i="4"/>
  <c r="HY15" i="4"/>
  <c r="HZ15" i="4"/>
  <c r="IA15" i="4"/>
  <c r="IB15" i="4"/>
  <c r="IC15" i="4"/>
  <c r="ID15" i="4"/>
  <c r="IE15" i="4"/>
  <c r="IF15" i="4"/>
  <c r="IG15" i="4"/>
  <c r="IH15" i="4"/>
  <c r="II15" i="4"/>
  <c r="IJ15" i="4"/>
  <c r="IK15" i="4"/>
  <c r="IL15" i="4"/>
  <c r="IM15" i="4"/>
  <c r="IN15" i="4"/>
  <c r="IO15" i="4"/>
  <c r="IP15" i="4"/>
  <c r="IQ15" i="4"/>
  <c r="IR15" i="4"/>
  <c r="IS15" i="4"/>
  <c r="IT15" i="4"/>
  <c r="IU15" i="4"/>
  <c r="IV15" i="4"/>
  <c r="IW15" i="4"/>
  <c r="IX15" i="4"/>
  <c r="IY15" i="4"/>
  <c r="IZ15" i="4"/>
  <c r="JA15" i="4"/>
  <c r="JB15" i="4"/>
  <c r="JC15" i="4"/>
  <c r="JD15" i="4"/>
  <c r="JE15" i="4"/>
  <c r="D27" i="4"/>
  <c r="D26" i="4"/>
  <c r="D25" i="4"/>
  <c r="D24" i="4"/>
  <c r="D23" i="4"/>
  <c r="D21" i="4"/>
  <c r="D20" i="4"/>
  <c r="D19" i="4"/>
  <c r="D18" i="4"/>
  <c r="D17" i="4"/>
  <c r="D16" i="4"/>
  <c r="JG4" i="4"/>
  <c r="JG5" i="4"/>
  <c r="JG6" i="4"/>
  <c r="JG7" i="4"/>
  <c r="JG8" i="4"/>
  <c r="JG9" i="4"/>
  <c r="JG10" i="4"/>
  <c r="JG11" i="4"/>
  <c r="JG12" i="4"/>
  <c r="JG13" i="4"/>
  <c r="JG14" i="4"/>
  <c r="JG3" i="4"/>
  <c r="JF4" i="4"/>
  <c r="JF5" i="4"/>
  <c r="JF6" i="4"/>
  <c r="JF7" i="4"/>
  <c r="JF8" i="4"/>
  <c r="JF9" i="4"/>
  <c r="JF10" i="4"/>
  <c r="JF11" i="4"/>
  <c r="JF12" i="4"/>
  <c r="JF13" i="4"/>
  <c r="JF14" i="4"/>
  <c r="JF3" i="4"/>
  <c r="F177" i="1"/>
  <c r="F176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G177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G176" i="1"/>
  <c r="G173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F175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F174" i="1"/>
  <c r="F173" i="1"/>
  <c r="AP142" i="1"/>
  <c r="AO142" i="1"/>
  <c r="AP141" i="1"/>
  <c r="AO141" i="1"/>
  <c r="AP140" i="1"/>
  <c r="AO140" i="1"/>
  <c r="AP139" i="1"/>
  <c r="AO139" i="1"/>
  <c r="AP138" i="1"/>
  <c r="AO138" i="1"/>
  <c r="AP137" i="1"/>
  <c r="AO137" i="1"/>
  <c r="AP166" i="1"/>
  <c r="AO166" i="1"/>
  <c r="AP165" i="1"/>
  <c r="AO165" i="1"/>
  <c r="AP164" i="1"/>
  <c r="AO164" i="1"/>
  <c r="AP163" i="1"/>
  <c r="AO163" i="1"/>
  <c r="AP162" i="1"/>
  <c r="AO162" i="1"/>
  <c r="AP161" i="1"/>
  <c r="AO161" i="1"/>
  <c r="AP172" i="1"/>
  <c r="AO172" i="1"/>
  <c r="AP171" i="1"/>
  <c r="AO171" i="1"/>
  <c r="AP170" i="1"/>
  <c r="AO170" i="1"/>
  <c r="AP169" i="1"/>
  <c r="AO169" i="1"/>
  <c r="AP168" i="1"/>
  <c r="AO168" i="1"/>
  <c r="AP167" i="1"/>
  <c r="AO167" i="1"/>
  <c r="AP148" i="1"/>
  <c r="AO148" i="1"/>
  <c r="AP147" i="1"/>
  <c r="AO147" i="1"/>
  <c r="AP146" i="1"/>
  <c r="AO146" i="1"/>
  <c r="AP145" i="1"/>
  <c r="AO145" i="1"/>
  <c r="AP144" i="1"/>
  <c r="AO144" i="1"/>
  <c r="AP143" i="1"/>
  <c r="AO143" i="1"/>
  <c r="AP118" i="1"/>
  <c r="AO118" i="1"/>
  <c r="AP117" i="1"/>
  <c r="AO117" i="1"/>
  <c r="AP116" i="1"/>
  <c r="AO116" i="1"/>
  <c r="AP115" i="1"/>
  <c r="AO115" i="1"/>
  <c r="AP114" i="1"/>
  <c r="AO114" i="1"/>
  <c r="AP113" i="1"/>
  <c r="AO113" i="1"/>
  <c r="AP124" i="1"/>
  <c r="AO124" i="1"/>
  <c r="AP123" i="1"/>
  <c r="AO123" i="1"/>
  <c r="AP122" i="1"/>
  <c r="AO122" i="1"/>
  <c r="AP121" i="1"/>
  <c r="AO121" i="1"/>
  <c r="AP120" i="1"/>
  <c r="AO120" i="1"/>
  <c r="AP119" i="1"/>
  <c r="AO119" i="1"/>
  <c r="AP94" i="1"/>
  <c r="AO94" i="1"/>
  <c r="AP93" i="1"/>
  <c r="AO93" i="1"/>
  <c r="AP92" i="1"/>
  <c r="AO92" i="1"/>
  <c r="AP91" i="1"/>
  <c r="AO91" i="1"/>
  <c r="AP90" i="1"/>
  <c r="AO90" i="1"/>
  <c r="AP89" i="1"/>
  <c r="AO89" i="1"/>
  <c r="AP100" i="1"/>
  <c r="AO100" i="1"/>
  <c r="AP99" i="1"/>
  <c r="AO99" i="1"/>
  <c r="AP98" i="1"/>
  <c r="AO98" i="1"/>
  <c r="AP97" i="1"/>
  <c r="AO97" i="1"/>
  <c r="AP96" i="1"/>
  <c r="AO96" i="1"/>
  <c r="AP95" i="1"/>
  <c r="AO95" i="1"/>
  <c r="AP67" i="1"/>
  <c r="AO67" i="1"/>
  <c r="AP66" i="1"/>
  <c r="AO66" i="1"/>
  <c r="AP65" i="1"/>
  <c r="AO65" i="1"/>
  <c r="AP64" i="1"/>
  <c r="AO64" i="1"/>
  <c r="AP63" i="1"/>
  <c r="AO63" i="1"/>
  <c r="AP62" i="1"/>
  <c r="AO62" i="1"/>
  <c r="AP19" i="1"/>
  <c r="AO19" i="1"/>
  <c r="AP18" i="1"/>
  <c r="AO18" i="1"/>
  <c r="AP17" i="1"/>
  <c r="AO17" i="1"/>
  <c r="AP16" i="1"/>
  <c r="AO16" i="1"/>
  <c r="AP15" i="1"/>
  <c r="AO15" i="1"/>
  <c r="AP14" i="1"/>
  <c r="AO14" i="1"/>
  <c r="AP43" i="1"/>
  <c r="AO43" i="1"/>
  <c r="AP42" i="1"/>
  <c r="AO42" i="1"/>
  <c r="AP41" i="1"/>
  <c r="AO41" i="1"/>
  <c r="AP40" i="1"/>
  <c r="AO40" i="1"/>
  <c r="AP39" i="1"/>
  <c r="AO39" i="1"/>
  <c r="AP38" i="1"/>
  <c r="AO38" i="1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AP148" i="3"/>
  <c r="AO148" i="3"/>
  <c r="AP147" i="3"/>
  <c r="AO147" i="3"/>
  <c r="AP146" i="3"/>
  <c r="AO146" i="3"/>
  <c r="AP145" i="3"/>
  <c r="AO145" i="3"/>
  <c r="AP144" i="3"/>
  <c r="AO144" i="3"/>
  <c r="AP143" i="3"/>
  <c r="AO143" i="3"/>
  <c r="AP142" i="3"/>
  <c r="AO142" i="3"/>
  <c r="AP141" i="3"/>
  <c r="AO141" i="3"/>
  <c r="AP140" i="3"/>
  <c r="AO140" i="3"/>
  <c r="AP139" i="3"/>
  <c r="AO139" i="3"/>
  <c r="AP138" i="3"/>
  <c r="AO138" i="3"/>
  <c r="AP137" i="3"/>
  <c r="AO137" i="3"/>
  <c r="AP136" i="3"/>
  <c r="AO136" i="3"/>
  <c r="AP135" i="3"/>
  <c r="AO135" i="3"/>
  <c r="AP134" i="3"/>
  <c r="AO134" i="3"/>
  <c r="AP133" i="3"/>
  <c r="AO133" i="3"/>
  <c r="AP132" i="3"/>
  <c r="AO132" i="3"/>
  <c r="AP131" i="3"/>
  <c r="AO131" i="3"/>
  <c r="AP130" i="3"/>
  <c r="AO130" i="3"/>
  <c r="AP129" i="3"/>
  <c r="AO129" i="3"/>
  <c r="AP128" i="3"/>
  <c r="AO128" i="3"/>
  <c r="AP127" i="3"/>
  <c r="AO127" i="3"/>
  <c r="AP126" i="3"/>
  <c r="AO126" i="3"/>
  <c r="AP125" i="3"/>
  <c r="AO125" i="3"/>
  <c r="AP124" i="3"/>
  <c r="AO124" i="3"/>
  <c r="AP123" i="3"/>
  <c r="AO123" i="3"/>
  <c r="AP122" i="3"/>
  <c r="AO122" i="3"/>
  <c r="AP121" i="3"/>
  <c r="AO121" i="3"/>
  <c r="AP120" i="3"/>
  <c r="AO120" i="3"/>
  <c r="AP119" i="3"/>
  <c r="AO119" i="3"/>
  <c r="AP118" i="3"/>
  <c r="AO118" i="3"/>
  <c r="AP117" i="3"/>
  <c r="AO117" i="3"/>
  <c r="AP116" i="3"/>
  <c r="AO116" i="3"/>
  <c r="AP115" i="3"/>
  <c r="AO115" i="3"/>
  <c r="AP114" i="3"/>
  <c r="AO114" i="3"/>
  <c r="AP113" i="3"/>
  <c r="AO113" i="3"/>
  <c r="AP112" i="3"/>
  <c r="AO112" i="3"/>
  <c r="AP111" i="3"/>
  <c r="AO111" i="3"/>
  <c r="AP110" i="3"/>
  <c r="AO110" i="3"/>
  <c r="AP109" i="3"/>
  <c r="AO109" i="3"/>
  <c r="AP108" i="3"/>
  <c r="AO108" i="3"/>
  <c r="AP107" i="3"/>
  <c r="AO107" i="3"/>
  <c r="AP106" i="3"/>
  <c r="AO106" i="3"/>
  <c r="AP105" i="3"/>
  <c r="AO105" i="3"/>
  <c r="AP104" i="3"/>
  <c r="AO104" i="3"/>
  <c r="AP103" i="3"/>
  <c r="AO103" i="3"/>
  <c r="AP102" i="3"/>
  <c r="AO102" i="3"/>
  <c r="AP101" i="3"/>
  <c r="AO101" i="3"/>
  <c r="AP100" i="3"/>
  <c r="AO100" i="3"/>
  <c r="AP99" i="3"/>
  <c r="AO99" i="3"/>
  <c r="AP98" i="3"/>
  <c r="AO98" i="3"/>
  <c r="AP97" i="3"/>
  <c r="AO97" i="3"/>
  <c r="AP96" i="3"/>
  <c r="AO96" i="3"/>
  <c r="AP95" i="3"/>
  <c r="AO95" i="3"/>
  <c r="AP94" i="3"/>
  <c r="AO94" i="3"/>
  <c r="AP93" i="3"/>
  <c r="AO93" i="3"/>
  <c r="AP92" i="3"/>
  <c r="AO92" i="3"/>
  <c r="AP91" i="3"/>
  <c r="AO91" i="3"/>
  <c r="AP90" i="3"/>
  <c r="AO90" i="3"/>
  <c r="AP89" i="3"/>
  <c r="AO89" i="3"/>
  <c r="AP88" i="3"/>
  <c r="AO88" i="3"/>
  <c r="AP87" i="3"/>
  <c r="AO87" i="3"/>
  <c r="AP86" i="3"/>
  <c r="AO86" i="3"/>
  <c r="AP85" i="3"/>
  <c r="AO85" i="3"/>
  <c r="AP84" i="3"/>
  <c r="AO84" i="3"/>
  <c r="AP83" i="3"/>
  <c r="AO83" i="3"/>
  <c r="AP82" i="3"/>
  <c r="AO82" i="3"/>
  <c r="AP81" i="3"/>
  <c r="AO81" i="3"/>
  <c r="AP80" i="3"/>
  <c r="AO80" i="3"/>
  <c r="AP79" i="3"/>
  <c r="AO79" i="3"/>
  <c r="AP78" i="3"/>
  <c r="AO78" i="3"/>
  <c r="AP77" i="3"/>
  <c r="AO77" i="3"/>
  <c r="AP76" i="3"/>
  <c r="AO76" i="3"/>
  <c r="AP75" i="3"/>
  <c r="AO75" i="3"/>
  <c r="AP74" i="3"/>
  <c r="AO74" i="3"/>
  <c r="AP73" i="3"/>
  <c r="AO73" i="3"/>
  <c r="AP72" i="3"/>
  <c r="AO72" i="3"/>
  <c r="AP71" i="3"/>
  <c r="AO71" i="3"/>
  <c r="AP70" i="3"/>
  <c r="AO70" i="3"/>
  <c r="AP69" i="3"/>
  <c r="AO69" i="3"/>
  <c r="AP68" i="3"/>
  <c r="AO68" i="3"/>
  <c r="AP67" i="3"/>
  <c r="AO67" i="3"/>
  <c r="AP66" i="3"/>
  <c r="AO66" i="3"/>
  <c r="AP65" i="3"/>
  <c r="AO65" i="3"/>
  <c r="AP64" i="3"/>
  <c r="AO64" i="3"/>
  <c r="AP63" i="3"/>
  <c r="AO63" i="3"/>
  <c r="AP62" i="3"/>
  <c r="AO62" i="3"/>
  <c r="AP61" i="3"/>
  <c r="AO61" i="3"/>
  <c r="AP60" i="3"/>
  <c r="AO60" i="3"/>
  <c r="AP59" i="3"/>
  <c r="AO59" i="3"/>
  <c r="AP58" i="3"/>
  <c r="AO58" i="3"/>
  <c r="AP57" i="3"/>
  <c r="AO57" i="3"/>
  <c r="AP56" i="3"/>
  <c r="AO56" i="3"/>
  <c r="AP55" i="3"/>
  <c r="AO55" i="3"/>
  <c r="AP54" i="3"/>
  <c r="AO54" i="3"/>
  <c r="AP53" i="3"/>
  <c r="AO53" i="3"/>
  <c r="AP52" i="3"/>
  <c r="AO52" i="3"/>
  <c r="AP51" i="3"/>
  <c r="AO51" i="3"/>
  <c r="AP50" i="3"/>
  <c r="AO50" i="3"/>
  <c r="AP49" i="3"/>
  <c r="AO49" i="3"/>
  <c r="AP48" i="3"/>
  <c r="AO48" i="3"/>
  <c r="AP47" i="3"/>
  <c r="AO47" i="3"/>
  <c r="AP46" i="3"/>
  <c r="AO46" i="3"/>
  <c r="AP45" i="3"/>
  <c r="AO45" i="3"/>
  <c r="AP44" i="3"/>
  <c r="AO44" i="3"/>
  <c r="AP43" i="3"/>
  <c r="AO43" i="3"/>
  <c r="AP42" i="3"/>
  <c r="AO42" i="3"/>
  <c r="AP41" i="3"/>
  <c r="AO41" i="3"/>
  <c r="AP40" i="3"/>
  <c r="AO40" i="3"/>
  <c r="AP39" i="3"/>
  <c r="AO39" i="3"/>
  <c r="AP38" i="3"/>
  <c r="AO38" i="3"/>
  <c r="AP37" i="3"/>
  <c r="AO37" i="3"/>
  <c r="AP36" i="3"/>
  <c r="AO36" i="3"/>
  <c r="AP35" i="3"/>
  <c r="AO35" i="3"/>
  <c r="AP34" i="3"/>
  <c r="AO34" i="3"/>
  <c r="AP33" i="3"/>
  <c r="AO33" i="3"/>
  <c r="AP32" i="3"/>
  <c r="AO32" i="3"/>
  <c r="AP31" i="3"/>
  <c r="AO31" i="3"/>
  <c r="AP30" i="3"/>
  <c r="AO30" i="3"/>
  <c r="AP29" i="3"/>
  <c r="AO29" i="3"/>
  <c r="AP28" i="3"/>
  <c r="AO28" i="3"/>
  <c r="AP27" i="3"/>
  <c r="AO27" i="3"/>
  <c r="AP26" i="3"/>
  <c r="AO26" i="3"/>
  <c r="AP25" i="3"/>
  <c r="AO25" i="3"/>
  <c r="AP24" i="3"/>
  <c r="AO24" i="3"/>
  <c r="AP23" i="3"/>
  <c r="AO23" i="3"/>
  <c r="AP22" i="3"/>
  <c r="AO22" i="3"/>
  <c r="AP21" i="3"/>
  <c r="AO21" i="3"/>
  <c r="AP20" i="3"/>
  <c r="AO20" i="3"/>
  <c r="AP19" i="3"/>
  <c r="AO19" i="3"/>
  <c r="AP18" i="3"/>
  <c r="AO18" i="3"/>
  <c r="AP17" i="3"/>
  <c r="AO17" i="3"/>
  <c r="AP16" i="3"/>
  <c r="AO16" i="3"/>
  <c r="AP15" i="3"/>
  <c r="AO15" i="3"/>
  <c r="AP14" i="3"/>
  <c r="AO14" i="3"/>
  <c r="AP13" i="3"/>
  <c r="AO13" i="3"/>
  <c r="AP12" i="3"/>
  <c r="AO12" i="3"/>
  <c r="AP11" i="3"/>
  <c r="AO11" i="3"/>
  <c r="AP10" i="3"/>
  <c r="AO10" i="3"/>
  <c r="AP9" i="3"/>
  <c r="AO9" i="3"/>
  <c r="AP8" i="3"/>
  <c r="AO8" i="3"/>
  <c r="AP7" i="3"/>
  <c r="AO7" i="3"/>
  <c r="AP6" i="3"/>
  <c r="AO6" i="3"/>
  <c r="AP5" i="3"/>
  <c r="AO5" i="3"/>
  <c r="AP4" i="3"/>
  <c r="AO4" i="3"/>
  <c r="AP3" i="3"/>
  <c r="AO3" i="3"/>
  <c r="AP2" i="3"/>
  <c r="AO2" i="3"/>
  <c r="J63" i="2"/>
  <c r="L63" i="2"/>
  <c r="J64" i="2"/>
  <c r="L64" i="2"/>
  <c r="J65" i="2"/>
  <c r="L65" i="2"/>
  <c r="J66" i="2"/>
  <c r="L66" i="2"/>
  <c r="J67" i="2"/>
  <c r="L67" i="2"/>
  <c r="J68" i="2"/>
  <c r="L68" i="2"/>
  <c r="J69" i="2"/>
  <c r="L69" i="2"/>
  <c r="J70" i="2"/>
  <c r="L70" i="2"/>
  <c r="J71" i="2"/>
  <c r="L71" i="2"/>
  <c r="J72" i="2"/>
  <c r="L72" i="2"/>
  <c r="J73" i="2"/>
  <c r="L73" i="2"/>
  <c r="J74" i="2"/>
  <c r="L74" i="2"/>
  <c r="J75" i="2"/>
  <c r="L75" i="2"/>
  <c r="J76" i="2"/>
  <c r="L76" i="2"/>
  <c r="J77" i="2"/>
  <c r="L77" i="2"/>
  <c r="J78" i="2"/>
  <c r="L78" i="2"/>
  <c r="J79" i="2"/>
  <c r="L79" i="2"/>
  <c r="J80" i="2"/>
  <c r="L80" i="2"/>
  <c r="J81" i="2"/>
  <c r="L81" i="2"/>
  <c r="J82" i="2"/>
  <c r="L82" i="2"/>
  <c r="J83" i="2"/>
  <c r="L83" i="2"/>
  <c r="J84" i="2"/>
  <c r="L84" i="2"/>
  <c r="J85" i="2"/>
  <c r="L85" i="2"/>
  <c r="J86" i="2"/>
  <c r="L86" i="2"/>
  <c r="J87" i="2"/>
  <c r="L87" i="2"/>
  <c r="J88" i="2"/>
  <c r="L88" i="2"/>
  <c r="J89" i="2"/>
  <c r="L89" i="2"/>
  <c r="J90" i="2"/>
  <c r="L90" i="2"/>
  <c r="J91" i="2"/>
  <c r="L91" i="2"/>
  <c r="J92" i="2"/>
  <c r="L92" i="2"/>
  <c r="J93" i="2"/>
  <c r="L93" i="2"/>
  <c r="J94" i="2"/>
  <c r="L94" i="2"/>
  <c r="J95" i="2"/>
  <c r="L95" i="2"/>
  <c r="J96" i="2"/>
  <c r="L96" i="2"/>
  <c r="J97" i="2"/>
  <c r="L97" i="2"/>
  <c r="J98" i="2"/>
  <c r="L98" i="2"/>
  <c r="J99" i="2"/>
  <c r="L99" i="2"/>
  <c r="J100" i="2"/>
  <c r="L100" i="2"/>
  <c r="J101" i="2"/>
  <c r="L101" i="2"/>
  <c r="J102" i="2"/>
  <c r="L102" i="2"/>
  <c r="J103" i="2"/>
  <c r="L103" i="2"/>
  <c r="J104" i="2"/>
  <c r="L104" i="2"/>
  <c r="J105" i="2"/>
  <c r="L105" i="2"/>
  <c r="J106" i="2"/>
  <c r="L106" i="2"/>
  <c r="J107" i="2"/>
  <c r="L107" i="2"/>
  <c r="J108" i="2"/>
  <c r="L108" i="2"/>
  <c r="J109" i="2"/>
  <c r="L109" i="2"/>
  <c r="J110" i="2"/>
  <c r="L110" i="2"/>
  <c r="J111" i="2"/>
  <c r="L111" i="2"/>
  <c r="J112" i="2"/>
  <c r="L112" i="2"/>
  <c r="J113" i="2"/>
  <c r="L113" i="2"/>
  <c r="J114" i="2"/>
  <c r="L114" i="2"/>
  <c r="J115" i="2"/>
  <c r="L115" i="2"/>
  <c r="J116" i="2"/>
  <c r="L116" i="2"/>
  <c r="J117" i="2"/>
  <c r="L117" i="2"/>
  <c r="J118" i="2"/>
  <c r="L118" i="2"/>
  <c r="J119" i="2"/>
  <c r="L119" i="2"/>
  <c r="J120" i="2"/>
  <c r="L120" i="2"/>
  <c r="J121" i="2"/>
  <c r="L121" i="2"/>
  <c r="J122" i="2"/>
  <c r="L122" i="2"/>
  <c r="J123" i="2"/>
  <c r="L123" i="2"/>
  <c r="J124" i="2"/>
  <c r="L124" i="2"/>
  <c r="J125" i="2"/>
  <c r="L125" i="2"/>
  <c r="J126" i="2"/>
  <c r="L126" i="2"/>
  <c r="J127" i="2"/>
  <c r="L127" i="2"/>
  <c r="J128" i="2"/>
  <c r="L128" i="2"/>
  <c r="J129" i="2"/>
  <c r="L129" i="2"/>
  <c r="J130" i="2"/>
  <c r="L130" i="2"/>
  <c r="J131" i="2"/>
  <c r="L131" i="2"/>
  <c r="J132" i="2"/>
  <c r="L132" i="2"/>
  <c r="J133" i="2"/>
  <c r="L133" i="2"/>
  <c r="J134" i="2"/>
  <c r="L134" i="2"/>
  <c r="J135" i="2"/>
  <c r="L135" i="2"/>
  <c r="J136" i="2"/>
  <c r="L136" i="2"/>
  <c r="J137" i="2"/>
  <c r="L137" i="2"/>
  <c r="J138" i="2"/>
  <c r="L138" i="2"/>
  <c r="J139" i="2"/>
  <c r="L139" i="2"/>
  <c r="J140" i="2"/>
  <c r="L140" i="2"/>
  <c r="J141" i="2"/>
  <c r="L141" i="2"/>
  <c r="J142" i="2"/>
  <c r="L142" i="2"/>
  <c r="J143" i="2"/>
  <c r="L143" i="2"/>
  <c r="J144" i="2"/>
  <c r="L144" i="2"/>
  <c r="J145" i="2"/>
  <c r="L145" i="2"/>
  <c r="J146" i="2"/>
  <c r="L146" i="2"/>
  <c r="J147" i="2"/>
  <c r="L147" i="2"/>
  <c r="J148" i="2"/>
  <c r="L148" i="2"/>
  <c r="J149" i="2"/>
  <c r="L149" i="2"/>
  <c r="J150" i="2"/>
  <c r="L150" i="2"/>
  <c r="J151" i="2"/>
  <c r="L151" i="2"/>
  <c r="J152" i="2"/>
  <c r="L152" i="2"/>
  <c r="J153" i="2"/>
  <c r="L153" i="2"/>
  <c r="J154" i="2"/>
  <c r="L154" i="2"/>
  <c r="J155" i="2"/>
  <c r="L155" i="2"/>
  <c r="J156" i="2"/>
  <c r="L156" i="2"/>
  <c r="J157" i="2"/>
  <c r="L157" i="2"/>
  <c r="J158" i="2"/>
  <c r="L158" i="2"/>
  <c r="J159" i="2"/>
  <c r="L159" i="2"/>
  <c r="J160" i="2"/>
  <c r="L160" i="2"/>
  <c r="J161" i="2"/>
  <c r="L161" i="2"/>
  <c r="J162" i="2"/>
  <c r="L162" i="2"/>
  <c r="J163" i="2"/>
  <c r="L163" i="2"/>
  <c r="J164" i="2"/>
  <c r="L164" i="2"/>
  <c r="J165" i="2"/>
  <c r="L165" i="2"/>
  <c r="J166" i="2"/>
  <c r="L166" i="2"/>
  <c r="J167" i="2"/>
  <c r="L167" i="2"/>
  <c r="J168" i="2"/>
  <c r="L168" i="2"/>
  <c r="J169" i="2"/>
  <c r="L169" i="2"/>
  <c r="J170" i="2"/>
  <c r="L170" i="2"/>
  <c r="J171" i="2"/>
  <c r="L171" i="2"/>
  <c r="J172" i="2"/>
  <c r="L172" i="2"/>
  <c r="J173" i="2"/>
  <c r="L173" i="2"/>
  <c r="J174" i="2"/>
  <c r="L174" i="2"/>
  <c r="J175" i="2"/>
  <c r="L175" i="2"/>
  <c r="J176" i="2"/>
  <c r="L176" i="2"/>
  <c r="J177" i="2"/>
  <c r="L177" i="2"/>
  <c r="J178" i="2"/>
  <c r="L178" i="2"/>
  <c r="J179" i="2"/>
  <c r="L179" i="2"/>
  <c r="J180" i="2"/>
  <c r="L180" i="2"/>
  <c r="J181" i="2"/>
  <c r="L181" i="2"/>
  <c r="J182" i="2"/>
  <c r="L182" i="2"/>
  <c r="J183" i="2"/>
  <c r="L183" i="2"/>
  <c r="J184" i="2"/>
  <c r="L184" i="2"/>
  <c r="J185" i="2"/>
  <c r="L185" i="2"/>
  <c r="J186" i="2"/>
  <c r="L186" i="2"/>
  <c r="J187" i="2"/>
  <c r="L187" i="2"/>
  <c r="J188" i="2"/>
  <c r="L188" i="2"/>
  <c r="J189" i="2"/>
  <c r="L189" i="2"/>
  <c r="J190" i="2"/>
  <c r="L190" i="2"/>
  <c r="J191" i="2"/>
  <c r="L191" i="2"/>
  <c r="J192" i="2"/>
  <c r="L192" i="2"/>
  <c r="J193" i="2"/>
  <c r="L193" i="2"/>
  <c r="J194" i="2"/>
  <c r="L194" i="2"/>
  <c r="J195" i="2"/>
  <c r="L195" i="2"/>
  <c r="J196" i="2"/>
  <c r="L196" i="2"/>
  <c r="J197" i="2"/>
  <c r="L197" i="2"/>
  <c r="J198" i="2"/>
  <c r="L198" i="2"/>
  <c r="J199" i="2"/>
  <c r="L199" i="2"/>
  <c r="J200" i="2"/>
  <c r="L200" i="2"/>
  <c r="J201" i="2"/>
  <c r="L201" i="2"/>
  <c r="J202" i="2"/>
  <c r="L202" i="2"/>
  <c r="J203" i="2"/>
  <c r="L203" i="2"/>
  <c r="J204" i="2"/>
  <c r="L204" i="2"/>
  <c r="J205" i="2"/>
  <c r="L205" i="2"/>
  <c r="J206" i="2"/>
  <c r="L206" i="2"/>
  <c r="J207" i="2"/>
  <c r="L207" i="2"/>
  <c r="J208" i="2"/>
  <c r="L208" i="2"/>
  <c r="J209" i="2"/>
  <c r="L209" i="2"/>
  <c r="J210" i="2"/>
  <c r="L210" i="2"/>
  <c r="J211" i="2"/>
  <c r="L211" i="2"/>
  <c r="J212" i="2"/>
  <c r="L212" i="2"/>
  <c r="J213" i="2"/>
  <c r="L213" i="2"/>
  <c r="J214" i="2"/>
  <c r="L214" i="2"/>
  <c r="J215" i="2"/>
  <c r="L215" i="2"/>
  <c r="J216" i="2"/>
  <c r="L216" i="2"/>
  <c r="J217" i="2"/>
  <c r="L217" i="2"/>
  <c r="J218" i="2"/>
  <c r="L218" i="2"/>
  <c r="J219" i="2"/>
  <c r="L219" i="2"/>
  <c r="J220" i="2"/>
  <c r="L220" i="2"/>
  <c r="J221" i="2"/>
  <c r="L221" i="2"/>
  <c r="J222" i="2"/>
  <c r="L222" i="2"/>
  <c r="J223" i="2"/>
  <c r="L223" i="2"/>
  <c r="J224" i="2"/>
  <c r="L224" i="2"/>
  <c r="J225" i="2"/>
  <c r="L225" i="2"/>
  <c r="J226" i="2"/>
  <c r="L226" i="2"/>
  <c r="J227" i="2"/>
  <c r="L227" i="2"/>
  <c r="J228" i="2"/>
  <c r="L228" i="2"/>
  <c r="J229" i="2"/>
  <c r="L229" i="2"/>
  <c r="J230" i="2"/>
  <c r="L230" i="2"/>
  <c r="J231" i="2"/>
  <c r="L231" i="2"/>
  <c r="J232" i="2"/>
  <c r="L232" i="2"/>
  <c r="J233" i="2"/>
  <c r="L233" i="2"/>
  <c r="J234" i="2"/>
  <c r="L234" i="2"/>
  <c r="J235" i="2"/>
  <c r="L235" i="2"/>
  <c r="J236" i="2"/>
  <c r="L236" i="2"/>
  <c r="J237" i="2"/>
  <c r="L237" i="2"/>
  <c r="J238" i="2"/>
  <c r="L238" i="2"/>
  <c r="J239" i="2"/>
  <c r="L239" i="2"/>
  <c r="J240" i="2"/>
  <c r="L240" i="2"/>
  <c r="J241" i="2"/>
  <c r="L241" i="2"/>
  <c r="J242" i="2"/>
  <c r="L242" i="2"/>
  <c r="J243" i="2"/>
  <c r="L243" i="2"/>
  <c r="J244" i="2"/>
  <c r="L244" i="2"/>
  <c r="J245" i="2"/>
  <c r="L245" i="2"/>
  <c r="J246" i="2"/>
  <c r="L246" i="2"/>
  <c r="J247" i="2"/>
  <c r="L247" i="2"/>
  <c r="J248" i="2"/>
  <c r="L248" i="2"/>
  <c r="J249" i="2"/>
  <c r="L249" i="2"/>
  <c r="J250" i="2"/>
  <c r="L250" i="2"/>
  <c r="J251" i="2"/>
  <c r="L251" i="2"/>
  <c r="J252" i="2"/>
  <c r="L252" i="2"/>
  <c r="J253" i="2"/>
  <c r="L253" i="2"/>
  <c r="J254" i="2"/>
  <c r="L254" i="2"/>
  <c r="J255" i="2"/>
  <c r="L255" i="2"/>
  <c r="J256" i="2"/>
  <c r="L256" i="2"/>
  <c r="J257" i="2"/>
  <c r="L257" i="2"/>
  <c r="J258" i="2"/>
  <c r="L258" i="2"/>
  <c r="J259" i="2"/>
  <c r="L259" i="2"/>
  <c r="J260" i="2"/>
  <c r="L260" i="2"/>
  <c r="J261" i="2"/>
  <c r="L261" i="2"/>
  <c r="J262" i="2"/>
  <c r="L262" i="2"/>
  <c r="J263" i="2"/>
  <c r="L263" i="2"/>
  <c r="J264" i="2"/>
  <c r="L264" i="2"/>
  <c r="J265" i="2"/>
  <c r="L265" i="2"/>
  <c r="J266" i="2"/>
  <c r="L266" i="2"/>
  <c r="J267" i="2"/>
  <c r="L267" i="2"/>
  <c r="J268" i="2"/>
  <c r="L268" i="2"/>
  <c r="J269" i="2"/>
  <c r="L269" i="2"/>
  <c r="J270" i="2"/>
  <c r="L270" i="2"/>
  <c r="J271" i="2"/>
  <c r="L271" i="2"/>
  <c r="J272" i="2"/>
  <c r="L272" i="2"/>
  <c r="J273" i="2"/>
  <c r="L273" i="2"/>
  <c r="J274" i="2"/>
  <c r="L274" i="2"/>
  <c r="J275" i="2"/>
  <c r="L275" i="2"/>
  <c r="J276" i="2"/>
  <c r="L276" i="2"/>
  <c r="J277" i="2"/>
  <c r="L277" i="2"/>
  <c r="J278" i="2"/>
  <c r="L278" i="2"/>
  <c r="J279" i="2"/>
  <c r="L279" i="2"/>
  <c r="J280" i="2"/>
  <c r="L280" i="2"/>
  <c r="J281" i="2"/>
  <c r="L281" i="2"/>
  <c r="J282" i="2"/>
  <c r="L282" i="2"/>
  <c r="J283" i="2"/>
  <c r="L283" i="2"/>
  <c r="J284" i="2"/>
  <c r="L284" i="2"/>
  <c r="J285" i="2"/>
  <c r="L285" i="2"/>
  <c r="J286" i="2"/>
  <c r="L286" i="2"/>
  <c r="J287" i="2"/>
  <c r="L287" i="2"/>
  <c r="J288" i="2"/>
  <c r="L288" i="2"/>
  <c r="J289" i="2"/>
  <c r="L289" i="2"/>
  <c r="J290" i="2"/>
  <c r="L290" i="2"/>
  <c r="J291" i="2"/>
  <c r="L291" i="2"/>
  <c r="J292" i="2"/>
  <c r="L292" i="2"/>
  <c r="J293" i="2"/>
  <c r="L293" i="2"/>
  <c r="J294" i="2"/>
  <c r="L294" i="2"/>
  <c r="J295" i="2"/>
  <c r="L295" i="2"/>
  <c r="J296" i="2"/>
  <c r="L296" i="2"/>
  <c r="J297" i="2"/>
  <c r="L297" i="2"/>
  <c r="J298" i="2"/>
  <c r="L298" i="2"/>
  <c r="J299" i="2"/>
  <c r="L299" i="2"/>
  <c r="J300" i="2"/>
  <c r="L300" i="2"/>
  <c r="J301" i="2"/>
  <c r="L301" i="2"/>
  <c r="J302" i="2"/>
  <c r="L302" i="2"/>
  <c r="J303" i="2"/>
  <c r="L303" i="2"/>
  <c r="J304" i="2"/>
  <c r="L304" i="2"/>
  <c r="J305" i="2"/>
  <c r="L305" i="2"/>
  <c r="J306" i="2"/>
  <c r="L306" i="2"/>
  <c r="J307" i="2"/>
  <c r="L307" i="2"/>
  <c r="J308" i="2"/>
  <c r="L308" i="2"/>
  <c r="J309" i="2"/>
  <c r="L309" i="2"/>
  <c r="J310" i="2"/>
  <c r="L310" i="2"/>
  <c r="J311" i="2"/>
  <c r="L311" i="2"/>
  <c r="J312" i="2"/>
  <c r="L312" i="2"/>
  <c r="J313" i="2"/>
  <c r="L313" i="2"/>
  <c r="J314" i="2"/>
  <c r="L314" i="2"/>
  <c r="J315" i="2"/>
  <c r="L315" i="2"/>
  <c r="J316" i="2"/>
  <c r="L316" i="2"/>
  <c r="J317" i="2"/>
  <c r="L317" i="2"/>
  <c r="J318" i="2"/>
  <c r="L318" i="2"/>
  <c r="J319" i="2"/>
  <c r="L319" i="2"/>
  <c r="J320" i="2"/>
  <c r="L320" i="2"/>
  <c r="J321" i="2"/>
  <c r="L321" i="2"/>
  <c r="J322" i="2"/>
  <c r="L322" i="2"/>
  <c r="J323" i="2"/>
  <c r="L323" i="2"/>
  <c r="J324" i="2"/>
  <c r="L324" i="2"/>
  <c r="J62" i="2"/>
  <c r="L62" i="2"/>
  <c r="L325" i="2"/>
  <c r="AP160" i="1"/>
  <c r="AO160" i="1"/>
  <c r="AP159" i="1"/>
  <c r="AO159" i="1"/>
  <c r="AP158" i="1"/>
  <c r="AO158" i="1"/>
  <c r="AP157" i="1"/>
  <c r="AO157" i="1"/>
  <c r="AP156" i="1"/>
  <c r="AO156" i="1"/>
  <c r="AP155" i="1"/>
  <c r="AO155" i="1"/>
  <c r="AP154" i="1"/>
  <c r="AO154" i="1"/>
  <c r="AP153" i="1"/>
  <c r="AO153" i="1"/>
  <c r="AP152" i="1"/>
  <c r="AO152" i="1"/>
  <c r="AP151" i="1"/>
  <c r="AO151" i="1"/>
  <c r="AP150" i="1"/>
  <c r="AO150" i="1"/>
  <c r="AP149" i="1"/>
  <c r="AO149" i="1"/>
  <c r="AP136" i="1"/>
  <c r="AO136" i="1"/>
  <c r="AP135" i="1"/>
  <c r="AO135" i="1"/>
  <c r="AP134" i="1"/>
  <c r="AO134" i="1"/>
  <c r="AP133" i="1"/>
  <c r="AO133" i="1"/>
  <c r="AP132" i="1"/>
  <c r="AO132" i="1"/>
  <c r="AP131" i="1"/>
  <c r="AO131" i="1"/>
  <c r="AP130" i="1"/>
  <c r="AO130" i="1"/>
  <c r="AP129" i="1"/>
  <c r="AO129" i="1"/>
  <c r="AP128" i="1"/>
  <c r="AO128" i="1"/>
  <c r="AP127" i="1"/>
  <c r="AO127" i="1"/>
  <c r="AP126" i="1"/>
  <c r="AO126" i="1"/>
  <c r="AP125" i="1"/>
  <c r="AO125" i="1"/>
  <c r="AP112" i="1"/>
  <c r="AO112" i="1"/>
  <c r="AP111" i="1"/>
  <c r="AO111" i="1"/>
  <c r="AP110" i="1"/>
  <c r="AO110" i="1"/>
  <c r="AP109" i="1"/>
  <c r="AO109" i="1"/>
  <c r="AP108" i="1"/>
  <c r="AO108" i="1"/>
  <c r="AP107" i="1"/>
  <c r="AO107" i="1"/>
  <c r="AP106" i="1"/>
  <c r="AO106" i="1"/>
  <c r="AP105" i="1"/>
  <c r="AO105" i="1"/>
  <c r="AP104" i="1"/>
  <c r="AO104" i="1"/>
  <c r="AP103" i="1"/>
  <c r="AO103" i="1"/>
  <c r="AP102" i="1"/>
  <c r="AO102" i="1"/>
  <c r="AP101" i="1"/>
  <c r="AO101" i="1"/>
  <c r="AP88" i="1"/>
  <c r="AO88" i="1"/>
  <c r="AP87" i="1"/>
  <c r="AO87" i="1"/>
  <c r="AP86" i="1"/>
  <c r="AO86" i="1"/>
  <c r="AP85" i="1"/>
  <c r="AO85" i="1"/>
  <c r="AP84" i="1"/>
  <c r="AO84" i="1"/>
  <c r="AP83" i="1"/>
  <c r="AO83" i="1"/>
  <c r="AP82" i="1"/>
  <c r="AO82" i="1"/>
  <c r="AP81" i="1"/>
  <c r="AO81" i="1"/>
  <c r="AP80" i="1"/>
  <c r="AO80" i="1"/>
  <c r="AP79" i="1"/>
  <c r="AO79" i="1"/>
  <c r="AP78" i="1"/>
  <c r="AO78" i="1"/>
  <c r="AP77" i="1"/>
  <c r="AO77" i="1"/>
  <c r="AP74" i="1"/>
  <c r="AP75" i="1"/>
  <c r="AO74" i="1"/>
  <c r="AO75" i="1"/>
  <c r="AP76" i="1"/>
  <c r="AO76" i="1"/>
  <c r="AO50" i="1"/>
  <c r="AP50" i="1"/>
  <c r="AO51" i="1"/>
  <c r="AP51" i="1"/>
  <c r="AO52" i="1"/>
  <c r="AP52" i="1"/>
  <c r="AO53" i="1"/>
  <c r="AP53" i="1"/>
  <c r="AO54" i="1"/>
  <c r="AP54" i="1"/>
  <c r="AO55" i="1"/>
  <c r="AP55" i="1"/>
  <c r="AO56" i="1"/>
  <c r="AP56" i="1"/>
  <c r="AO57" i="1"/>
  <c r="AP57" i="1"/>
  <c r="AO58" i="1"/>
  <c r="AP58" i="1"/>
  <c r="AO59" i="1"/>
  <c r="AP59" i="1"/>
  <c r="AO60" i="1"/>
  <c r="AP60" i="1"/>
  <c r="AO61" i="1"/>
  <c r="AP61" i="1"/>
  <c r="AO68" i="1"/>
  <c r="AP68" i="1"/>
  <c r="AO69" i="1"/>
  <c r="AP69" i="1"/>
  <c r="AO70" i="1"/>
  <c r="AP70" i="1"/>
  <c r="AO71" i="1"/>
  <c r="AP71" i="1"/>
  <c r="AO72" i="1"/>
  <c r="AP72" i="1"/>
  <c r="AO73" i="1"/>
  <c r="AP73" i="1"/>
  <c r="AP26" i="1"/>
  <c r="AO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P3" i="1"/>
  <c r="AP4" i="1"/>
  <c r="AP5" i="1"/>
  <c r="AP6" i="1"/>
  <c r="AP7" i="1"/>
  <c r="AP8" i="1"/>
  <c r="AP9" i="1"/>
  <c r="AP10" i="1"/>
  <c r="AP11" i="1"/>
  <c r="AP12" i="1"/>
  <c r="AP13" i="1"/>
  <c r="AP20" i="1"/>
  <c r="AP21" i="1"/>
  <c r="AP22" i="1"/>
  <c r="AP23" i="1"/>
  <c r="AP24" i="1"/>
  <c r="AP25" i="1"/>
  <c r="AP2" i="1"/>
  <c r="AO3" i="1"/>
  <c r="AO4" i="1"/>
  <c r="AO5" i="1"/>
  <c r="AO6" i="1"/>
  <c r="AO7" i="1"/>
  <c r="AO8" i="1"/>
  <c r="AO9" i="1"/>
  <c r="AO10" i="1"/>
  <c r="AO11" i="1"/>
  <c r="AO12" i="1"/>
  <c r="AO13" i="1"/>
  <c r="AO20" i="1"/>
  <c r="AO21" i="1"/>
  <c r="AO22" i="1"/>
  <c r="AO23" i="1"/>
  <c r="AO24" i="1"/>
  <c r="AO25" i="1"/>
  <c r="AO2" i="1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</calcChain>
</file>

<file path=xl/sharedStrings.xml><?xml version="1.0" encoding="utf-8"?>
<sst xmlns="http://schemas.openxmlformats.org/spreadsheetml/2006/main" count="648" uniqueCount="55">
  <si>
    <t>Hidden Neurons</t>
  </si>
  <si>
    <t>Size</t>
  </si>
  <si>
    <t>Position</t>
  </si>
  <si>
    <t>Rede Neural FF - Domínio do Espaço</t>
  </si>
  <si>
    <t>Rede Neural FF - Domínio da Frequência</t>
  </si>
  <si>
    <t>FOTO</t>
  </si>
  <si>
    <t>CENTRO</t>
  </si>
  <si>
    <t>SIZE</t>
  </si>
  <si>
    <t>RESULTADO GRAYSCALE</t>
  </si>
  <si>
    <t>Erro Coord</t>
  </si>
  <si>
    <t>Erro Size</t>
  </si>
  <si>
    <t>X</t>
  </si>
  <si>
    <t>Y</t>
  </si>
  <si>
    <t>3 SAÍDAS</t>
  </si>
  <si>
    <t>2 SAÍDAS</t>
  </si>
  <si>
    <t>1 SAÍDA</t>
  </si>
  <si>
    <t>Fourier (abs(F))</t>
  </si>
  <si>
    <t>Fourier (1+ abs(F))</t>
  </si>
  <si>
    <t>Média</t>
  </si>
  <si>
    <t>Média Pos</t>
  </si>
  <si>
    <t>Média Size</t>
  </si>
  <si>
    <t>RMS</t>
  </si>
  <si>
    <t>BCG Images</t>
  </si>
  <si>
    <t>BCE Images</t>
  </si>
  <si>
    <t>R Images</t>
  </si>
  <si>
    <t>BCGL Images</t>
  </si>
  <si>
    <t>RMS Pos</t>
  </si>
  <si>
    <t>RMS Size</t>
  </si>
  <si>
    <t>COM RNA DE CORREÇÃO</t>
  </si>
  <si>
    <t>SEM CORREÇÃO</t>
  </si>
  <si>
    <t>POOLING LAYER</t>
  </si>
  <si>
    <t>A-Gray Images</t>
  </si>
  <si>
    <t>RADBAS</t>
  </si>
  <si>
    <t>Fourier (log(1+ abs(F)))</t>
  </si>
  <si>
    <t>Fourier (log(abs(F)))</t>
  </si>
  <si>
    <t>Fourier                             (log(1+ abs(F)))</t>
  </si>
  <si>
    <t>Fourier (log(1+ abs(F)))        POOLING LAYER</t>
  </si>
  <si>
    <t>Fourier (log(abs(F)))               POOLING LAYER</t>
  </si>
  <si>
    <t>Fourier (log(1+ abs(F)))        RADBAS</t>
  </si>
  <si>
    <t>Fourier (log(abs(F)))              RADBAS</t>
  </si>
  <si>
    <t>Fourier (abs(F)) SEM FFSHIFT</t>
  </si>
  <si>
    <t xml:space="preserve">Fourier (Log(abs(F))) </t>
  </si>
  <si>
    <t>Fourier (abs(F)) SEM FFSHIFT                    POOLING LAYER</t>
  </si>
  <si>
    <t>Fourier (abs(F)) SEM FFSHIFT                    RADBAS</t>
  </si>
  <si>
    <t>Neurônios</t>
  </si>
  <si>
    <t>Imagens</t>
  </si>
  <si>
    <t>Menor</t>
  </si>
  <si>
    <t>SOMA</t>
  </si>
  <si>
    <t>MÉDIA</t>
  </si>
  <si>
    <t>Frequência</t>
  </si>
  <si>
    <t>Domínio da Frequência ( $F_{1}^{desloc}$)</t>
  </si>
  <si>
    <t>Domínio da Frequência ( $F_{2}^{desloc}$)</t>
  </si>
  <si>
    <t>Domínio do Espaço</t>
  </si>
  <si>
    <t>Domínio da Frequência sem Deslocamento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</si>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</sst>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theme="8" tint="-0.2499465926084170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2499465926084170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theme="8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24994659260841701"/>
      </right>
      <top/>
      <bottom style="thin">
        <color auto="1"/>
      </bottom>
      <diagonal/>
    </border>
    <border>
      <left style="thin">
        <color auto="1"/>
      </left>
      <right style="thick">
        <color theme="8" tint="-0.24994659260841701"/>
      </right>
      <top style="thin">
        <color auto="1"/>
      </top>
      <bottom/>
      <diagonal/>
    </border>
    <border>
      <left style="thin">
        <color auto="1"/>
      </left>
      <right style="thick">
        <color theme="8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theme="8" tint="-0.24994659260841701"/>
      </right>
      <top/>
      <bottom/>
      <diagonal/>
    </border>
    <border>
      <left/>
      <right/>
      <top/>
      <bottom style="thick">
        <color theme="8" tint="-0.2499465926084170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vertical="center"/>
    </xf>
    <xf numFmtId="0" fontId="4" fillId="4" borderId="47" xfId="0" applyFont="1" applyFill="1" applyBorder="1" applyAlignment="1">
      <alignment vertical="center"/>
    </xf>
    <xf numFmtId="0" fontId="0" fillId="5" borderId="43" xfId="0" applyFill="1" applyBorder="1" applyAlignment="1">
      <alignment vertical="center"/>
    </xf>
    <xf numFmtId="0" fontId="0" fillId="5" borderId="47" xfId="0" applyFill="1" applyBorder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2" xfId="0" applyFill="1" applyBorder="1" applyAlignment="1">
      <alignment horizontal="center" vertical="center" wrapText="1"/>
    </xf>
    <xf numFmtId="0" fontId="0" fillId="7" borderId="4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8" fillId="11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9" borderId="0" xfId="0" applyFont="1" applyFill="1"/>
    <xf numFmtId="0" fontId="8" fillId="10" borderId="0" xfId="0" applyFont="1" applyFill="1"/>
    <xf numFmtId="0" fontId="0" fillId="0" borderId="0" xfId="0" applyFill="1"/>
    <xf numFmtId="0" fontId="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0" xfId="0" applyFill="1"/>
    <xf numFmtId="1" fontId="0" fillId="0" borderId="29" xfId="0" applyNumberFormat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56"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6161"/>
        </patternFill>
      </fill>
    </dxf>
    <dxf>
      <fill>
        <patternFill>
          <bgColor rgb="FFFFC7CE"/>
        </patternFill>
      </fill>
    </dxf>
    <dxf>
      <fill>
        <patternFill>
          <bgColor rgb="FFEC5E5E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C8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7"/>
  <sheetViews>
    <sheetView tabSelected="1" zoomScale="80" zoomScaleNormal="80" workbookViewId="0">
      <pane xSplit="5" ySplit="1" topLeftCell="F53" activePane="bottomRight" state="frozen"/>
      <selection pane="topRight" activeCell="F1" sqref="F1"/>
      <selection pane="bottomLeft" activeCell="A2" sqref="A2"/>
      <selection pane="bottomRight" activeCell="F125" sqref="F125"/>
    </sheetView>
  </sheetViews>
  <sheetFormatPr defaultColWidth="29.44140625" defaultRowHeight="14.4" x14ac:dyDescent="0.3"/>
  <cols>
    <col min="1" max="1" width="8.33203125" style="144" customWidth="1"/>
    <col min="2" max="2" width="17.44140625" style="144" customWidth="1"/>
    <col min="3" max="3" width="15.44140625" style="144" customWidth="1"/>
    <col min="4" max="4" width="8.109375" style="144" bestFit="1" customWidth="1"/>
    <col min="5" max="5" width="14.109375" style="144" bestFit="1" customWidth="1"/>
    <col min="6" max="40" width="4.77734375" style="144" customWidth="1"/>
    <col min="41" max="42" width="12" style="144" bestFit="1" customWidth="1"/>
    <col min="43" max="43" width="4.77734375" style="144" customWidth="1"/>
    <col min="44" max="45" width="4" style="144" bestFit="1" customWidth="1"/>
    <col min="46" max="16384" width="29.44140625" style="144"/>
  </cols>
  <sheetData>
    <row r="1" spans="1:42" ht="15" thickBot="1" x14ac:dyDescent="0.35">
      <c r="B1" s="232"/>
      <c r="C1" s="232"/>
      <c r="D1" s="232"/>
      <c r="E1" s="144" t="s">
        <v>0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  <c r="M1" s="91">
        <v>8</v>
      </c>
      <c r="N1" s="91">
        <v>9</v>
      </c>
      <c r="O1" s="91">
        <v>10</v>
      </c>
      <c r="P1" s="91">
        <v>11</v>
      </c>
      <c r="Q1" s="91">
        <v>12</v>
      </c>
      <c r="R1" s="91">
        <v>13</v>
      </c>
      <c r="S1" s="91">
        <v>14</v>
      </c>
      <c r="T1" s="91">
        <v>15</v>
      </c>
      <c r="U1" s="91">
        <v>16</v>
      </c>
      <c r="V1" s="91">
        <v>17</v>
      </c>
      <c r="W1" s="91">
        <v>18</v>
      </c>
      <c r="X1" s="91">
        <v>19</v>
      </c>
      <c r="Y1" s="91">
        <v>20</v>
      </c>
      <c r="Z1" s="91">
        <v>21</v>
      </c>
      <c r="AA1" s="91">
        <v>22</v>
      </c>
      <c r="AB1" s="91">
        <v>23</v>
      </c>
      <c r="AC1" s="91">
        <v>24</v>
      </c>
      <c r="AD1" s="91">
        <v>25</v>
      </c>
      <c r="AE1" s="91">
        <v>26</v>
      </c>
      <c r="AF1" s="91">
        <v>27</v>
      </c>
      <c r="AG1" s="91">
        <v>28</v>
      </c>
      <c r="AH1" s="91">
        <v>29</v>
      </c>
      <c r="AI1" s="91">
        <v>30</v>
      </c>
      <c r="AJ1" s="91">
        <v>31</v>
      </c>
      <c r="AK1" s="91">
        <v>32</v>
      </c>
      <c r="AL1" s="91">
        <v>33</v>
      </c>
      <c r="AM1" s="91">
        <v>34</v>
      </c>
      <c r="AN1" s="91">
        <v>35</v>
      </c>
      <c r="AO1" s="91" t="s">
        <v>18</v>
      </c>
      <c r="AP1" s="91" t="s">
        <v>21</v>
      </c>
    </row>
    <row r="2" spans="1:42" ht="15" thickTop="1" x14ac:dyDescent="0.3">
      <c r="A2" s="189" t="s">
        <v>22</v>
      </c>
      <c r="B2" s="191" t="s">
        <v>3</v>
      </c>
      <c r="C2" s="194"/>
      <c r="D2" s="197" t="s">
        <v>13</v>
      </c>
      <c r="E2" s="72" t="s">
        <v>2</v>
      </c>
      <c r="F2" s="86">
        <v>31</v>
      </c>
      <c r="G2" s="88">
        <v>30</v>
      </c>
      <c r="H2" s="88">
        <v>16</v>
      </c>
      <c r="I2" s="88">
        <v>20</v>
      </c>
      <c r="J2" s="88">
        <v>77</v>
      </c>
      <c r="K2" s="88">
        <v>49</v>
      </c>
      <c r="L2" s="88">
        <v>27</v>
      </c>
      <c r="M2" s="88">
        <v>19</v>
      </c>
      <c r="N2" s="88">
        <v>179</v>
      </c>
      <c r="O2" s="88">
        <v>139</v>
      </c>
      <c r="P2" s="88">
        <v>145</v>
      </c>
      <c r="Q2" s="88">
        <v>32</v>
      </c>
      <c r="R2" s="88">
        <v>88</v>
      </c>
      <c r="S2" s="88">
        <v>13</v>
      </c>
      <c r="T2" s="88">
        <v>184</v>
      </c>
      <c r="U2" s="88">
        <v>22</v>
      </c>
      <c r="V2" s="88">
        <v>164</v>
      </c>
      <c r="W2" s="88">
        <v>36</v>
      </c>
      <c r="X2" s="88">
        <v>23</v>
      </c>
      <c r="Y2" s="88">
        <v>182</v>
      </c>
      <c r="Z2" s="88">
        <v>146</v>
      </c>
      <c r="AA2" s="88">
        <v>16</v>
      </c>
      <c r="AB2" s="88">
        <v>120</v>
      </c>
      <c r="AC2" s="88">
        <v>13</v>
      </c>
      <c r="AD2" s="88">
        <v>45</v>
      </c>
      <c r="AE2" s="88">
        <v>147</v>
      </c>
      <c r="AF2" s="88">
        <v>148</v>
      </c>
      <c r="AG2" s="88">
        <v>180</v>
      </c>
      <c r="AH2" s="88">
        <v>144</v>
      </c>
      <c r="AI2" s="88">
        <v>111</v>
      </c>
      <c r="AJ2" s="88">
        <v>115</v>
      </c>
      <c r="AK2" s="88">
        <v>127</v>
      </c>
      <c r="AL2" s="88">
        <v>146</v>
      </c>
      <c r="AM2" s="88">
        <v>12</v>
      </c>
      <c r="AN2" s="89">
        <v>115</v>
      </c>
      <c r="AO2" s="48">
        <f>AVERAGE(F2:AN2)</f>
        <v>87.457142857142856</v>
      </c>
      <c r="AP2" s="90">
        <f>SQRT(SUMSQ(H2:AN2)/COUNT(H2:AN2))</f>
        <v>109.92559467037859</v>
      </c>
    </row>
    <row r="3" spans="1:42" ht="15" thickBot="1" x14ac:dyDescent="0.35">
      <c r="A3" s="190"/>
      <c r="B3" s="192"/>
      <c r="C3" s="195"/>
      <c r="D3" s="198"/>
      <c r="E3" s="73" t="s">
        <v>1</v>
      </c>
      <c r="F3" s="61">
        <v>196</v>
      </c>
      <c r="G3" s="137">
        <v>184</v>
      </c>
      <c r="H3" s="137">
        <v>176</v>
      </c>
      <c r="I3" s="137">
        <v>206</v>
      </c>
      <c r="J3" s="137">
        <v>223</v>
      </c>
      <c r="K3" s="137">
        <v>223</v>
      </c>
      <c r="L3" s="137">
        <v>207</v>
      </c>
      <c r="M3" s="137">
        <v>195</v>
      </c>
      <c r="N3" s="137">
        <v>237</v>
      </c>
      <c r="O3" s="137">
        <v>230</v>
      </c>
      <c r="P3" s="137">
        <v>228</v>
      </c>
      <c r="Q3" s="137">
        <v>205</v>
      </c>
      <c r="R3" s="137">
        <v>218</v>
      </c>
      <c r="S3" s="137">
        <v>124</v>
      </c>
      <c r="T3" s="137">
        <v>240</v>
      </c>
      <c r="U3" s="137">
        <v>164</v>
      </c>
      <c r="V3" s="137">
        <v>223</v>
      </c>
      <c r="W3" s="137">
        <v>202</v>
      </c>
      <c r="X3" s="137">
        <v>194</v>
      </c>
      <c r="Y3" s="137">
        <v>238</v>
      </c>
      <c r="Z3" s="137">
        <v>239</v>
      </c>
      <c r="AA3" s="137">
        <v>231</v>
      </c>
      <c r="AB3" s="137">
        <v>233</v>
      </c>
      <c r="AC3" s="137">
        <v>216</v>
      </c>
      <c r="AD3" s="137">
        <v>211</v>
      </c>
      <c r="AE3" s="137">
        <v>231</v>
      </c>
      <c r="AF3" s="137">
        <v>238</v>
      </c>
      <c r="AG3" s="137">
        <v>233</v>
      </c>
      <c r="AH3" s="137">
        <v>228</v>
      </c>
      <c r="AI3" s="137">
        <v>237</v>
      </c>
      <c r="AJ3" s="137">
        <v>239</v>
      </c>
      <c r="AK3" s="137">
        <v>236</v>
      </c>
      <c r="AL3" s="137">
        <v>211</v>
      </c>
      <c r="AM3" s="137">
        <v>186</v>
      </c>
      <c r="AN3" s="35">
        <v>217</v>
      </c>
      <c r="AO3" s="44">
        <f t="shared" ref="AO3:AO25" si="0">AVERAGE(F3:AN3)</f>
        <v>214.25714285714287</v>
      </c>
      <c r="AP3" s="46">
        <f t="shared" ref="AP3:AP25" si="1">SQRT(SUMSQ(H3:AN3)/COUNT(H3:AN3))</f>
        <v>217.17532367219167</v>
      </c>
    </row>
    <row r="4" spans="1:42" ht="15" thickTop="1" x14ac:dyDescent="0.3">
      <c r="A4" s="190"/>
      <c r="B4" s="192"/>
      <c r="C4" s="195"/>
      <c r="D4" s="197" t="s">
        <v>14</v>
      </c>
      <c r="E4" s="72" t="s">
        <v>2</v>
      </c>
      <c r="F4" s="60">
        <v>7</v>
      </c>
      <c r="G4" s="136">
        <v>38</v>
      </c>
      <c r="H4" s="136">
        <v>123</v>
      </c>
      <c r="I4" s="136">
        <v>42</v>
      </c>
      <c r="J4" s="136">
        <v>13</v>
      </c>
      <c r="K4" s="136">
        <v>19</v>
      </c>
      <c r="L4" s="136">
        <v>27</v>
      </c>
      <c r="M4" s="136">
        <v>174</v>
      </c>
      <c r="N4" s="136">
        <v>144</v>
      </c>
      <c r="O4" s="136">
        <v>18</v>
      </c>
      <c r="P4" s="136">
        <v>33</v>
      </c>
      <c r="Q4" s="136">
        <v>14</v>
      </c>
      <c r="R4" s="136">
        <v>53</v>
      </c>
      <c r="S4" s="136">
        <v>139</v>
      </c>
      <c r="T4" s="136">
        <v>122</v>
      </c>
      <c r="U4" s="136">
        <v>10</v>
      </c>
      <c r="V4" s="136">
        <v>3</v>
      </c>
      <c r="W4" s="136">
        <v>17</v>
      </c>
      <c r="X4" s="136">
        <v>167</v>
      </c>
      <c r="Y4" s="136">
        <v>15</v>
      </c>
      <c r="Z4" s="136">
        <v>54</v>
      </c>
      <c r="AA4" s="136">
        <v>190</v>
      </c>
      <c r="AB4" s="136">
        <v>31</v>
      </c>
      <c r="AC4" s="136">
        <v>99</v>
      </c>
      <c r="AD4" s="136">
        <v>129</v>
      </c>
      <c r="AE4" s="136">
        <v>161</v>
      </c>
      <c r="AF4" s="136">
        <v>54</v>
      </c>
      <c r="AG4" s="136">
        <v>111</v>
      </c>
      <c r="AH4" s="136">
        <v>188</v>
      </c>
      <c r="AI4" s="136">
        <v>176</v>
      </c>
      <c r="AJ4" s="136">
        <v>117</v>
      </c>
      <c r="AK4" s="136">
        <v>119</v>
      </c>
      <c r="AL4" s="136">
        <v>107</v>
      </c>
      <c r="AM4" s="136">
        <v>59</v>
      </c>
      <c r="AN4" s="34">
        <v>192</v>
      </c>
      <c r="AO4" s="47">
        <f t="shared" si="0"/>
        <v>84.714285714285708</v>
      </c>
      <c r="AP4" s="45">
        <f t="shared" si="1"/>
        <v>108.68915922636137</v>
      </c>
    </row>
    <row r="5" spans="1:42" ht="15" thickBot="1" x14ac:dyDescent="0.35">
      <c r="A5" s="190"/>
      <c r="B5" s="192"/>
      <c r="C5" s="195"/>
      <c r="D5" s="198"/>
      <c r="E5" s="73" t="s">
        <v>1</v>
      </c>
      <c r="F5" s="61">
        <v>225</v>
      </c>
      <c r="G5" s="137">
        <v>228</v>
      </c>
      <c r="H5" s="137">
        <v>229</v>
      </c>
      <c r="I5" s="137">
        <v>205</v>
      </c>
      <c r="J5" s="137">
        <v>182</v>
      </c>
      <c r="K5" s="137">
        <v>238</v>
      </c>
      <c r="L5" s="137">
        <v>223</v>
      </c>
      <c r="M5" s="137">
        <v>206</v>
      </c>
      <c r="N5" s="137">
        <v>234</v>
      </c>
      <c r="O5" s="137">
        <v>239</v>
      </c>
      <c r="P5" s="137">
        <v>246</v>
      </c>
      <c r="Q5" s="137">
        <v>239</v>
      </c>
      <c r="R5" s="137">
        <v>231</v>
      </c>
      <c r="S5" s="137">
        <v>237</v>
      </c>
      <c r="T5" s="137">
        <v>236</v>
      </c>
      <c r="U5" s="137">
        <v>235</v>
      </c>
      <c r="V5" s="137">
        <v>234</v>
      </c>
      <c r="W5" s="137">
        <v>236</v>
      </c>
      <c r="X5" s="137">
        <v>243</v>
      </c>
      <c r="Y5" s="137">
        <v>233</v>
      </c>
      <c r="Z5" s="137">
        <v>242</v>
      </c>
      <c r="AA5" s="137">
        <v>216</v>
      </c>
      <c r="AB5" s="137">
        <v>213</v>
      </c>
      <c r="AC5" s="137">
        <v>176</v>
      </c>
      <c r="AD5" s="137">
        <v>242</v>
      </c>
      <c r="AE5" s="137">
        <v>238</v>
      </c>
      <c r="AF5" s="137">
        <v>239</v>
      </c>
      <c r="AG5" s="137">
        <v>218</v>
      </c>
      <c r="AH5" s="137">
        <v>243</v>
      </c>
      <c r="AI5" s="137">
        <v>205</v>
      </c>
      <c r="AJ5" s="137">
        <v>240</v>
      </c>
      <c r="AK5" s="137">
        <v>233</v>
      </c>
      <c r="AL5" s="137">
        <v>174</v>
      </c>
      <c r="AM5" s="137">
        <v>239</v>
      </c>
      <c r="AN5" s="35">
        <v>237</v>
      </c>
      <c r="AO5" s="44">
        <f t="shared" si="0"/>
        <v>226.68571428571428</v>
      </c>
      <c r="AP5" s="46">
        <f t="shared" si="1"/>
        <v>227.5096401553929</v>
      </c>
    </row>
    <row r="6" spans="1:42" ht="15" thickTop="1" x14ac:dyDescent="0.3">
      <c r="A6" s="190"/>
      <c r="B6" s="192"/>
      <c r="C6" s="195"/>
      <c r="D6" s="199" t="s">
        <v>15</v>
      </c>
      <c r="E6" s="74" t="s">
        <v>2</v>
      </c>
      <c r="F6" s="62">
        <v>15</v>
      </c>
      <c r="G6" s="138">
        <v>19</v>
      </c>
      <c r="H6" s="138">
        <v>19</v>
      </c>
      <c r="I6" s="138">
        <v>23</v>
      </c>
      <c r="J6" s="138">
        <v>11</v>
      </c>
      <c r="K6" s="138">
        <v>58</v>
      </c>
      <c r="L6" s="138">
        <v>105</v>
      </c>
      <c r="M6" s="138">
        <v>79</v>
      </c>
      <c r="N6" s="138">
        <v>129</v>
      </c>
      <c r="O6" s="138">
        <v>38</v>
      </c>
      <c r="P6" s="138">
        <v>12</v>
      </c>
      <c r="Q6" s="138">
        <v>102</v>
      </c>
      <c r="R6" s="138">
        <v>16</v>
      </c>
      <c r="S6" s="138">
        <v>119</v>
      </c>
      <c r="T6" s="138">
        <v>18</v>
      </c>
      <c r="U6" s="138">
        <v>69</v>
      </c>
      <c r="V6" s="138">
        <v>33</v>
      </c>
      <c r="W6" s="138">
        <v>29</v>
      </c>
      <c r="X6" s="138">
        <v>81</v>
      </c>
      <c r="Y6" s="138">
        <v>113</v>
      </c>
      <c r="Z6" s="138">
        <v>54</v>
      </c>
      <c r="AA6" s="138">
        <v>38</v>
      </c>
      <c r="AB6" s="138">
        <v>11</v>
      </c>
      <c r="AC6" s="138">
        <v>56</v>
      </c>
      <c r="AD6" s="138">
        <v>31</v>
      </c>
      <c r="AE6" s="138">
        <v>59</v>
      </c>
      <c r="AF6" s="138">
        <v>109</v>
      </c>
      <c r="AG6" s="138">
        <v>35</v>
      </c>
      <c r="AH6" s="138">
        <v>81</v>
      </c>
      <c r="AI6" s="138">
        <v>29</v>
      </c>
      <c r="AJ6" s="138">
        <v>94</v>
      </c>
      <c r="AK6" s="138">
        <v>64</v>
      </c>
      <c r="AL6" s="138">
        <v>81</v>
      </c>
      <c r="AM6" s="138">
        <v>72</v>
      </c>
      <c r="AN6" s="36">
        <v>145</v>
      </c>
      <c r="AO6" s="47">
        <f t="shared" si="0"/>
        <v>58.485714285714288</v>
      </c>
      <c r="AP6" s="45">
        <f t="shared" si="1"/>
        <v>71.627191383262712</v>
      </c>
    </row>
    <row r="7" spans="1:42" ht="15" thickBot="1" x14ac:dyDescent="0.35">
      <c r="A7" s="190"/>
      <c r="B7" s="193"/>
      <c r="C7" s="196"/>
      <c r="D7" s="198"/>
      <c r="E7" s="73" t="s">
        <v>1</v>
      </c>
      <c r="F7" s="61">
        <v>238</v>
      </c>
      <c r="G7" s="137">
        <v>224</v>
      </c>
      <c r="H7" s="137">
        <v>238</v>
      </c>
      <c r="I7" s="137">
        <v>227</v>
      </c>
      <c r="J7" s="137">
        <v>230</v>
      </c>
      <c r="K7" s="137">
        <v>235</v>
      </c>
      <c r="L7" s="137">
        <v>223</v>
      </c>
      <c r="M7" s="137">
        <v>233</v>
      </c>
      <c r="N7" s="137">
        <v>237</v>
      </c>
      <c r="O7" s="137">
        <v>240</v>
      </c>
      <c r="P7" s="137">
        <v>202</v>
      </c>
      <c r="Q7" s="137">
        <v>240</v>
      </c>
      <c r="R7" s="137">
        <v>105</v>
      </c>
      <c r="S7" s="137">
        <v>193</v>
      </c>
      <c r="T7" s="137">
        <v>226</v>
      </c>
      <c r="U7" s="137">
        <v>221</v>
      </c>
      <c r="V7" s="137">
        <v>207</v>
      </c>
      <c r="W7" s="137">
        <v>240</v>
      </c>
      <c r="X7" s="137">
        <v>193</v>
      </c>
      <c r="Y7" s="137">
        <v>196</v>
      </c>
      <c r="Z7" s="137">
        <v>237</v>
      </c>
      <c r="AA7" s="137">
        <v>231</v>
      </c>
      <c r="AB7" s="137">
        <v>231</v>
      </c>
      <c r="AC7" s="137">
        <v>239</v>
      </c>
      <c r="AD7" s="137">
        <v>238</v>
      </c>
      <c r="AE7" s="137">
        <v>236</v>
      </c>
      <c r="AF7" s="137">
        <v>181</v>
      </c>
      <c r="AG7" s="137">
        <v>235</v>
      </c>
      <c r="AH7" s="137">
        <v>227</v>
      </c>
      <c r="AI7" s="137">
        <v>238</v>
      </c>
      <c r="AJ7" s="137">
        <v>235</v>
      </c>
      <c r="AK7" s="137">
        <v>216</v>
      </c>
      <c r="AL7" s="137">
        <v>233</v>
      </c>
      <c r="AM7" s="137">
        <v>233</v>
      </c>
      <c r="AN7" s="35">
        <v>218</v>
      </c>
      <c r="AO7" s="44">
        <f t="shared" si="0"/>
        <v>222.17142857142858</v>
      </c>
      <c r="AP7" s="46">
        <f t="shared" si="1"/>
        <v>223.15153161160706</v>
      </c>
    </row>
    <row r="8" spans="1:42" ht="15" thickTop="1" x14ac:dyDescent="0.3">
      <c r="A8" s="190"/>
      <c r="B8" s="200" t="s">
        <v>4</v>
      </c>
      <c r="C8" s="203" t="s">
        <v>35</v>
      </c>
      <c r="D8" s="206" t="s">
        <v>13</v>
      </c>
      <c r="E8" s="75" t="s">
        <v>2</v>
      </c>
      <c r="F8" s="63">
        <v>44</v>
      </c>
      <c r="G8" s="139">
        <v>22</v>
      </c>
      <c r="H8" s="139">
        <v>32</v>
      </c>
      <c r="I8" s="139">
        <v>15</v>
      </c>
      <c r="J8" s="139">
        <v>25</v>
      </c>
      <c r="K8" s="139">
        <v>18</v>
      </c>
      <c r="L8" s="139">
        <v>16</v>
      </c>
      <c r="M8" s="139">
        <v>32</v>
      </c>
      <c r="N8" s="139">
        <v>157</v>
      </c>
      <c r="O8" s="139">
        <v>21</v>
      </c>
      <c r="P8" s="139">
        <v>97</v>
      </c>
      <c r="Q8" s="139">
        <v>74</v>
      </c>
      <c r="R8" s="139">
        <v>135</v>
      </c>
      <c r="S8" s="139">
        <v>112</v>
      </c>
      <c r="T8" s="139">
        <v>125</v>
      </c>
      <c r="U8" s="139">
        <v>75</v>
      </c>
      <c r="V8" s="139">
        <v>24</v>
      </c>
      <c r="W8" s="139">
        <v>175</v>
      </c>
      <c r="X8" s="139">
        <v>167</v>
      </c>
      <c r="Y8" s="139">
        <v>50</v>
      </c>
      <c r="Z8" s="139">
        <v>53</v>
      </c>
      <c r="AA8" s="139">
        <v>179</v>
      </c>
      <c r="AB8" s="139">
        <v>93</v>
      </c>
      <c r="AC8" s="139">
        <v>147</v>
      </c>
      <c r="AD8" s="139">
        <v>64</v>
      </c>
      <c r="AE8" s="139">
        <v>24</v>
      </c>
      <c r="AF8" s="139">
        <v>83</v>
      </c>
      <c r="AG8" s="139">
        <v>178</v>
      </c>
      <c r="AH8" s="139">
        <v>69</v>
      </c>
      <c r="AI8" s="139">
        <v>145</v>
      </c>
      <c r="AJ8" s="141">
        <v>110</v>
      </c>
      <c r="AK8" s="141">
        <v>158</v>
      </c>
      <c r="AL8" s="141">
        <v>157</v>
      </c>
      <c r="AM8" s="141">
        <v>115</v>
      </c>
      <c r="AN8" s="37">
        <v>171</v>
      </c>
      <c r="AO8" s="47">
        <f t="shared" si="0"/>
        <v>90.342857142857142</v>
      </c>
      <c r="AP8" s="45">
        <f t="shared" si="1"/>
        <v>109.45872336735945</v>
      </c>
    </row>
    <row r="9" spans="1:42" ht="15" thickBot="1" x14ac:dyDescent="0.35">
      <c r="A9" s="190"/>
      <c r="B9" s="201"/>
      <c r="C9" s="204"/>
      <c r="D9" s="207"/>
      <c r="E9" s="76" t="s">
        <v>1</v>
      </c>
      <c r="F9" s="64">
        <v>206</v>
      </c>
      <c r="G9" s="140">
        <v>221</v>
      </c>
      <c r="H9" s="140">
        <v>216</v>
      </c>
      <c r="I9" s="140">
        <v>189</v>
      </c>
      <c r="J9" s="140">
        <v>213</v>
      </c>
      <c r="K9" s="140">
        <v>206</v>
      </c>
      <c r="L9" s="140">
        <v>191</v>
      </c>
      <c r="M9" s="140">
        <v>220</v>
      </c>
      <c r="N9" s="140">
        <v>250</v>
      </c>
      <c r="O9" s="140">
        <v>220</v>
      </c>
      <c r="P9" s="140">
        <v>218</v>
      </c>
      <c r="Q9" s="140">
        <v>242</v>
      </c>
      <c r="R9" s="140">
        <v>243</v>
      </c>
      <c r="S9" s="140">
        <v>238</v>
      </c>
      <c r="T9" s="140">
        <v>247</v>
      </c>
      <c r="U9" s="140">
        <v>212</v>
      </c>
      <c r="V9" s="140">
        <v>156</v>
      </c>
      <c r="W9" s="140">
        <v>251</v>
      </c>
      <c r="X9" s="140">
        <v>237</v>
      </c>
      <c r="Y9" s="140">
        <v>238</v>
      </c>
      <c r="Z9" s="140">
        <v>191</v>
      </c>
      <c r="AA9" s="140">
        <v>240</v>
      </c>
      <c r="AB9" s="140">
        <v>253</v>
      </c>
      <c r="AC9" s="140">
        <v>226</v>
      </c>
      <c r="AD9" s="140">
        <v>238</v>
      </c>
      <c r="AE9" s="140">
        <v>209</v>
      </c>
      <c r="AF9" s="140">
        <v>191</v>
      </c>
      <c r="AG9" s="140">
        <v>244</v>
      </c>
      <c r="AH9" s="140">
        <v>234</v>
      </c>
      <c r="AI9" s="140">
        <v>244</v>
      </c>
      <c r="AJ9" s="140">
        <v>241</v>
      </c>
      <c r="AK9" s="140">
        <v>245</v>
      </c>
      <c r="AL9" s="140">
        <v>247</v>
      </c>
      <c r="AM9" s="140">
        <v>249</v>
      </c>
      <c r="AN9" s="38">
        <v>238</v>
      </c>
      <c r="AO9" s="49">
        <f t="shared" si="0"/>
        <v>225.82857142857142</v>
      </c>
      <c r="AP9" s="46">
        <f t="shared" si="1"/>
        <v>227.7297042149271</v>
      </c>
    </row>
    <row r="10" spans="1:42" ht="15" thickTop="1" x14ac:dyDescent="0.3">
      <c r="A10" s="190"/>
      <c r="B10" s="201"/>
      <c r="C10" s="204"/>
      <c r="D10" s="208" t="s">
        <v>14</v>
      </c>
      <c r="E10" s="77" t="s">
        <v>2</v>
      </c>
      <c r="F10" s="65">
        <v>14</v>
      </c>
      <c r="G10" s="141">
        <v>33</v>
      </c>
      <c r="H10" s="141">
        <v>142</v>
      </c>
      <c r="I10" s="141">
        <v>32</v>
      </c>
      <c r="J10" s="141">
        <v>16</v>
      </c>
      <c r="K10" s="141">
        <v>56</v>
      </c>
      <c r="L10" s="141">
        <v>68</v>
      </c>
      <c r="M10" s="141">
        <v>32</v>
      </c>
      <c r="N10" s="141">
        <v>178</v>
      </c>
      <c r="O10" s="141">
        <v>58</v>
      </c>
      <c r="P10" s="141">
        <v>99</v>
      </c>
      <c r="Q10" s="141">
        <v>88</v>
      </c>
      <c r="R10" s="141">
        <v>13</v>
      </c>
      <c r="S10" s="141">
        <v>47</v>
      </c>
      <c r="T10" s="141">
        <v>71</v>
      </c>
      <c r="U10" s="141">
        <v>164</v>
      </c>
      <c r="V10" s="141">
        <v>99</v>
      </c>
      <c r="W10" s="141">
        <v>179</v>
      </c>
      <c r="X10" s="141">
        <v>118</v>
      </c>
      <c r="Y10" s="141">
        <v>103</v>
      </c>
      <c r="Z10" s="141">
        <v>19</v>
      </c>
      <c r="AA10" s="141">
        <v>14</v>
      </c>
      <c r="AB10" s="141">
        <v>175</v>
      </c>
      <c r="AC10" s="141">
        <v>62</v>
      </c>
      <c r="AD10" s="141">
        <v>183</v>
      </c>
      <c r="AE10" s="141">
        <v>116</v>
      </c>
      <c r="AF10" s="141">
        <v>149</v>
      </c>
      <c r="AG10" s="141">
        <v>166</v>
      </c>
      <c r="AH10" s="141">
        <v>135</v>
      </c>
      <c r="AI10" s="141">
        <v>181</v>
      </c>
      <c r="AJ10" s="141">
        <v>177</v>
      </c>
      <c r="AK10" s="141">
        <v>167</v>
      </c>
      <c r="AL10" s="141">
        <v>127</v>
      </c>
      <c r="AM10" s="141">
        <v>174</v>
      </c>
      <c r="AN10" s="37">
        <v>114</v>
      </c>
      <c r="AO10" s="48">
        <f t="shared" si="0"/>
        <v>101.97142857142858</v>
      </c>
      <c r="AP10" s="45">
        <f t="shared" si="1"/>
        <v>121.2115606047642</v>
      </c>
    </row>
    <row r="11" spans="1:42" ht="15" thickBot="1" x14ac:dyDescent="0.35">
      <c r="A11" s="190"/>
      <c r="B11" s="201"/>
      <c r="C11" s="204"/>
      <c r="D11" s="209"/>
      <c r="E11" s="78" t="s">
        <v>1</v>
      </c>
      <c r="F11" s="66">
        <v>244</v>
      </c>
      <c r="G11" s="142">
        <v>223</v>
      </c>
      <c r="H11" s="142">
        <v>246</v>
      </c>
      <c r="I11" s="142">
        <v>213</v>
      </c>
      <c r="J11" s="142">
        <v>198</v>
      </c>
      <c r="K11" s="142">
        <v>238</v>
      </c>
      <c r="L11" s="142">
        <v>238</v>
      </c>
      <c r="M11" s="142">
        <v>237</v>
      </c>
      <c r="N11" s="142">
        <v>253</v>
      </c>
      <c r="O11" s="142">
        <v>247</v>
      </c>
      <c r="P11" s="142">
        <v>196</v>
      </c>
      <c r="Q11" s="142">
        <v>244</v>
      </c>
      <c r="R11" s="142">
        <v>247</v>
      </c>
      <c r="S11" s="142">
        <v>222</v>
      </c>
      <c r="T11" s="142">
        <v>247</v>
      </c>
      <c r="U11" s="142">
        <v>249</v>
      </c>
      <c r="V11" s="142">
        <v>236</v>
      </c>
      <c r="W11" s="142">
        <v>227</v>
      </c>
      <c r="X11" s="142">
        <v>246</v>
      </c>
      <c r="Y11" s="142">
        <v>241</v>
      </c>
      <c r="Z11" s="142">
        <v>250</v>
      </c>
      <c r="AA11" s="142">
        <v>242</v>
      </c>
      <c r="AB11" s="142">
        <v>244</v>
      </c>
      <c r="AC11" s="142">
        <v>238</v>
      </c>
      <c r="AD11" s="142">
        <v>238</v>
      </c>
      <c r="AE11" s="142">
        <v>243</v>
      </c>
      <c r="AF11" s="142">
        <v>248</v>
      </c>
      <c r="AG11" s="142">
        <v>235</v>
      </c>
      <c r="AH11" s="142">
        <v>241</v>
      </c>
      <c r="AI11" s="142">
        <v>249</v>
      </c>
      <c r="AJ11" s="142">
        <v>236</v>
      </c>
      <c r="AK11" s="142">
        <v>249</v>
      </c>
      <c r="AL11" s="142">
        <v>244</v>
      </c>
      <c r="AM11" s="142">
        <v>208</v>
      </c>
      <c r="AN11" s="39">
        <v>246</v>
      </c>
      <c r="AO11" s="44">
        <f t="shared" si="0"/>
        <v>237.22857142857143</v>
      </c>
      <c r="AP11" s="46">
        <f t="shared" si="1"/>
        <v>237.88219646274371</v>
      </c>
    </row>
    <row r="12" spans="1:42" ht="15" thickTop="1" x14ac:dyDescent="0.3">
      <c r="A12" s="190"/>
      <c r="B12" s="201"/>
      <c r="C12" s="204"/>
      <c r="D12" s="210" t="s">
        <v>15</v>
      </c>
      <c r="E12" s="79" t="s">
        <v>2</v>
      </c>
      <c r="F12" s="67">
        <v>45</v>
      </c>
      <c r="G12" s="143">
        <v>29</v>
      </c>
      <c r="H12" s="143">
        <v>41</v>
      </c>
      <c r="I12" s="143">
        <v>39</v>
      </c>
      <c r="J12" s="143">
        <v>30</v>
      </c>
      <c r="K12" s="143">
        <v>67</v>
      </c>
      <c r="L12" s="143">
        <v>9</v>
      </c>
      <c r="M12" s="143">
        <v>24</v>
      </c>
      <c r="N12" s="143">
        <v>45</v>
      </c>
      <c r="O12" s="143">
        <v>82</v>
      </c>
      <c r="P12" s="143">
        <v>61</v>
      </c>
      <c r="Q12" s="143">
        <v>85</v>
      </c>
      <c r="R12" s="143">
        <v>52</v>
      </c>
      <c r="S12" s="143">
        <v>50</v>
      </c>
      <c r="T12" s="143">
        <v>55</v>
      </c>
      <c r="U12" s="143">
        <v>128</v>
      </c>
      <c r="V12" s="143">
        <v>79</v>
      </c>
      <c r="W12" s="143">
        <v>103</v>
      </c>
      <c r="X12" s="143">
        <v>89</v>
      </c>
      <c r="Y12" s="143">
        <v>146</v>
      </c>
      <c r="Z12" s="143">
        <v>148</v>
      </c>
      <c r="AA12" s="143">
        <v>107</v>
      </c>
      <c r="AB12" s="143">
        <v>18</v>
      </c>
      <c r="AC12" s="143">
        <v>100</v>
      </c>
      <c r="AD12" s="143">
        <v>153</v>
      </c>
      <c r="AE12" s="143">
        <v>90</v>
      </c>
      <c r="AF12" s="143">
        <v>82</v>
      </c>
      <c r="AG12" s="143">
        <v>131</v>
      </c>
      <c r="AH12" s="143">
        <v>146</v>
      </c>
      <c r="AI12" s="143">
        <v>22</v>
      </c>
      <c r="AJ12" s="143">
        <v>60</v>
      </c>
      <c r="AK12" s="143">
        <v>86</v>
      </c>
      <c r="AL12" s="143">
        <v>144</v>
      </c>
      <c r="AM12" s="143">
        <v>124</v>
      </c>
      <c r="AN12" s="40">
        <v>150</v>
      </c>
      <c r="AO12" s="47">
        <f t="shared" si="0"/>
        <v>80.571428571428569</v>
      </c>
      <c r="AP12" s="45">
        <f t="shared" si="1"/>
        <v>93.763403082310091</v>
      </c>
    </row>
    <row r="13" spans="1:42" ht="15" thickBot="1" x14ac:dyDescent="0.35">
      <c r="A13" s="190"/>
      <c r="B13" s="202"/>
      <c r="C13" s="205"/>
      <c r="D13" s="209"/>
      <c r="E13" s="78" t="s">
        <v>1</v>
      </c>
      <c r="F13" s="66">
        <v>190</v>
      </c>
      <c r="G13" s="142">
        <v>215</v>
      </c>
      <c r="H13" s="142">
        <v>217</v>
      </c>
      <c r="I13" s="142">
        <v>238</v>
      </c>
      <c r="J13" s="142">
        <v>220</v>
      </c>
      <c r="K13" s="142">
        <v>241</v>
      </c>
      <c r="L13" s="142">
        <v>225</v>
      </c>
      <c r="M13" s="142">
        <v>227</v>
      </c>
      <c r="N13" s="142">
        <v>242</v>
      </c>
      <c r="O13" s="142">
        <v>249</v>
      </c>
      <c r="P13" s="142">
        <v>237</v>
      </c>
      <c r="Q13" s="142">
        <v>249</v>
      </c>
      <c r="R13" s="142">
        <v>245</v>
      </c>
      <c r="S13" s="142">
        <v>249</v>
      </c>
      <c r="T13" s="142">
        <v>251</v>
      </c>
      <c r="U13" s="142">
        <v>245</v>
      </c>
      <c r="V13" s="142">
        <v>252</v>
      </c>
      <c r="W13" s="142">
        <v>248</v>
      </c>
      <c r="X13" s="142">
        <v>240</v>
      </c>
      <c r="Y13" s="142">
        <v>245</v>
      </c>
      <c r="Z13" s="142">
        <v>245</v>
      </c>
      <c r="AA13" s="142">
        <v>251</v>
      </c>
      <c r="AB13" s="142">
        <v>252</v>
      </c>
      <c r="AC13" s="142">
        <v>243</v>
      </c>
      <c r="AD13" s="142">
        <v>243</v>
      </c>
      <c r="AE13" s="142">
        <v>246</v>
      </c>
      <c r="AF13" s="142">
        <v>235</v>
      </c>
      <c r="AG13" s="142">
        <v>242</v>
      </c>
      <c r="AH13" s="142">
        <v>235</v>
      </c>
      <c r="AI13" s="142">
        <v>250</v>
      </c>
      <c r="AJ13" s="142">
        <v>237</v>
      </c>
      <c r="AK13" s="142">
        <v>249</v>
      </c>
      <c r="AL13" s="142">
        <v>243</v>
      </c>
      <c r="AM13" s="142">
        <v>243</v>
      </c>
      <c r="AN13" s="39">
        <v>245</v>
      </c>
      <c r="AO13" s="44">
        <f t="shared" si="0"/>
        <v>239.54285714285714</v>
      </c>
      <c r="AP13" s="46">
        <f t="shared" si="1"/>
        <v>241.94533567429121</v>
      </c>
    </row>
    <row r="14" spans="1:42" ht="15" thickTop="1" x14ac:dyDescent="0.3">
      <c r="A14" s="190"/>
      <c r="B14" s="220" t="s">
        <v>4</v>
      </c>
      <c r="C14" s="223" t="s">
        <v>41</v>
      </c>
      <c r="D14" s="226" t="s">
        <v>13</v>
      </c>
      <c r="E14" s="80" t="s">
        <v>2</v>
      </c>
      <c r="F14" s="68">
        <v>0</v>
      </c>
      <c r="G14" s="133">
        <v>0</v>
      </c>
      <c r="H14" s="133">
        <v>0</v>
      </c>
      <c r="I14" s="133">
        <v>0</v>
      </c>
      <c r="J14" s="133">
        <v>0</v>
      </c>
      <c r="K14" s="133">
        <v>3</v>
      </c>
      <c r="L14" s="133">
        <v>0</v>
      </c>
      <c r="M14" s="133">
        <v>0</v>
      </c>
      <c r="N14" s="133">
        <v>0</v>
      </c>
      <c r="O14" s="133">
        <v>0</v>
      </c>
      <c r="P14" s="133">
        <v>0</v>
      </c>
      <c r="Q14" s="133">
        <v>0</v>
      </c>
      <c r="R14" s="133">
        <v>0</v>
      </c>
      <c r="S14" s="133">
        <v>0</v>
      </c>
      <c r="T14" s="133">
        <v>0</v>
      </c>
      <c r="U14" s="133">
        <v>4</v>
      </c>
      <c r="V14" s="133">
        <v>0</v>
      </c>
      <c r="W14" s="133">
        <v>6</v>
      </c>
      <c r="X14" s="133">
        <v>0</v>
      </c>
      <c r="Y14" s="133">
        <v>0</v>
      </c>
      <c r="Z14" s="133">
        <v>0</v>
      </c>
      <c r="AA14" s="133">
        <v>1</v>
      </c>
      <c r="AB14" s="133">
        <v>0</v>
      </c>
      <c r="AC14" s="133">
        <v>0</v>
      </c>
      <c r="AD14" s="133">
        <v>0</v>
      </c>
      <c r="AE14" s="133">
        <v>0</v>
      </c>
      <c r="AF14" s="133">
        <v>0</v>
      </c>
      <c r="AG14" s="133">
        <v>0</v>
      </c>
      <c r="AH14" s="133">
        <v>0</v>
      </c>
      <c r="AI14" s="133">
        <v>0</v>
      </c>
      <c r="AJ14" s="133">
        <v>0</v>
      </c>
      <c r="AK14" s="133">
        <v>0</v>
      </c>
      <c r="AL14" s="133">
        <v>0</v>
      </c>
      <c r="AM14" s="133">
        <v>0</v>
      </c>
      <c r="AN14" s="41">
        <v>0</v>
      </c>
      <c r="AO14" s="47">
        <f t="shared" si="0"/>
        <v>0.4</v>
      </c>
      <c r="AP14" s="45">
        <f t="shared" si="1"/>
        <v>1.3706888336846839</v>
      </c>
    </row>
    <row r="15" spans="1:42" ht="15" thickBot="1" x14ac:dyDescent="0.35">
      <c r="A15" s="190"/>
      <c r="B15" s="221"/>
      <c r="C15" s="224"/>
      <c r="D15" s="227"/>
      <c r="E15" s="81" t="s">
        <v>1</v>
      </c>
      <c r="F15" s="69">
        <v>21</v>
      </c>
      <c r="G15" s="134">
        <v>257</v>
      </c>
      <c r="H15" s="134">
        <v>251</v>
      </c>
      <c r="I15" s="134">
        <v>252</v>
      </c>
      <c r="J15" s="134">
        <v>202</v>
      </c>
      <c r="K15" s="134">
        <v>18</v>
      </c>
      <c r="L15" s="134">
        <v>261</v>
      </c>
      <c r="M15" s="134">
        <v>262</v>
      </c>
      <c r="N15" s="134">
        <v>252</v>
      </c>
      <c r="O15" s="134">
        <v>254</v>
      </c>
      <c r="P15" s="134">
        <v>251</v>
      </c>
      <c r="Q15" s="134">
        <v>262</v>
      </c>
      <c r="R15" s="134">
        <v>0</v>
      </c>
      <c r="S15" s="134">
        <v>115</v>
      </c>
      <c r="T15" s="134">
        <v>12</v>
      </c>
      <c r="U15" s="134">
        <v>25</v>
      </c>
      <c r="V15" s="134">
        <v>47</v>
      </c>
      <c r="W15" s="134">
        <v>177</v>
      </c>
      <c r="X15" s="134">
        <v>236</v>
      </c>
      <c r="Y15" s="134">
        <v>17</v>
      </c>
      <c r="Z15" s="134">
        <v>1</v>
      </c>
      <c r="AA15" s="134">
        <v>261</v>
      </c>
      <c r="AB15" s="134">
        <v>262</v>
      </c>
      <c r="AC15" s="134">
        <v>262</v>
      </c>
      <c r="AD15" s="134">
        <v>192</v>
      </c>
      <c r="AE15" s="134">
        <v>262</v>
      </c>
      <c r="AF15" s="134">
        <v>14</v>
      </c>
      <c r="AG15" s="134">
        <v>262</v>
      </c>
      <c r="AH15" s="134">
        <v>82</v>
      </c>
      <c r="AI15" s="134">
        <v>51</v>
      </c>
      <c r="AJ15" s="134">
        <v>248</v>
      </c>
      <c r="AK15" s="134">
        <v>259</v>
      </c>
      <c r="AL15" s="134">
        <v>71</v>
      </c>
      <c r="AM15" s="134">
        <v>262</v>
      </c>
      <c r="AN15" s="42">
        <v>262</v>
      </c>
      <c r="AO15" s="44">
        <f t="shared" si="0"/>
        <v>169.22857142857143</v>
      </c>
      <c r="AP15" s="46">
        <f t="shared" si="1"/>
        <v>200.57319377375947</v>
      </c>
    </row>
    <row r="16" spans="1:42" ht="15" thickTop="1" x14ac:dyDescent="0.3">
      <c r="A16" s="190"/>
      <c r="B16" s="221"/>
      <c r="C16" s="224"/>
      <c r="D16" s="226" t="s">
        <v>14</v>
      </c>
      <c r="E16" s="80" t="s">
        <v>2</v>
      </c>
      <c r="F16" s="68">
        <v>0</v>
      </c>
      <c r="G16" s="133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6</v>
      </c>
      <c r="O16" s="133">
        <v>0</v>
      </c>
      <c r="P16" s="133">
        <v>0</v>
      </c>
      <c r="Q16" s="133">
        <v>0</v>
      </c>
      <c r="R16" s="133">
        <v>2</v>
      </c>
      <c r="S16" s="133">
        <v>1</v>
      </c>
      <c r="T16" s="133">
        <v>4</v>
      </c>
      <c r="U16" s="133">
        <v>0</v>
      </c>
      <c r="V16" s="133">
        <v>4</v>
      </c>
      <c r="W16" s="133">
        <v>0</v>
      </c>
      <c r="X16" s="133">
        <v>0</v>
      </c>
      <c r="Y16" s="133">
        <v>0</v>
      </c>
      <c r="Z16" s="133">
        <v>0</v>
      </c>
      <c r="AA16" s="133">
        <v>0</v>
      </c>
      <c r="AB16" s="133">
        <v>0</v>
      </c>
      <c r="AC16" s="133">
        <v>0</v>
      </c>
      <c r="AD16" s="133">
        <v>6</v>
      </c>
      <c r="AE16" s="133">
        <v>1</v>
      </c>
      <c r="AF16" s="133">
        <v>0</v>
      </c>
      <c r="AG16" s="133">
        <v>0</v>
      </c>
      <c r="AH16" s="133">
        <v>0</v>
      </c>
      <c r="AI16" s="133">
        <v>0</v>
      </c>
      <c r="AJ16" s="133">
        <v>0</v>
      </c>
      <c r="AK16" s="133">
        <v>0</v>
      </c>
      <c r="AL16" s="133">
        <v>0</v>
      </c>
      <c r="AM16" s="133">
        <v>0</v>
      </c>
      <c r="AN16" s="41">
        <v>0</v>
      </c>
      <c r="AO16" s="47">
        <f t="shared" si="0"/>
        <v>0.68571428571428572</v>
      </c>
      <c r="AP16" s="45">
        <f t="shared" si="1"/>
        <v>1.8257418583505538</v>
      </c>
    </row>
    <row r="17" spans="1:45" ht="15" thickBot="1" x14ac:dyDescent="0.35">
      <c r="A17" s="190"/>
      <c r="B17" s="221"/>
      <c r="C17" s="224"/>
      <c r="D17" s="227"/>
      <c r="E17" s="81" t="s">
        <v>1</v>
      </c>
      <c r="F17" s="69">
        <v>201</v>
      </c>
      <c r="G17" s="134">
        <v>63</v>
      </c>
      <c r="H17" s="134">
        <v>260</v>
      </c>
      <c r="I17" s="134">
        <v>262</v>
      </c>
      <c r="J17" s="134">
        <v>250</v>
      </c>
      <c r="K17" s="134">
        <v>1</v>
      </c>
      <c r="L17" s="134">
        <v>135</v>
      </c>
      <c r="M17" s="134">
        <v>262</v>
      </c>
      <c r="N17" s="134">
        <v>0</v>
      </c>
      <c r="O17" s="134">
        <v>255</v>
      </c>
      <c r="P17" s="134">
        <v>207</v>
      </c>
      <c r="Q17" s="134">
        <v>17</v>
      </c>
      <c r="R17" s="134">
        <v>25</v>
      </c>
      <c r="S17" s="134">
        <v>261</v>
      </c>
      <c r="T17" s="134">
        <v>118</v>
      </c>
      <c r="U17" s="134">
        <v>54</v>
      </c>
      <c r="V17" s="134">
        <v>0</v>
      </c>
      <c r="W17" s="134">
        <v>262</v>
      </c>
      <c r="X17" s="134">
        <v>224</v>
      </c>
      <c r="Y17" s="134">
        <v>262</v>
      </c>
      <c r="Z17" s="134">
        <v>261</v>
      </c>
      <c r="AA17" s="134">
        <v>0</v>
      </c>
      <c r="AB17" s="134">
        <v>19</v>
      </c>
      <c r="AC17" s="134">
        <v>241</v>
      </c>
      <c r="AD17" s="134">
        <v>257</v>
      </c>
      <c r="AE17" s="134">
        <v>4</v>
      </c>
      <c r="AF17" s="134">
        <v>14</v>
      </c>
      <c r="AG17" s="134">
        <v>262</v>
      </c>
      <c r="AH17" s="134">
        <v>262</v>
      </c>
      <c r="AI17" s="134">
        <v>1</v>
      </c>
      <c r="AJ17" s="134">
        <v>14</v>
      </c>
      <c r="AK17" s="134">
        <v>212</v>
      </c>
      <c r="AL17" s="134">
        <v>0</v>
      </c>
      <c r="AM17" s="134">
        <v>262</v>
      </c>
      <c r="AN17" s="42">
        <v>214</v>
      </c>
      <c r="AO17" s="44">
        <f t="shared" si="0"/>
        <v>146.91428571428571</v>
      </c>
      <c r="AP17" s="46">
        <f t="shared" si="1"/>
        <v>187.20593101197571</v>
      </c>
    </row>
    <row r="18" spans="1:45" ht="15" thickTop="1" x14ac:dyDescent="0.3">
      <c r="A18" s="190"/>
      <c r="B18" s="221"/>
      <c r="C18" s="224"/>
      <c r="D18" s="228" t="s">
        <v>15</v>
      </c>
      <c r="E18" s="82" t="s">
        <v>2</v>
      </c>
      <c r="F18" s="70">
        <v>10</v>
      </c>
      <c r="G18" s="135">
        <v>0</v>
      </c>
      <c r="H18" s="135">
        <v>0</v>
      </c>
      <c r="I18" s="135">
        <v>2</v>
      </c>
      <c r="J18" s="135">
        <v>3</v>
      </c>
      <c r="K18" s="135">
        <v>0</v>
      </c>
      <c r="L18" s="135">
        <v>0</v>
      </c>
      <c r="M18" s="135">
        <v>0</v>
      </c>
      <c r="N18" s="135">
        <v>1</v>
      </c>
      <c r="O18" s="135">
        <v>0</v>
      </c>
      <c r="P18" s="135">
        <v>0</v>
      </c>
      <c r="Q18" s="135">
        <v>0</v>
      </c>
      <c r="R18" s="135">
        <v>0</v>
      </c>
      <c r="S18" s="135">
        <v>0</v>
      </c>
      <c r="T18" s="135">
        <v>0</v>
      </c>
      <c r="U18" s="135">
        <v>1</v>
      </c>
      <c r="V18" s="135">
        <v>1</v>
      </c>
      <c r="W18" s="135">
        <v>0</v>
      </c>
      <c r="X18" s="135">
        <v>0</v>
      </c>
      <c r="Y18" s="135">
        <v>0</v>
      </c>
      <c r="Z18" s="135">
        <v>0</v>
      </c>
      <c r="AA18" s="135">
        <v>0</v>
      </c>
      <c r="AB18" s="135">
        <v>2</v>
      </c>
      <c r="AC18" s="135">
        <v>0</v>
      </c>
      <c r="AD18" s="135">
        <v>1</v>
      </c>
      <c r="AE18" s="135">
        <v>0</v>
      </c>
      <c r="AF18" s="135">
        <v>1</v>
      </c>
      <c r="AG18" s="135">
        <v>0</v>
      </c>
      <c r="AH18" s="135">
        <v>0</v>
      </c>
      <c r="AI18" s="135">
        <v>0</v>
      </c>
      <c r="AJ18" s="135">
        <v>0</v>
      </c>
      <c r="AK18" s="135">
        <v>0</v>
      </c>
      <c r="AL18" s="135">
        <v>0</v>
      </c>
      <c r="AM18" s="135">
        <v>0</v>
      </c>
      <c r="AN18" s="43">
        <v>0</v>
      </c>
      <c r="AO18" s="47">
        <f t="shared" si="0"/>
        <v>0.62857142857142856</v>
      </c>
      <c r="AP18" s="45">
        <f t="shared" si="1"/>
        <v>0.81649658092772603</v>
      </c>
    </row>
    <row r="19" spans="1:45" ht="15" thickBot="1" x14ac:dyDescent="0.35">
      <c r="A19" s="190"/>
      <c r="B19" s="222"/>
      <c r="C19" s="225"/>
      <c r="D19" s="227"/>
      <c r="E19" s="81" t="s">
        <v>1</v>
      </c>
      <c r="F19" s="69">
        <v>257</v>
      </c>
      <c r="G19" s="134">
        <v>248</v>
      </c>
      <c r="H19" s="134">
        <v>256</v>
      </c>
      <c r="I19" s="134">
        <v>233</v>
      </c>
      <c r="J19" s="134">
        <v>260</v>
      </c>
      <c r="K19" s="134">
        <v>254</v>
      </c>
      <c r="L19" s="134">
        <v>262</v>
      </c>
      <c r="M19" s="134">
        <v>261</v>
      </c>
      <c r="N19" s="134">
        <v>261</v>
      </c>
      <c r="O19" s="134">
        <v>208</v>
      </c>
      <c r="P19" s="134">
        <v>0</v>
      </c>
      <c r="Q19" s="134">
        <v>17</v>
      </c>
      <c r="R19" s="134">
        <v>12</v>
      </c>
      <c r="S19" s="134">
        <v>255</v>
      </c>
      <c r="T19" s="134">
        <v>12</v>
      </c>
      <c r="U19" s="134">
        <v>253</v>
      </c>
      <c r="V19" s="134">
        <v>231</v>
      </c>
      <c r="W19" s="134">
        <v>238</v>
      </c>
      <c r="X19" s="134">
        <v>243</v>
      </c>
      <c r="Y19" s="134">
        <v>6</v>
      </c>
      <c r="Z19" s="134">
        <v>131</v>
      </c>
      <c r="AA19" s="134">
        <v>0</v>
      </c>
      <c r="AB19" s="134">
        <v>165</v>
      </c>
      <c r="AC19" s="134">
        <v>262</v>
      </c>
      <c r="AD19" s="134">
        <v>2</v>
      </c>
      <c r="AE19" s="134">
        <v>262</v>
      </c>
      <c r="AF19" s="134">
        <v>214</v>
      </c>
      <c r="AG19" s="134">
        <v>257</v>
      </c>
      <c r="AH19" s="134">
        <v>262</v>
      </c>
      <c r="AI19" s="134">
        <v>180</v>
      </c>
      <c r="AJ19" s="134">
        <v>0</v>
      </c>
      <c r="AK19" s="134">
        <v>186</v>
      </c>
      <c r="AL19" s="134">
        <v>179</v>
      </c>
      <c r="AM19" s="134">
        <v>213</v>
      </c>
      <c r="AN19" s="42">
        <v>15</v>
      </c>
      <c r="AO19" s="44">
        <f t="shared" si="0"/>
        <v>174.14285714285714</v>
      </c>
      <c r="AP19" s="46">
        <f t="shared" si="1"/>
        <v>198.90533761901247</v>
      </c>
    </row>
    <row r="20" spans="1:45" ht="15" thickTop="1" x14ac:dyDescent="0.3">
      <c r="A20" s="190"/>
      <c r="B20" s="211" t="s">
        <v>4</v>
      </c>
      <c r="C20" s="214" t="s">
        <v>40</v>
      </c>
      <c r="D20" s="217" t="s">
        <v>13</v>
      </c>
      <c r="E20" s="116" t="s">
        <v>2</v>
      </c>
      <c r="F20" s="117">
        <v>22</v>
      </c>
      <c r="G20" s="130">
        <v>20</v>
      </c>
      <c r="H20" s="130">
        <v>28</v>
      </c>
      <c r="I20" s="130">
        <v>18</v>
      </c>
      <c r="J20" s="130">
        <v>57</v>
      </c>
      <c r="K20" s="130">
        <v>24</v>
      </c>
      <c r="L20" s="130">
        <v>27</v>
      </c>
      <c r="M20" s="130">
        <v>51</v>
      </c>
      <c r="N20" s="130">
        <v>42</v>
      </c>
      <c r="O20" s="130">
        <v>30</v>
      </c>
      <c r="P20" s="130">
        <v>57</v>
      </c>
      <c r="Q20" s="130">
        <v>60</v>
      </c>
      <c r="R20" s="130">
        <v>54</v>
      </c>
      <c r="S20" s="130">
        <v>171</v>
      </c>
      <c r="T20" s="130">
        <v>143</v>
      </c>
      <c r="U20" s="130">
        <v>98</v>
      </c>
      <c r="V20" s="130">
        <v>55</v>
      </c>
      <c r="W20" s="130">
        <v>77</v>
      </c>
      <c r="X20" s="130">
        <v>182</v>
      </c>
      <c r="Y20" s="130">
        <v>118</v>
      </c>
      <c r="Z20" s="130">
        <v>168</v>
      </c>
      <c r="AA20" s="130">
        <v>158</v>
      </c>
      <c r="AB20" s="130">
        <v>73</v>
      </c>
      <c r="AC20" s="130">
        <v>182</v>
      </c>
      <c r="AD20" s="130">
        <v>180</v>
      </c>
      <c r="AE20" s="130">
        <v>76</v>
      </c>
      <c r="AF20" s="130">
        <v>110</v>
      </c>
      <c r="AG20" s="130">
        <v>181</v>
      </c>
      <c r="AH20" s="130">
        <v>128</v>
      </c>
      <c r="AI20" s="130">
        <v>183</v>
      </c>
      <c r="AJ20" s="130">
        <v>171</v>
      </c>
      <c r="AK20" s="130">
        <v>175</v>
      </c>
      <c r="AL20" s="130">
        <v>157</v>
      </c>
      <c r="AM20" s="130">
        <v>172</v>
      </c>
      <c r="AN20" s="118">
        <v>133</v>
      </c>
      <c r="AO20" s="47">
        <f t="shared" si="0"/>
        <v>102.31428571428572</v>
      </c>
      <c r="AP20" s="45">
        <f t="shared" si="1"/>
        <v>122.14335839496145</v>
      </c>
    </row>
    <row r="21" spans="1:45" ht="15" thickBot="1" x14ac:dyDescent="0.35">
      <c r="A21" s="190"/>
      <c r="B21" s="212"/>
      <c r="C21" s="215"/>
      <c r="D21" s="218"/>
      <c r="E21" s="119" t="s">
        <v>1</v>
      </c>
      <c r="F21" s="120">
        <v>212</v>
      </c>
      <c r="G21" s="131">
        <v>226</v>
      </c>
      <c r="H21" s="131">
        <v>225</v>
      </c>
      <c r="I21" s="131">
        <v>221</v>
      </c>
      <c r="J21" s="131">
        <v>237</v>
      </c>
      <c r="K21" s="131">
        <v>202</v>
      </c>
      <c r="L21" s="131">
        <v>208</v>
      </c>
      <c r="M21" s="131">
        <v>217</v>
      </c>
      <c r="N21" s="131">
        <v>204</v>
      </c>
      <c r="O21" s="131">
        <v>241</v>
      </c>
      <c r="P21" s="131">
        <v>223</v>
      </c>
      <c r="Q21" s="131">
        <v>217</v>
      </c>
      <c r="R21" s="131">
        <v>222</v>
      </c>
      <c r="S21" s="131">
        <v>253</v>
      </c>
      <c r="T21" s="131">
        <v>246</v>
      </c>
      <c r="U21" s="131">
        <v>206</v>
      </c>
      <c r="V21" s="131">
        <v>199</v>
      </c>
      <c r="W21" s="131">
        <v>251</v>
      </c>
      <c r="X21" s="131">
        <v>243</v>
      </c>
      <c r="Y21" s="131">
        <v>238</v>
      </c>
      <c r="Z21" s="131">
        <v>236</v>
      </c>
      <c r="AA21" s="131">
        <v>241</v>
      </c>
      <c r="AB21" s="131">
        <v>241</v>
      </c>
      <c r="AC21" s="131">
        <v>241</v>
      </c>
      <c r="AD21" s="131">
        <v>245</v>
      </c>
      <c r="AE21" s="131">
        <v>242</v>
      </c>
      <c r="AF21" s="131">
        <v>238</v>
      </c>
      <c r="AG21" s="131">
        <v>246</v>
      </c>
      <c r="AH21" s="131">
        <v>246</v>
      </c>
      <c r="AI21" s="131">
        <v>243</v>
      </c>
      <c r="AJ21" s="131">
        <v>251</v>
      </c>
      <c r="AK21" s="131">
        <v>247</v>
      </c>
      <c r="AL21" s="131">
        <v>246</v>
      </c>
      <c r="AM21" s="131">
        <v>237</v>
      </c>
      <c r="AN21" s="121">
        <v>206</v>
      </c>
      <c r="AO21" s="44">
        <f t="shared" si="0"/>
        <v>231.34285714285716</v>
      </c>
      <c r="AP21" s="46">
        <f t="shared" si="1"/>
        <v>232.65470577921289</v>
      </c>
    </row>
    <row r="22" spans="1:45" ht="15" thickTop="1" x14ac:dyDescent="0.3">
      <c r="A22" s="190"/>
      <c r="B22" s="212"/>
      <c r="C22" s="215"/>
      <c r="D22" s="217" t="s">
        <v>14</v>
      </c>
      <c r="E22" s="116" t="s">
        <v>2</v>
      </c>
      <c r="F22" s="117">
        <v>33</v>
      </c>
      <c r="G22" s="130">
        <v>30</v>
      </c>
      <c r="H22" s="130">
        <v>42</v>
      </c>
      <c r="I22" s="130">
        <v>23</v>
      </c>
      <c r="J22" s="130">
        <v>18</v>
      </c>
      <c r="K22" s="130">
        <v>19</v>
      </c>
      <c r="L22" s="130">
        <v>62</v>
      </c>
      <c r="M22" s="130">
        <v>23</v>
      </c>
      <c r="N22" s="130">
        <v>51</v>
      </c>
      <c r="O22" s="130">
        <v>96</v>
      </c>
      <c r="P22" s="130">
        <v>112</v>
      </c>
      <c r="Q22" s="130">
        <v>28</v>
      </c>
      <c r="R22" s="130">
        <v>27</v>
      </c>
      <c r="S22" s="130">
        <v>59</v>
      </c>
      <c r="T22" s="130">
        <v>77</v>
      </c>
      <c r="U22" s="130">
        <v>76</v>
      </c>
      <c r="V22" s="130">
        <v>52</v>
      </c>
      <c r="W22" s="130">
        <v>106</v>
      </c>
      <c r="X22" s="130">
        <v>176</v>
      </c>
      <c r="Y22" s="130">
        <v>18</v>
      </c>
      <c r="Z22" s="130">
        <v>178</v>
      </c>
      <c r="AA22" s="130">
        <v>92</v>
      </c>
      <c r="AB22" s="130">
        <v>96</v>
      </c>
      <c r="AC22" s="130">
        <v>44</v>
      </c>
      <c r="AD22" s="130">
        <v>186</v>
      </c>
      <c r="AE22" s="130">
        <v>183</v>
      </c>
      <c r="AF22" s="130">
        <v>105</v>
      </c>
      <c r="AG22" s="130">
        <v>111</v>
      </c>
      <c r="AH22" s="130">
        <v>156</v>
      </c>
      <c r="AI22" s="130">
        <v>162</v>
      </c>
      <c r="AJ22" s="130">
        <v>183</v>
      </c>
      <c r="AK22" s="130">
        <v>138</v>
      </c>
      <c r="AL22" s="130">
        <v>174</v>
      </c>
      <c r="AM22" s="130">
        <v>166</v>
      </c>
      <c r="AN22" s="118">
        <v>118</v>
      </c>
      <c r="AO22" s="47">
        <f t="shared" si="0"/>
        <v>92</v>
      </c>
      <c r="AP22" s="45">
        <f t="shared" si="1"/>
        <v>111.6340069833181</v>
      </c>
    </row>
    <row r="23" spans="1:45" ht="15" thickBot="1" x14ac:dyDescent="0.35">
      <c r="A23" s="190"/>
      <c r="B23" s="212"/>
      <c r="C23" s="215"/>
      <c r="D23" s="218"/>
      <c r="E23" s="119" t="s">
        <v>1</v>
      </c>
      <c r="F23" s="120">
        <v>242</v>
      </c>
      <c r="G23" s="131">
        <v>214</v>
      </c>
      <c r="H23" s="131">
        <v>243</v>
      </c>
      <c r="I23" s="131">
        <v>237</v>
      </c>
      <c r="J23" s="131">
        <v>245</v>
      </c>
      <c r="K23" s="131">
        <v>248</v>
      </c>
      <c r="L23" s="131">
        <v>239</v>
      </c>
      <c r="M23" s="131">
        <v>229</v>
      </c>
      <c r="N23" s="131">
        <v>246</v>
      </c>
      <c r="O23" s="131">
        <v>248</v>
      </c>
      <c r="P23" s="131">
        <v>239</v>
      </c>
      <c r="Q23" s="131">
        <v>241</v>
      </c>
      <c r="R23" s="131">
        <v>233</v>
      </c>
      <c r="S23" s="131">
        <v>243</v>
      </c>
      <c r="T23" s="131">
        <v>252</v>
      </c>
      <c r="U23" s="131">
        <v>245</v>
      </c>
      <c r="V23" s="131">
        <v>250</v>
      </c>
      <c r="W23" s="131">
        <v>251</v>
      </c>
      <c r="X23" s="131">
        <v>224</v>
      </c>
      <c r="Y23" s="131">
        <v>245</v>
      </c>
      <c r="Z23" s="131">
        <v>241</v>
      </c>
      <c r="AA23" s="131">
        <v>245</v>
      </c>
      <c r="AB23" s="131">
        <v>241</v>
      </c>
      <c r="AC23" s="131">
        <v>211</v>
      </c>
      <c r="AD23" s="131">
        <v>248</v>
      </c>
      <c r="AE23" s="131">
        <v>245</v>
      </c>
      <c r="AF23" s="131">
        <v>243</v>
      </c>
      <c r="AG23" s="131">
        <v>244</v>
      </c>
      <c r="AH23" s="131">
        <v>249</v>
      </c>
      <c r="AI23" s="131">
        <v>247</v>
      </c>
      <c r="AJ23" s="131">
        <v>249</v>
      </c>
      <c r="AK23" s="131">
        <v>244</v>
      </c>
      <c r="AL23" s="131">
        <v>244</v>
      </c>
      <c r="AM23" s="131">
        <v>245</v>
      </c>
      <c r="AN23" s="121">
        <v>246</v>
      </c>
      <c r="AO23" s="44">
        <f t="shared" si="0"/>
        <v>241.6</v>
      </c>
      <c r="AP23" s="46">
        <f t="shared" si="1"/>
        <v>242.5587089195671</v>
      </c>
    </row>
    <row r="24" spans="1:45" ht="15" thickTop="1" x14ac:dyDescent="0.3">
      <c r="A24" s="190"/>
      <c r="B24" s="212"/>
      <c r="C24" s="215"/>
      <c r="D24" s="219" t="s">
        <v>15</v>
      </c>
      <c r="E24" s="122" t="s">
        <v>2</v>
      </c>
      <c r="F24" s="123">
        <v>18</v>
      </c>
      <c r="G24" s="132">
        <v>21</v>
      </c>
      <c r="H24" s="132">
        <v>59</v>
      </c>
      <c r="I24" s="132">
        <v>30</v>
      </c>
      <c r="J24" s="132">
        <v>40</v>
      </c>
      <c r="K24" s="132">
        <v>48</v>
      </c>
      <c r="L24" s="132">
        <v>33</v>
      </c>
      <c r="M24" s="132">
        <v>59</v>
      </c>
      <c r="N24" s="132">
        <v>96</v>
      </c>
      <c r="O24" s="132">
        <v>79</v>
      </c>
      <c r="P24" s="132">
        <v>108</v>
      </c>
      <c r="Q24" s="132">
        <v>35</v>
      </c>
      <c r="R24" s="132">
        <v>83</v>
      </c>
      <c r="S24" s="132">
        <v>99</v>
      </c>
      <c r="T24" s="132">
        <v>156</v>
      </c>
      <c r="U24" s="132">
        <v>128</v>
      </c>
      <c r="V24" s="132">
        <v>85</v>
      </c>
      <c r="W24" s="132">
        <v>18</v>
      </c>
      <c r="X24" s="132">
        <v>107</v>
      </c>
      <c r="Y24" s="132">
        <v>33</v>
      </c>
      <c r="Z24" s="132">
        <v>110</v>
      </c>
      <c r="AA24" s="132">
        <v>122</v>
      </c>
      <c r="AB24" s="132">
        <v>115</v>
      </c>
      <c r="AC24" s="132">
        <v>70</v>
      </c>
      <c r="AD24" s="132">
        <v>73</v>
      </c>
      <c r="AE24" s="132">
        <v>51</v>
      </c>
      <c r="AF24" s="132">
        <v>42</v>
      </c>
      <c r="AG24" s="132">
        <v>71</v>
      </c>
      <c r="AH24" s="132">
        <v>100</v>
      </c>
      <c r="AI24" s="132">
        <v>85</v>
      </c>
      <c r="AJ24" s="132">
        <v>84</v>
      </c>
      <c r="AK24" s="132">
        <v>130</v>
      </c>
      <c r="AL24" s="132">
        <v>59</v>
      </c>
      <c r="AM24" s="132">
        <v>115</v>
      </c>
      <c r="AN24" s="124">
        <v>44</v>
      </c>
      <c r="AO24" s="47">
        <f t="shared" si="0"/>
        <v>74.457142857142856</v>
      </c>
      <c r="AP24" s="45">
        <f t="shared" si="1"/>
        <v>84.989304139884666</v>
      </c>
    </row>
    <row r="25" spans="1:45" ht="15" thickBot="1" x14ac:dyDescent="0.35">
      <c r="A25" s="231"/>
      <c r="B25" s="213"/>
      <c r="C25" s="216"/>
      <c r="D25" s="218"/>
      <c r="E25" s="119" t="s">
        <v>1</v>
      </c>
      <c r="F25" s="120">
        <v>232</v>
      </c>
      <c r="G25" s="131">
        <v>237</v>
      </c>
      <c r="H25" s="131">
        <v>250</v>
      </c>
      <c r="I25" s="131">
        <v>216</v>
      </c>
      <c r="J25" s="131">
        <v>234</v>
      </c>
      <c r="K25" s="131">
        <v>198</v>
      </c>
      <c r="L25" s="131">
        <v>247</v>
      </c>
      <c r="M25" s="131">
        <v>252</v>
      </c>
      <c r="N25" s="131">
        <v>189</v>
      </c>
      <c r="O25" s="131">
        <v>251</v>
      </c>
      <c r="P25" s="131">
        <v>247</v>
      </c>
      <c r="Q25" s="131">
        <v>238</v>
      </c>
      <c r="R25" s="131">
        <v>248</v>
      </c>
      <c r="S25" s="131">
        <v>248</v>
      </c>
      <c r="T25" s="131">
        <v>248</v>
      </c>
      <c r="U25" s="131">
        <v>251</v>
      </c>
      <c r="V25" s="131">
        <v>243</v>
      </c>
      <c r="W25" s="131">
        <v>253</v>
      </c>
      <c r="X25" s="131">
        <v>251</v>
      </c>
      <c r="Y25" s="131">
        <v>241</v>
      </c>
      <c r="Z25" s="131">
        <v>241</v>
      </c>
      <c r="AA25" s="131">
        <v>245</v>
      </c>
      <c r="AB25" s="131">
        <v>243</v>
      </c>
      <c r="AC25" s="131">
        <v>240</v>
      </c>
      <c r="AD25" s="131">
        <v>217</v>
      </c>
      <c r="AE25" s="131">
        <v>245</v>
      </c>
      <c r="AF25" s="131">
        <v>245</v>
      </c>
      <c r="AG25" s="131">
        <v>247</v>
      </c>
      <c r="AH25" s="131">
        <v>244</v>
      </c>
      <c r="AI25" s="131">
        <v>245</v>
      </c>
      <c r="AJ25" s="131">
        <v>238</v>
      </c>
      <c r="AK25" s="131">
        <v>234</v>
      </c>
      <c r="AL25" s="131">
        <v>245</v>
      </c>
      <c r="AM25" s="131">
        <v>245</v>
      </c>
      <c r="AN25" s="121">
        <v>242</v>
      </c>
      <c r="AO25" s="44">
        <f t="shared" si="0"/>
        <v>239.71428571428572</v>
      </c>
      <c r="AP25" s="46">
        <f t="shared" si="1"/>
        <v>240.46262230806835</v>
      </c>
      <c r="AR25" s="168"/>
      <c r="AS25" s="168"/>
    </row>
    <row r="26" spans="1:45" ht="15" thickTop="1" x14ac:dyDescent="0.3">
      <c r="A26" s="189" t="s">
        <v>23</v>
      </c>
      <c r="B26" s="191" t="s">
        <v>3</v>
      </c>
      <c r="C26" s="194"/>
      <c r="D26" s="197" t="s">
        <v>13</v>
      </c>
      <c r="E26" s="72" t="s">
        <v>2</v>
      </c>
      <c r="F26" s="60">
        <v>23</v>
      </c>
      <c r="G26" s="136">
        <v>28</v>
      </c>
      <c r="H26" s="136">
        <v>20</v>
      </c>
      <c r="I26" s="136">
        <v>18</v>
      </c>
      <c r="J26" s="136">
        <v>19</v>
      </c>
      <c r="K26" s="136">
        <v>18</v>
      </c>
      <c r="L26" s="136">
        <v>27</v>
      </c>
      <c r="M26" s="136">
        <v>56</v>
      </c>
      <c r="N26" s="136">
        <v>18</v>
      </c>
      <c r="O26" s="136">
        <v>175</v>
      </c>
      <c r="P26" s="136">
        <v>181</v>
      </c>
      <c r="Q26" s="136">
        <v>98</v>
      </c>
      <c r="R26" s="136">
        <v>187</v>
      </c>
      <c r="S26" s="136">
        <v>130</v>
      </c>
      <c r="T26" s="136">
        <v>183</v>
      </c>
      <c r="U26" s="136">
        <v>153</v>
      </c>
      <c r="V26" s="136">
        <v>167</v>
      </c>
      <c r="W26" s="136">
        <v>185</v>
      </c>
      <c r="X26" s="136">
        <v>16</v>
      </c>
      <c r="Y26" s="136">
        <v>9</v>
      </c>
      <c r="Z26" s="136">
        <v>25</v>
      </c>
      <c r="AA26" s="136">
        <v>165</v>
      </c>
      <c r="AB26" s="136">
        <v>150</v>
      </c>
      <c r="AC26" s="136">
        <v>178</v>
      </c>
      <c r="AD26" s="136">
        <v>115</v>
      </c>
      <c r="AE26" s="136">
        <v>178</v>
      </c>
      <c r="AF26" s="136">
        <v>170</v>
      </c>
      <c r="AG26" s="136">
        <v>161</v>
      </c>
      <c r="AH26" s="136">
        <v>153</v>
      </c>
      <c r="AI26" s="136">
        <v>180</v>
      </c>
      <c r="AJ26" s="136">
        <v>179</v>
      </c>
      <c r="AK26" s="136">
        <v>174</v>
      </c>
      <c r="AL26" s="136">
        <v>59</v>
      </c>
      <c r="AM26" s="136">
        <v>182</v>
      </c>
      <c r="AN26" s="136">
        <v>133</v>
      </c>
      <c r="AO26" s="47">
        <f>AVERAGE(F26:AN26)</f>
        <v>111.8</v>
      </c>
      <c r="AP26" s="45">
        <f>SQRT(SUMSQ(H26:AN26)/COUNT(H26:AN26))</f>
        <v>135.28757249920361</v>
      </c>
      <c r="AR26" s="168"/>
      <c r="AS26" s="168"/>
    </row>
    <row r="27" spans="1:45" ht="15" thickBot="1" x14ac:dyDescent="0.35">
      <c r="A27" s="190"/>
      <c r="B27" s="192"/>
      <c r="C27" s="195"/>
      <c r="D27" s="198"/>
      <c r="E27" s="73" t="s">
        <v>1</v>
      </c>
      <c r="F27" s="61">
        <v>184</v>
      </c>
      <c r="G27" s="137">
        <v>190</v>
      </c>
      <c r="H27" s="137">
        <v>187</v>
      </c>
      <c r="I27" s="137">
        <v>185</v>
      </c>
      <c r="J27" s="137">
        <v>224</v>
      </c>
      <c r="K27" s="137">
        <v>204</v>
      </c>
      <c r="L27" s="137">
        <v>201</v>
      </c>
      <c r="M27" s="137">
        <v>212</v>
      </c>
      <c r="N27" s="137">
        <v>180</v>
      </c>
      <c r="O27" s="137">
        <v>235</v>
      </c>
      <c r="P27" s="137">
        <v>229</v>
      </c>
      <c r="Q27" s="137">
        <v>235</v>
      </c>
      <c r="R27" s="137">
        <v>237</v>
      </c>
      <c r="S27" s="137">
        <v>227</v>
      </c>
      <c r="T27" s="137">
        <v>232</v>
      </c>
      <c r="U27" s="137">
        <v>232</v>
      </c>
      <c r="V27" s="137">
        <v>236</v>
      </c>
      <c r="W27" s="137">
        <v>232</v>
      </c>
      <c r="X27" s="137">
        <v>197</v>
      </c>
      <c r="Y27" s="137">
        <v>213</v>
      </c>
      <c r="Z27" s="137">
        <v>189</v>
      </c>
      <c r="AA27" s="137">
        <v>246</v>
      </c>
      <c r="AB27" s="137">
        <v>242</v>
      </c>
      <c r="AC27" s="137">
        <v>229</v>
      </c>
      <c r="AD27" s="137">
        <v>234</v>
      </c>
      <c r="AE27" s="137">
        <v>237</v>
      </c>
      <c r="AF27" s="137">
        <v>230</v>
      </c>
      <c r="AG27" s="137">
        <v>223</v>
      </c>
      <c r="AH27" s="137">
        <v>231</v>
      </c>
      <c r="AI27" s="137">
        <v>229</v>
      </c>
      <c r="AJ27" s="137">
        <v>238</v>
      </c>
      <c r="AK27" s="137">
        <v>226</v>
      </c>
      <c r="AL27" s="137">
        <v>223</v>
      </c>
      <c r="AM27" s="137">
        <v>236</v>
      </c>
      <c r="AN27" s="35">
        <v>233</v>
      </c>
      <c r="AO27" s="49">
        <f t="shared" ref="AO27:AO49" si="2">AVERAGE(F27:AN27)</f>
        <v>220.51428571428571</v>
      </c>
      <c r="AP27" s="46">
        <f t="shared" ref="AP27:AP49" si="3">SQRT(SUMSQ(H27:AN27)/COUNT(H27:AN27))</f>
        <v>223.24724709015638</v>
      </c>
      <c r="AR27" s="168"/>
      <c r="AS27" s="168"/>
    </row>
    <row r="28" spans="1:45" ht="15" thickTop="1" x14ac:dyDescent="0.3">
      <c r="A28" s="190"/>
      <c r="B28" s="192"/>
      <c r="C28" s="195"/>
      <c r="D28" s="197" t="s">
        <v>14</v>
      </c>
      <c r="E28" s="72" t="s">
        <v>2</v>
      </c>
      <c r="F28" s="60">
        <v>17</v>
      </c>
      <c r="G28" s="136">
        <v>52</v>
      </c>
      <c r="H28" s="136">
        <v>14</v>
      </c>
      <c r="I28" s="136">
        <v>22</v>
      </c>
      <c r="J28" s="136">
        <v>11</v>
      </c>
      <c r="K28" s="136">
        <v>17</v>
      </c>
      <c r="L28" s="136">
        <v>19</v>
      </c>
      <c r="M28" s="136">
        <v>15</v>
      </c>
      <c r="N28" s="136">
        <v>131</v>
      </c>
      <c r="O28" s="136">
        <v>81</v>
      </c>
      <c r="P28" s="136">
        <v>117</v>
      </c>
      <c r="Q28" s="136">
        <v>103</v>
      </c>
      <c r="R28" s="136">
        <v>159</v>
      </c>
      <c r="S28" s="136">
        <v>144</v>
      </c>
      <c r="T28" s="136">
        <v>150</v>
      </c>
      <c r="U28" s="136">
        <v>187</v>
      </c>
      <c r="V28" s="136">
        <v>21</v>
      </c>
      <c r="W28" s="136">
        <v>174</v>
      </c>
      <c r="X28" s="136">
        <v>154</v>
      </c>
      <c r="Y28" s="136">
        <v>183</v>
      </c>
      <c r="Z28" s="136">
        <v>142</v>
      </c>
      <c r="AA28" s="136">
        <v>177</v>
      </c>
      <c r="AB28" s="136">
        <v>144</v>
      </c>
      <c r="AC28" s="136">
        <v>111</v>
      </c>
      <c r="AD28" s="136">
        <v>177</v>
      </c>
      <c r="AE28" s="136">
        <v>143</v>
      </c>
      <c r="AF28" s="136">
        <v>148</v>
      </c>
      <c r="AG28" s="136">
        <v>182</v>
      </c>
      <c r="AH28" s="136">
        <v>159</v>
      </c>
      <c r="AI28" s="136">
        <v>181</v>
      </c>
      <c r="AJ28" s="136">
        <v>167</v>
      </c>
      <c r="AK28" s="136">
        <v>156</v>
      </c>
      <c r="AL28" s="136">
        <v>182</v>
      </c>
      <c r="AM28" s="136">
        <v>178</v>
      </c>
      <c r="AN28" s="34">
        <v>181</v>
      </c>
      <c r="AO28" s="48">
        <f t="shared" si="2"/>
        <v>119.97142857142858</v>
      </c>
      <c r="AP28" s="45">
        <f t="shared" si="3"/>
        <v>139.29432540814105</v>
      </c>
      <c r="AR28" s="168"/>
      <c r="AS28" s="168"/>
    </row>
    <row r="29" spans="1:45" ht="15" thickBot="1" x14ac:dyDescent="0.35">
      <c r="A29" s="190"/>
      <c r="B29" s="192"/>
      <c r="C29" s="195"/>
      <c r="D29" s="198"/>
      <c r="E29" s="73" t="s">
        <v>1</v>
      </c>
      <c r="F29" s="61">
        <v>191</v>
      </c>
      <c r="G29" s="137">
        <v>187</v>
      </c>
      <c r="H29" s="137">
        <v>210</v>
      </c>
      <c r="I29" s="137">
        <v>223</v>
      </c>
      <c r="J29" s="137">
        <v>218</v>
      </c>
      <c r="K29" s="137">
        <v>238</v>
      </c>
      <c r="L29" s="137">
        <v>237</v>
      </c>
      <c r="M29" s="137">
        <v>239</v>
      </c>
      <c r="N29" s="137">
        <v>203</v>
      </c>
      <c r="O29" s="137">
        <v>231</v>
      </c>
      <c r="P29" s="137">
        <v>238</v>
      </c>
      <c r="Q29" s="137">
        <v>240</v>
      </c>
      <c r="R29" s="137">
        <v>232</v>
      </c>
      <c r="S29" s="137">
        <v>239</v>
      </c>
      <c r="T29" s="137">
        <v>239</v>
      </c>
      <c r="U29" s="137">
        <v>207</v>
      </c>
      <c r="V29" s="137">
        <v>243</v>
      </c>
      <c r="W29" s="137">
        <v>233</v>
      </c>
      <c r="X29" s="137">
        <v>236</v>
      </c>
      <c r="Y29" s="137">
        <v>237</v>
      </c>
      <c r="Z29" s="137">
        <v>248</v>
      </c>
      <c r="AA29" s="137">
        <v>235</v>
      </c>
      <c r="AB29" s="137">
        <v>237</v>
      </c>
      <c r="AC29" s="137">
        <v>239</v>
      </c>
      <c r="AD29" s="137">
        <v>180</v>
      </c>
      <c r="AE29" s="137">
        <v>228</v>
      </c>
      <c r="AF29" s="137">
        <v>237</v>
      </c>
      <c r="AG29" s="137">
        <v>239</v>
      </c>
      <c r="AH29" s="137">
        <v>247</v>
      </c>
      <c r="AI29" s="137">
        <v>235</v>
      </c>
      <c r="AJ29" s="137">
        <v>233</v>
      </c>
      <c r="AK29" s="137">
        <v>225</v>
      </c>
      <c r="AL29" s="137">
        <v>227</v>
      </c>
      <c r="AM29" s="137">
        <v>238</v>
      </c>
      <c r="AN29" s="35">
        <v>234</v>
      </c>
      <c r="AO29" s="44">
        <f t="shared" si="2"/>
        <v>228.65714285714284</v>
      </c>
      <c r="AP29" s="46">
        <f t="shared" si="3"/>
        <v>231.46365641807407</v>
      </c>
      <c r="AR29" s="168"/>
      <c r="AS29" s="168"/>
    </row>
    <row r="30" spans="1:45" ht="15" thickTop="1" x14ac:dyDescent="0.3">
      <c r="A30" s="190"/>
      <c r="B30" s="192"/>
      <c r="C30" s="195"/>
      <c r="D30" s="199" t="s">
        <v>15</v>
      </c>
      <c r="E30" s="74" t="s">
        <v>2</v>
      </c>
      <c r="F30" s="62">
        <v>36</v>
      </c>
      <c r="G30" s="138">
        <v>47</v>
      </c>
      <c r="H30" s="138">
        <v>45</v>
      </c>
      <c r="I30" s="138">
        <v>27</v>
      </c>
      <c r="J30" s="138">
        <v>24</v>
      </c>
      <c r="K30" s="138">
        <v>31</v>
      </c>
      <c r="L30" s="138">
        <v>52</v>
      </c>
      <c r="M30" s="138">
        <v>23</v>
      </c>
      <c r="N30" s="138">
        <v>23</v>
      </c>
      <c r="O30" s="138">
        <v>19</v>
      </c>
      <c r="P30" s="138">
        <v>48</v>
      </c>
      <c r="Q30" s="138">
        <v>13</v>
      </c>
      <c r="R30" s="138">
        <v>63</v>
      </c>
      <c r="S30" s="138">
        <v>138</v>
      </c>
      <c r="T30" s="138">
        <v>79</v>
      </c>
      <c r="U30" s="138">
        <v>97</v>
      </c>
      <c r="V30" s="138">
        <v>138</v>
      </c>
      <c r="W30" s="138">
        <v>44</v>
      </c>
      <c r="X30" s="138">
        <v>139</v>
      </c>
      <c r="Y30" s="138">
        <v>86</v>
      </c>
      <c r="Z30" s="138">
        <v>88</v>
      </c>
      <c r="AA30" s="138">
        <v>150</v>
      </c>
      <c r="AB30" s="138">
        <v>99</v>
      </c>
      <c r="AC30" s="138">
        <v>52</v>
      </c>
      <c r="AD30" s="138">
        <v>135</v>
      </c>
      <c r="AE30" s="138">
        <v>54</v>
      </c>
      <c r="AF30" s="138">
        <v>146</v>
      </c>
      <c r="AG30" s="138">
        <v>43</v>
      </c>
      <c r="AH30" s="138">
        <v>126</v>
      </c>
      <c r="AI30" s="138">
        <v>129</v>
      </c>
      <c r="AJ30" s="138">
        <v>143</v>
      </c>
      <c r="AK30" s="138">
        <v>147</v>
      </c>
      <c r="AL30" s="138">
        <v>146</v>
      </c>
      <c r="AM30" s="138">
        <v>139</v>
      </c>
      <c r="AN30" s="36">
        <v>142</v>
      </c>
      <c r="AO30" s="47">
        <f t="shared" si="2"/>
        <v>83.171428571428578</v>
      </c>
      <c r="AP30" s="45">
        <f t="shared" si="3"/>
        <v>98.423635988578084</v>
      </c>
      <c r="AR30" s="168"/>
      <c r="AS30" s="168"/>
    </row>
    <row r="31" spans="1:45" ht="15" thickBot="1" x14ac:dyDescent="0.35">
      <c r="A31" s="190"/>
      <c r="B31" s="193"/>
      <c r="C31" s="196"/>
      <c r="D31" s="198"/>
      <c r="E31" s="73" t="s">
        <v>1</v>
      </c>
      <c r="F31" s="61">
        <v>221</v>
      </c>
      <c r="G31" s="137">
        <v>231</v>
      </c>
      <c r="H31" s="137">
        <v>214</v>
      </c>
      <c r="I31" s="137">
        <v>200</v>
      </c>
      <c r="J31" s="137">
        <v>232</v>
      </c>
      <c r="K31" s="137">
        <v>219</v>
      </c>
      <c r="L31" s="137">
        <v>235</v>
      </c>
      <c r="M31" s="137">
        <v>221</v>
      </c>
      <c r="N31" s="137">
        <v>242</v>
      </c>
      <c r="O31" s="137">
        <v>220</v>
      </c>
      <c r="P31" s="137">
        <v>234</v>
      </c>
      <c r="Q31" s="137">
        <v>239</v>
      </c>
      <c r="R31" s="137">
        <v>239</v>
      </c>
      <c r="S31" s="137">
        <v>233</v>
      </c>
      <c r="T31" s="137">
        <v>234</v>
      </c>
      <c r="U31" s="137">
        <v>241</v>
      </c>
      <c r="V31" s="137">
        <v>226</v>
      </c>
      <c r="W31" s="137">
        <v>233</v>
      </c>
      <c r="X31" s="137">
        <v>237</v>
      </c>
      <c r="Y31" s="137">
        <v>237</v>
      </c>
      <c r="Z31" s="137">
        <v>236</v>
      </c>
      <c r="AA31" s="137">
        <v>232</v>
      </c>
      <c r="AB31" s="137">
        <v>238</v>
      </c>
      <c r="AC31" s="137">
        <v>234</v>
      </c>
      <c r="AD31" s="137">
        <v>237</v>
      </c>
      <c r="AE31" s="137">
        <v>231</v>
      </c>
      <c r="AF31" s="137">
        <v>239</v>
      </c>
      <c r="AG31" s="137">
        <v>236</v>
      </c>
      <c r="AH31" s="137">
        <v>221</v>
      </c>
      <c r="AI31" s="137">
        <v>235</v>
      </c>
      <c r="AJ31" s="137">
        <v>236</v>
      </c>
      <c r="AK31" s="137">
        <v>237</v>
      </c>
      <c r="AL31" s="137">
        <v>233</v>
      </c>
      <c r="AM31" s="137">
        <v>229</v>
      </c>
      <c r="AN31" s="35">
        <v>234</v>
      </c>
      <c r="AO31" s="44">
        <f t="shared" si="2"/>
        <v>231.31428571428572</v>
      </c>
      <c r="AP31" s="46">
        <f t="shared" si="3"/>
        <v>231.79941694700116</v>
      </c>
      <c r="AR31" s="168"/>
      <c r="AS31" s="168"/>
    </row>
    <row r="32" spans="1:45" ht="15" thickTop="1" x14ac:dyDescent="0.3">
      <c r="A32" s="190"/>
      <c r="B32" s="200" t="s">
        <v>4</v>
      </c>
      <c r="C32" s="203" t="s">
        <v>35</v>
      </c>
      <c r="D32" s="206" t="s">
        <v>13</v>
      </c>
      <c r="E32" s="75" t="s">
        <v>2</v>
      </c>
      <c r="F32" s="63">
        <v>33</v>
      </c>
      <c r="G32" s="139">
        <v>16</v>
      </c>
      <c r="H32" s="139">
        <v>118</v>
      </c>
      <c r="I32" s="139">
        <v>16</v>
      </c>
      <c r="J32" s="139">
        <v>28</v>
      </c>
      <c r="K32" s="139">
        <v>10</v>
      </c>
      <c r="L32" s="139">
        <v>37</v>
      </c>
      <c r="M32" s="139">
        <v>29</v>
      </c>
      <c r="N32" s="139">
        <v>27</v>
      </c>
      <c r="O32" s="139">
        <v>28</v>
      </c>
      <c r="P32" s="139">
        <v>27</v>
      </c>
      <c r="Q32" s="139">
        <v>39</v>
      </c>
      <c r="R32" s="139">
        <v>177</v>
      </c>
      <c r="S32" s="139">
        <v>86</v>
      </c>
      <c r="T32" s="139">
        <v>163</v>
      </c>
      <c r="U32" s="139">
        <v>75</v>
      </c>
      <c r="V32" s="139">
        <v>141</v>
      </c>
      <c r="W32" s="139">
        <v>180</v>
      </c>
      <c r="X32" s="139">
        <v>180</v>
      </c>
      <c r="Y32" s="139">
        <v>171</v>
      </c>
      <c r="Z32" s="139">
        <v>181</v>
      </c>
      <c r="AA32" s="139">
        <v>179</v>
      </c>
      <c r="AB32" s="139">
        <v>44</v>
      </c>
      <c r="AC32" s="139">
        <v>176</v>
      </c>
      <c r="AD32" s="139">
        <v>40</v>
      </c>
      <c r="AE32" s="139">
        <v>96</v>
      </c>
      <c r="AF32" s="139">
        <v>158</v>
      </c>
      <c r="AG32" s="139">
        <v>111</v>
      </c>
      <c r="AH32" s="139">
        <v>101</v>
      </c>
      <c r="AI32" s="139">
        <v>178</v>
      </c>
      <c r="AJ32" s="141">
        <v>100</v>
      </c>
      <c r="AK32" s="141">
        <v>146</v>
      </c>
      <c r="AL32" s="141">
        <v>173</v>
      </c>
      <c r="AM32" s="141">
        <v>111</v>
      </c>
      <c r="AN32" s="37">
        <v>167</v>
      </c>
      <c r="AO32" s="47">
        <f t="shared" si="2"/>
        <v>101.2</v>
      </c>
      <c r="AP32" s="45">
        <f t="shared" si="3"/>
        <v>122.47856955402443</v>
      </c>
      <c r="AR32" s="168"/>
      <c r="AS32" s="168"/>
    </row>
    <row r="33" spans="1:45" ht="15" thickBot="1" x14ac:dyDescent="0.35">
      <c r="A33" s="190"/>
      <c r="B33" s="201"/>
      <c r="C33" s="204"/>
      <c r="D33" s="207"/>
      <c r="E33" s="76" t="s">
        <v>1</v>
      </c>
      <c r="F33" s="64">
        <v>187</v>
      </c>
      <c r="G33" s="140">
        <v>198</v>
      </c>
      <c r="H33" s="140">
        <v>223</v>
      </c>
      <c r="I33" s="140">
        <v>240</v>
      </c>
      <c r="J33" s="140">
        <v>218</v>
      </c>
      <c r="K33" s="140">
        <v>205</v>
      </c>
      <c r="L33" s="140">
        <v>242</v>
      </c>
      <c r="M33" s="140">
        <v>208</v>
      </c>
      <c r="N33" s="140">
        <v>196</v>
      </c>
      <c r="O33" s="140">
        <v>242</v>
      </c>
      <c r="P33" s="140">
        <v>233</v>
      </c>
      <c r="Q33" s="140">
        <v>203</v>
      </c>
      <c r="R33" s="140">
        <v>237</v>
      </c>
      <c r="S33" s="140">
        <v>233</v>
      </c>
      <c r="T33" s="140">
        <v>233</v>
      </c>
      <c r="U33" s="140">
        <v>221</v>
      </c>
      <c r="V33" s="140">
        <v>228</v>
      </c>
      <c r="W33" s="140">
        <v>235</v>
      </c>
      <c r="X33" s="140">
        <v>241</v>
      </c>
      <c r="Y33" s="140">
        <v>239</v>
      </c>
      <c r="Z33" s="140">
        <v>236</v>
      </c>
      <c r="AA33" s="140">
        <v>233</v>
      </c>
      <c r="AB33" s="140">
        <v>208</v>
      </c>
      <c r="AC33" s="140">
        <v>240</v>
      </c>
      <c r="AD33" s="140">
        <v>224</v>
      </c>
      <c r="AE33" s="140">
        <v>240</v>
      </c>
      <c r="AF33" s="140">
        <v>228</v>
      </c>
      <c r="AG33" s="140">
        <v>199</v>
      </c>
      <c r="AH33" s="140">
        <v>241</v>
      </c>
      <c r="AI33" s="140">
        <v>235</v>
      </c>
      <c r="AJ33" s="140">
        <v>146</v>
      </c>
      <c r="AK33" s="140">
        <v>238</v>
      </c>
      <c r="AL33" s="140">
        <v>248</v>
      </c>
      <c r="AM33" s="140">
        <v>237</v>
      </c>
      <c r="AN33" s="38">
        <v>241</v>
      </c>
      <c r="AO33" s="44">
        <f t="shared" si="2"/>
        <v>224.45714285714286</v>
      </c>
      <c r="AP33" s="46">
        <f t="shared" si="3"/>
        <v>227.26389679814693</v>
      </c>
      <c r="AR33" s="168"/>
      <c r="AS33" s="168"/>
    </row>
    <row r="34" spans="1:45" ht="15" thickTop="1" x14ac:dyDescent="0.3">
      <c r="A34" s="190"/>
      <c r="B34" s="201"/>
      <c r="C34" s="204"/>
      <c r="D34" s="208" t="s">
        <v>14</v>
      </c>
      <c r="E34" s="77" t="s">
        <v>2</v>
      </c>
      <c r="F34" s="65">
        <v>10</v>
      </c>
      <c r="G34" s="141">
        <v>18</v>
      </c>
      <c r="H34" s="141">
        <v>42</v>
      </c>
      <c r="I34" s="141">
        <v>49</v>
      </c>
      <c r="J34" s="141">
        <v>14</v>
      </c>
      <c r="K34" s="141">
        <v>19</v>
      </c>
      <c r="L34" s="141">
        <v>1</v>
      </c>
      <c r="M34" s="141">
        <v>26</v>
      </c>
      <c r="N34" s="141">
        <v>12</v>
      </c>
      <c r="O34" s="141">
        <v>21</v>
      </c>
      <c r="P34" s="141">
        <v>20</v>
      </c>
      <c r="Q34" s="141">
        <v>33</v>
      </c>
      <c r="R34" s="141">
        <v>134</v>
      </c>
      <c r="S34" s="141">
        <v>135</v>
      </c>
      <c r="T34" s="141">
        <v>155</v>
      </c>
      <c r="U34" s="141">
        <v>16</v>
      </c>
      <c r="V34" s="141">
        <v>41</v>
      </c>
      <c r="W34" s="141">
        <v>32</v>
      </c>
      <c r="X34" s="141">
        <v>179</v>
      </c>
      <c r="Y34" s="141">
        <v>135</v>
      </c>
      <c r="Z34" s="141">
        <v>76</v>
      </c>
      <c r="AA34" s="141">
        <v>68</v>
      </c>
      <c r="AB34" s="141">
        <v>104</v>
      </c>
      <c r="AC34" s="141">
        <v>177</v>
      </c>
      <c r="AD34" s="141">
        <v>95</v>
      </c>
      <c r="AE34" s="141">
        <v>56</v>
      </c>
      <c r="AF34" s="141">
        <v>180</v>
      </c>
      <c r="AG34" s="141">
        <v>100</v>
      </c>
      <c r="AH34" s="141">
        <v>118</v>
      </c>
      <c r="AI34" s="141">
        <v>51</v>
      </c>
      <c r="AJ34" s="141">
        <v>119</v>
      </c>
      <c r="AK34" s="141">
        <v>146</v>
      </c>
      <c r="AL34" s="141">
        <v>168</v>
      </c>
      <c r="AM34" s="141">
        <v>115</v>
      </c>
      <c r="AN34" s="37">
        <v>92</v>
      </c>
      <c r="AO34" s="47">
        <f t="shared" si="2"/>
        <v>78.771428571428572</v>
      </c>
      <c r="AP34" s="45">
        <f t="shared" si="3"/>
        <v>99.988938782186693</v>
      </c>
      <c r="AR34" s="168"/>
      <c r="AS34" s="168"/>
    </row>
    <row r="35" spans="1:45" ht="15" thickBot="1" x14ac:dyDescent="0.35">
      <c r="A35" s="190"/>
      <c r="B35" s="201"/>
      <c r="C35" s="204"/>
      <c r="D35" s="209"/>
      <c r="E35" s="78" t="s">
        <v>1</v>
      </c>
      <c r="F35" s="66">
        <v>219</v>
      </c>
      <c r="G35" s="142">
        <v>233</v>
      </c>
      <c r="H35" s="142">
        <v>210</v>
      </c>
      <c r="I35" s="142">
        <v>231</v>
      </c>
      <c r="J35" s="142">
        <v>240</v>
      </c>
      <c r="K35" s="142">
        <v>239</v>
      </c>
      <c r="L35" s="142">
        <v>212</v>
      </c>
      <c r="M35" s="142">
        <v>238</v>
      </c>
      <c r="N35" s="142">
        <v>206</v>
      </c>
      <c r="O35" s="142">
        <v>251</v>
      </c>
      <c r="P35" s="142">
        <v>237</v>
      </c>
      <c r="Q35" s="142">
        <v>222</v>
      </c>
      <c r="R35" s="142">
        <v>236</v>
      </c>
      <c r="S35" s="142">
        <v>239</v>
      </c>
      <c r="T35" s="142">
        <v>212</v>
      </c>
      <c r="U35" s="142">
        <v>250</v>
      </c>
      <c r="V35" s="142">
        <v>245</v>
      </c>
      <c r="W35" s="142">
        <v>240</v>
      </c>
      <c r="X35" s="142">
        <v>240</v>
      </c>
      <c r="Y35" s="142">
        <v>213</v>
      </c>
      <c r="Z35" s="142">
        <v>241</v>
      </c>
      <c r="AA35" s="142">
        <v>243</v>
      </c>
      <c r="AB35" s="142">
        <v>235</v>
      </c>
      <c r="AC35" s="142">
        <v>228</v>
      </c>
      <c r="AD35" s="142">
        <v>242</v>
      </c>
      <c r="AE35" s="142">
        <v>245</v>
      </c>
      <c r="AF35" s="142">
        <v>235</v>
      </c>
      <c r="AG35" s="142">
        <v>237</v>
      </c>
      <c r="AH35" s="142">
        <v>218</v>
      </c>
      <c r="AI35" s="142">
        <v>215</v>
      </c>
      <c r="AJ35" s="142">
        <v>231</v>
      </c>
      <c r="AK35" s="142">
        <v>245</v>
      </c>
      <c r="AL35" s="142">
        <v>210</v>
      </c>
      <c r="AM35" s="142">
        <v>247</v>
      </c>
      <c r="AN35" s="39">
        <v>224</v>
      </c>
      <c r="AO35" s="44">
        <f t="shared" si="2"/>
        <v>231.68571428571428</v>
      </c>
      <c r="AP35" s="46">
        <f t="shared" si="3"/>
        <v>232.39575701545817</v>
      </c>
      <c r="AR35" s="168"/>
      <c r="AS35" s="168"/>
    </row>
    <row r="36" spans="1:45" ht="15" thickTop="1" x14ac:dyDescent="0.3">
      <c r="A36" s="190"/>
      <c r="B36" s="201"/>
      <c r="C36" s="204"/>
      <c r="D36" s="210" t="s">
        <v>15</v>
      </c>
      <c r="E36" s="79" t="s">
        <v>2</v>
      </c>
      <c r="F36" s="67">
        <v>14</v>
      </c>
      <c r="G36" s="143">
        <v>29</v>
      </c>
      <c r="H36" s="143">
        <v>19</v>
      </c>
      <c r="I36" s="143">
        <v>65</v>
      </c>
      <c r="J36" s="143">
        <v>20</v>
      </c>
      <c r="K36" s="143">
        <v>12</v>
      </c>
      <c r="L36" s="143">
        <v>18</v>
      </c>
      <c r="M36" s="143">
        <v>21</v>
      </c>
      <c r="N36" s="143">
        <v>43</v>
      </c>
      <c r="O36" s="143">
        <v>30</v>
      </c>
      <c r="P36" s="143">
        <v>19</v>
      </c>
      <c r="Q36" s="143">
        <v>101</v>
      </c>
      <c r="R36" s="143">
        <v>37</v>
      </c>
      <c r="S36" s="143">
        <v>46</v>
      </c>
      <c r="T36" s="143">
        <v>29</v>
      </c>
      <c r="U36" s="143">
        <v>62</v>
      </c>
      <c r="V36" s="143">
        <v>29</v>
      </c>
      <c r="W36" s="143">
        <v>63</v>
      </c>
      <c r="X36" s="143">
        <v>65</v>
      </c>
      <c r="Y36" s="143">
        <v>28</v>
      </c>
      <c r="Z36" s="143">
        <v>26</v>
      </c>
      <c r="AA36" s="143">
        <v>36</v>
      </c>
      <c r="AB36" s="143">
        <v>31</v>
      </c>
      <c r="AC36" s="143">
        <v>118</v>
      </c>
      <c r="AD36" s="143">
        <v>88</v>
      </c>
      <c r="AE36" s="143">
        <v>53</v>
      </c>
      <c r="AF36" s="143">
        <v>147</v>
      </c>
      <c r="AG36" s="143">
        <v>32</v>
      </c>
      <c r="AH36" s="143">
        <v>20</v>
      </c>
      <c r="AI36" s="143">
        <v>71</v>
      </c>
      <c r="AJ36" s="143">
        <v>83</v>
      </c>
      <c r="AK36" s="143">
        <v>59</v>
      </c>
      <c r="AL36" s="143">
        <v>63</v>
      </c>
      <c r="AM36" s="143">
        <v>99</v>
      </c>
      <c r="AN36" s="40">
        <v>116</v>
      </c>
      <c r="AO36" s="47">
        <f t="shared" si="2"/>
        <v>51.2</v>
      </c>
      <c r="AP36" s="45">
        <f t="shared" si="3"/>
        <v>62.830942000954217</v>
      </c>
      <c r="AR36" s="168"/>
      <c r="AS36" s="168"/>
    </row>
    <row r="37" spans="1:45" ht="15" thickBot="1" x14ac:dyDescent="0.35">
      <c r="A37" s="190"/>
      <c r="B37" s="202"/>
      <c r="C37" s="205"/>
      <c r="D37" s="209"/>
      <c r="E37" s="78" t="s">
        <v>1</v>
      </c>
      <c r="F37" s="66">
        <v>230</v>
      </c>
      <c r="G37" s="142">
        <v>242</v>
      </c>
      <c r="H37" s="142">
        <v>220</v>
      </c>
      <c r="I37" s="142">
        <v>219</v>
      </c>
      <c r="J37" s="142">
        <v>243</v>
      </c>
      <c r="K37" s="142">
        <v>248</v>
      </c>
      <c r="L37" s="142">
        <v>223</v>
      </c>
      <c r="M37" s="142">
        <v>231</v>
      </c>
      <c r="N37" s="142">
        <v>240</v>
      </c>
      <c r="O37" s="142">
        <v>194</v>
      </c>
      <c r="P37" s="142">
        <v>241</v>
      </c>
      <c r="Q37" s="142">
        <v>234</v>
      </c>
      <c r="R37" s="142">
        <v>245</v>
      </c>
      <c r="S37" s="142">
        <v>234</v>
      </c>
      <c r="T37" s="142">
        <v>240</v>
      </c>
      <c r="U37" s="142">
        <v>239</v>
      </c>
      <c r="V37" s="142">
        <v>240</v>
      </c>
      <c r="W37" s="142">
        <v>176</v>
      </c>
      <c r="X37" s="142">
        <v>237</v>
      </c>
      <c r="Y37" s="142">
        <v>244</v>
      </c>
      <c r="Z37" s="142">
        <v>238</v>
      </c>
      <c r="AA37" s="142">
        <v>242</v>
      </c>
      <c r="AB37" s="142">
        <v>238</v>
      </c>
      <c r="AC37" s="142">
        <v>240</v>
      </c>
      <c r="AD37" s="142">
        <v>243</v>
      </c>
      <c r="AE37" s="142">
        <v>205</v>
      </c>
      <c r="AF37" s="142">
        <v>234</v>
      </c>
      <c r="AG37" s="142">
        <v>230</v>
      </c>
      <c r="AH37" s="142">
        <v>240</v>
      </c>
      <c r="AI37" s="142">
        <v>242</v>
      </c>
      <c r="AJ37" s="142">
        <v>243</v>
      </c>
      <c r="AK37" s="142">
        <v>233</v>
      </c>
      <c r="AL37" s="142">
        <v>241</v>
      </c>
      <c r="AM37" s="142">
        <v>224</v>
      </c>
      <c r="AN37" s="39">
        <v>237</v>
      </c>
      <c r="AO37" s="44">
        <f t="shared" si="2"/>
        <v>232.85714285714286</v>
      </c>
      <c r="AP37" s="46">
        <f t="shared" si="3"/>
        <v>233.15815935267474</v>
      </c>
      <c r="AR37" s="168"/>
      <c r="AS37" s="168"/>
    </row>
    <row r="38" spans="1:45" ht="15" thickTop="1" x14ac:dyDescent="0.3">
      <c r="A38" s="190"/>
      <c r="B38" s="220" t="s">
        <v>4</v>
      </c>
      <c r="C38" s="223" t="s">
        <v>41</v>
      </c>
      <c r="D38" s="226" t="s">
        <v>13</v>
      </c>
      <c r="E38" s="80" t="s">
        <v>2</v>
      </c>
      <c r="F38" s="68">
        <v>14</v>
      </c>
      <c r="G38" s="133">
        <v>28</v>
      </c>
      <c r="H38" s="133">
        <v>23</v>
      </c>
      <c r="I38" s="133">
        <v>8</v>
      </c>
      <c r="J38" s="133">
        <v>102</v>
      </c>
      <c r="K38" s="133">
        <v>25</v>
      </c>
      <c r="L38" s="133">
        <v>169</v>
      </c>
      <c r="M38" s="133">
        <v>58</v>
      </c>
      <c r="N38" s="133">
        <v>9</v>
      </c>
      <c r="O38" s="133">
        <v>102</v>
      </c>
      <c r="P38" s="133">
        <v>116</v>
      </c>
      <c r="Q38" s="133">
        <v>147</v>
      </c>
      <c r="R38" s="133">
        <v>22</v>
      </c>
      <c r="S38" s="133">
        <v>181</v>
      </c>
      <c r="T38" s="133">
        <v>45</v>
      </c>
      <c r="U38" s="133">
        <v>179</v>
      </c>
      <c r="V38" s="133">
        <v>53</v>
      </c>
      <c r="W38" s="133">
        <v>179</v>
      </c>
      <c r="X38" s="133">
        <v>37</v>
      </c>
      <c r="Y38" s="133">
        <v>38</v>
      </c>
      <c r="Z38" s="133">
        <v>103</v>
      </c>
      <c r="AA38" s="133">
        <v>17</v>
      </c>
      <c r="AB38" s="133">
        <v>121</v>
      </c>
      <c r="AC38" s="133">
        <v>139</v>
      </c>
      <c r="AD38" s="133">
        <v>179</v>
      </c>
      <c r="AE38" s="133">
        <v>121</v>
      </c>
      <c r="AF38" s="133">
        <v>44</v>
      </c>
      <c r="AG38" s="133">
        <v>101</v>
      </c>
      <c r="AH38" s="133">
        <v>101</v>
      </c>
      <c r="AI38" s="133">
        <v>63</v>
      </c>
      <c r="AJ38" s="133">
        <v>176</v>
      </c>
      <c r="AK38" s="133">
        <v>131</v>
      </c>
      <c r="AL38" s="133">
        <v>148</v>
      </c>
      <c r="AM38" s="133">
        <v>169</v>
      </c>
      <c r="AN38" s="41">
        <v>135</v>
      </c>
      <c r="AO38" s="47">
        <f t="shared" ref="AO38:AO43" si="4">AVERAGE(F38:AN38)</f>
        <v>93.8</v>
      </c>
      <c r="AP38" s="45">
        <f t="shared" ref="AP38:AP43" si="5">SQRT(SUMSQ(H38:AN38)/COUNT(H38:AN38))</f>
        <v>113.9839169941678</v>
      </c>
      <c r="AR38" s="168"/>
      <c r="AS38" s="168"/>
    </row>
    <row r="39" spans="1:45" ht="15" thickBot="1" x14ac:dyDescent="0.35">
      <c r="A39" s="190"/>
      <c r="B39" s="221"/>
      <c r="C39" s="224"/>
      <c r="D39" s="227"/>
      <c r="E39" s="81" t="s">
        <v>1</v>
      </c>
      <c r="F39" s="69">
        <v>196</v>
      </c>
      <c r="G39" s="134">
        <v>215</v>
      </c>
      <c r="H39" s="134">
        <v>190</v>
      </c>
      <c r="I39" s="134">
        <v>167</v>
      </c>
      <c r="J39" s="134">
        <v>226</v>
      </c>
      <c r="K39" s="134">
        <v>203</v>
      </c>
      <c r="L39" s="134">
        <v>235</v>
      </c>
      <c r="M39" s="134">
        <v>232</v>
      </c>
      <c r="N39" s="134">
        <v>257</v>
      </c>
      <c r="O39" s="134">
        <v>215</v>
      </c>
      <c r="P39" s="134">
        <v>236</v>
      </c>
      <c r="Q39" s="134">
        <v>229</v>
      </c>
      <c r="R39" s="134">
        <v>242</v>
      </c>
      <c r="S39" s="134">
        <v>236</v>
      </c>
      <c r="T39" s="134">
        <v>233</v>
      </c>
      <c r="U39" s="134">
        <v>238</v>
      </c>
      <c r="V39" s="134">
        <v>248</v>
      </c>
      <c r="W39" s="134">
        <v>241</v>
      </c>
      <c r="X39" s="134">
        <v>252</v>
      </c>
      <c r="Y39" s="134">
        <v>167</v>
      </c>
      <c r="Z39" s="134">
        <v>239</v>
      </c>
      <c r="AA39" s="134">
        <v>225</v>
      </c>
      <c r="AB39" s="134">
        <v>240</v>
      </c>
      <c r="AC39" s="134">
        <v>239</v>
      </c>
      <c r="AD39" s="134">
        <v>236</v>
      </c>
      <c r="AE39" s="134">
        <v>238</v>
      </c>
      <c r="AF39" s="134">
        <v>233</v>
      </c>
      <c r="AG39" s="134">
        <v>230</v>
      </c>
      <c r="AH39" s="134">
        <v>216</v>
      </c>
      <c r="AI39" s="134">
        <v>248</v>
      </c>
      <c r="AJ39" s="134">
        <v>234</v>
      </c>
      <c r="AK39" s="134">
        <v>246</v>
      </c>
      <c r="AL39" s="134">
        <v>239</v>
      </c>
      <c r="AM39" s="134">
        <v>242</v>
      </c>
      <c r="AN39" s="42">
        <v>237</v>
      </c>
      <c r="AO39" s="44">
        <f t="shared" si="4"/>
        <v>228.57142857142858</v>
      </c>
      <c r="AP39" s="46">
        <f t="shared" si="5"/>
        <v>230.88676222273327</v>
      </c>
      <c r="AR39" s="168"/>
      <c r="AS39" s="168"/>
    </row>
    <row r="40" spans="1:45" ht="15" thickTop="1" x14ac:dyDescent="0.3">
      <c r="A40" s="190"/>
      <c r="B40" s="221"/>
      <c r="C40" s="224"/>
      <c r="D40" s="226" t="s">
        <v>14</v>
      </c>
      <c r="E40" s="80" t="s">
        <v>2</v>
      </c>
      <c r="F40" s="68">
        <v>18</v>
      </c>
      <c r="G40" s="133">
        <v>29</v>
      </c>
      <c r="H40" s="133">
        <v>21</v>
      </c>
      <c r="I40" s="133">
        <v>14</v>
      </c>
      <c r="J40" s="133">
        <v>63</v>
      </c>
      <c r="K40" s="133">
        <v>22</v>
      </c>
      <c r="L40" s="133">
        <v>53</v>
      </c>
      <c r="M40" s="133">
        <v>39</v>
      </c>
      <c r="N40" s="133">
        <v>24</v>
      </c>
      <c r="O40" s="133">
        <v>26</v>
      </c>
      <c r="P40" s="133">
        <v>22</v>
      </c>
      <c r="Q40" s="133">
        <v>137</v>
      </c>
      <c r="R40" s="133">
        <v>178</v>
      </c>
      <c r="S40" s="133">
        <v>121</v>
      </c>
      <c r="T40" s="133">
        <v>15</v>
      </c>
      <c r="U40" s="133">
        <v>168</v>
      </c>
      <c r="V40" s="133">
        <v>34</v>
      </c>
      <c r="W40" s="133">
        <v>57</v>
      </c>
      <c r="X40" s="133">
        <v>9</v>
      </c>
      <c r="Y40" s="133">
        <v>110</v>
      </c>
      <c r="Z40" s="133">
        <v>125</v>
      </c>
      <c r="AA40" s="133">
        <v>165</v>
      </c>
      <c r="AB40" s="133">
        <v>13</v>
      </c>
      <c r="AC40" s="133">
        <v>95</v>
      </c>
      <c r="AD40" s="133">
        <v>177</v>
      </c>
      <c r="AE40" s="133">
        <v>133</v>
      </c>
      <c r="AF40" s="133">
        <v>109</v>
      </c>
      <c r="AG40" s="133">
        <v>42</v>
      </c>
      <c r="AH40" s="133">
        <v>174</v>
      </c>
      <c r="AI40" s="133">
        <v>156</v>
      </c>
      <c r="AJ40" s="133">
        <v>176</v>
      </c>
      <c r="AK40" s="133">
        <v>13</v>
      </c>
      <c r="AL40" s="133">
        <v>136</v>
      </c>
      <c r="AM40" s="133">
        <v>165</v>
      </c>
      <c r="AN40" s="41">
        <v>180</v>
      </c>
      <c r="AO40" s="47">
        <f t="shared" si="4"/>
        <v>86.257142857142853</v>
      </c>
      <c r="AP40" s="45">
        <f t="shared" si="5"/>
        <v>110.07848439760028</v>
      </c>
      <c r="AR40" s="168"/>
      <c r="AS40" s="168"/>
    </row>
    <row r="41" spans="1:45" ht="15" thickBot="1" x14ac:dyDescent="0.35">
      <c r="A41" s="190"/>
      <c r="B41" s="221"/>
      <c r="C41" s="224"/>
      <c r="D41" s="227"/>
      <c r="E41" s="81" t="s">
        <v>1</v>
      </c>
      <c r="F41" s="69">
        <v>205</v>
      </c>
      <c r="G41" s="134">
        <v>225</v>
      </c>
      <c r="H41" s="134">
        <v>212</v>
      </c>
      <c r="I41" s="134">
        <v>246</v>
      </c>
      <c r="J41" s="134">
        <v>235</v>
      </c>
      <c r="K41" s="134">
        <v>229</v>
      </c>
      <c r="L41" s="134">
        <v>224</v>
      </c>
      <c r="M41" s="134">
        <v>231</v>
      </c>
      <c r="N41" s="134">
        <v>225</v>
      </c>
      <c r="O41" s="134">
        <v>247</v>
      </c>
      <c r="P41" s="134">
        <v>245</v>
      </c>
      <c r="Q41" s="134">
        <v>171</v>
      </c>
      <c r="R41" s="134">
        <v>161</v>
      </c>
      <c r="S41" s="134">
        <v>249</v>
      </c>
      <c r="T41" s="134">
        <v>128</v>
      </c>
      <c r="U41" s="134">
        <v>242</v>
      </c>
      <c r="V41" s="134">
        <v>220</v>
      </c>
      <c r="W41" s="134">
        <v>243</v>
      </c>
      <c r="X41" s="134">
        <v>239</v>
      </c>
      <c r="Y41" s="134">
        <v>232</v>
      </c>
      <c r="Z41" s="134">
        <v>175</v>
      </c>
      <c r="AA41" s="134">
        <v>230</v>
      </c>
      <c r="AB41" s="134">
        <v>238</v>
      </c>
      <c r="AC41" s="134">
        <v>243</v>
      </c>
      <c r="AD41" s="134">
        <v>238</v>
      </c>
      <c r="AE41" s="134">
        <v>240</v>
      </c>
      <c r="AF41" s="134">
        <v>244</v>
      </c>
      <c r="AG41" s="134">
        <v>240</v>
      </c>
      <c r="AH41" s="134">
        <v>237</v>
      </c>
      <c r="AI41" s="134">
        <v>231</v>
      </c>
      <c r="AJ41" s="134">
        <v>208</v>
      </c>
      <c r="AK41" s="134">
        <v>200</v>
      </c>
      <c r="AL41" s="134">
        <v>240</v>
      </c>
      <c r="AM41" s="134">
        <v>242</v>
      </c>
      <c r="AN41" s="42">
        <v>241</v>
      </c>
      <c r="AO41" s="44">
        <f t="shared" si="4"/>
        <v>224.45714285714286</v>
      </c>
      <c r="AP41" s="46">
        <f t="shared" si="5"/>
        <v>226.73332353229421</v>
      </c>
      <c r="AR41" s="168"/>
      <c r="AS41" s="168"/>
    </row>
    <row r="42" spans="1:45" ht="15" thickTop="1" x14ac:dyDescent="0.3">
      <c r="A42" s="190"/>
      <c r="B42" s="221"/>
      <c r="C42" s="224"/>
      <c r="D42" s="228" t="s">
        <v>15</v>
      </c>
      <c r="E42" s="82" t="s">
        <v>2</v>
      </c>
      <c r="F42" s="70">
        <v>23</v>
      </c>
      <c r="G42" s="135">
        <v>16</v>
      </c>
      <c r="H42" s="135">
        <v>26</v>
      </c>
      <c r="I42" s="135">
        <v>35</v>
      </c>
      <c r="J42" s="135">
        <v>25</v>
      </c>
      <c r="K42" s="135">
        <v>21</v>
      </c>
      <c r="L42" s="135">
        <v>24</v>
      </c>
      <c r="M42" s="135">
        <v>14</v>
      </c>
      <c r="N42" s="135">
        <v>57</v>
      </c>
      <c r="O42" s="135">
        <v>114</v>
      </c>
      <c r="P42" s="135">
        <v>27</v>
      </c>
      <c r="Q42" s="135">
        <v>103</v>
      </c>
      <c r="R42" s="135">
        <v>121</v>
      </c>
      <c r="S42" s="135">
        <v>31</v>
      </c>
      <c r="T42" s="135">
        <v>34</v>
      </c>
      <c r="U42" s="135">
        <v>17</v>
      </c>
      <c r="V42" s="135">
        <v>67</v>
      </c>
      <c r="W42" s="135">
        <v>80</v>
      </c>
      <c r="X42" s="135">
        <v>62</v>
      </c>
      <c r="Y42" s="135">
        <v>119</v>
      </c>
      <c r="Z42" s="135">
        <v>41</v>
      </c>
      <c r="AA42" s="135">
        <v>146</v>
      </c>
      <c r="AB42" s="135">
        <v>24</v>
      </c>
      <c r="AC42" s="135">
        <v>10</v>
      </c>
      <c r="AD42" s="135">
        <v>125</v>
      </c>
      <c r="AE42" s="135">
        <v>115</v>
      </c>
      <c r="AF42" s="135">
        <v>85</v>
      </c>
      <c r="AG42" s="135">
        <v>89</v>
      </c>
      <c r="AH42" s="135">
        <v>64</v>
      </c>
      <c r="AI42" s="135">
        <v>70</v>
      </c>
      <c r="AJ42" s="135">
        <v>57</v>
      </c>
      <c r="AK42" s="135">
        <v>71</v>
      </c>
      <c r="AL42" s="135">
        <v>82</v>
      </c>
      <c r="AM42" s="135">
        <v>89</v>
      </c>
      <c r="AN42" s="43">
        <v>84</v>
      </c>
      <c r="AO42" s="47">
        <f t="shared" si="4"/>
        <v>61.942857142857143</v>
      </c>
      <c r="AP42" s="45">
        <f t="shared" si="5"/>
        <v>74.654558000855047</v>
      </c>
      <c r="AR42" s="168"/>
      <c r="AS42" s="168"/>
    </row>
    <row r="43" spans="1:45" ht="15" thickBot="1" x14ac:dyDescent="0.35">
      <c r="A43" s="190"/>
      <c r="B43" s="222"/>
      <c r="C43" s="225"/>
      <c r="D43" s="227"/>
      <c r="E43" s="81" t="s">
        <v>1</v>
      </c>
      <c r="F43" s="69">
        <v>228</v>
      </c>
      <c r="G43" s="134">
        <v>236</v>
      </c>
      <c r="H43" s="134">
        <v>237</v>
      </c>
      <c r="I43" s="134">
        <v>236</v>
      </c>
      <c r="J43" s="134">
        <v>237</v>
      </c>
      <c r="K43" s="134">
        <v>243</v>
      </c>
      <c r="L43" s="134">
        <v>227</v>
      </c>
      <c r="M43" s="134">
        <v>222</v>
      </c>
      <c r="N43" s="134">
        <v>241</v>
      </c>
      <c r="O43" s="134">
        <v>211</v>
      </c>
      <c r="P43" s="134">
        <v>225</v>
      </c>
      <c r="Q43" s="134">
        <v>243</v>
      </c>
      <c r="R43" s="134">
        <v>220</v>
      </c>
      <c r="S43" s="134">
        <v>243</v>
      </c>
      <c r="T43" s="134">
        <v>243</v>
      </c>
      <c r="U43" s="134">
        <v>240</v>
      </c>
      <c r="V43" s="134">
        <v>244</v>
      </c>
      <c r="W43" s="134">
        <v>239</v>
      </c>
      <c r="X43" s="134">
        <v>235</v>
      </c>
      <c r="Y43" s="134">
        <v>230</v>
      </c>
      <c r="Z43" s="134">
        <v>241</v>
      </c>
      <c r="AA43" s="134">
        <v>141</v>
      </c>
      <c r="AB43" s="134">
        <v>237</v>
      </c>
      <c r="AC43" s="134">
        <v>146</v>
      </c>
      <c r="AD43" s="134">
        <v>234</v>
      </c>
      <c r="AE43" s="134">
        <v>233</v>
      </c>
      <c r="AF43" s="134">
        <v>253</v>
      </c>
      <c r="AG43" s="134">
        <v>248</v>
      </c>
      <c r="AH43" s="134">
        <v>240</v>
      </c>
      <c r="AI43" s="134">
        <v>215</v>
      </c>
      <c r="AJ43" s="134">
        <v>240</v>
      </c>
      <c r="AK43" s="134">
        <v>233</v>
      </c>
      <c r="AL43" s="134">
        <v>239</v>
      </c>
      <c r="AM43" s="134">
        <v>247</v>
      </c>
      <c r="AN43" s="42">
        <v>237</v>
      </c>
      <c r="AO43" s="44">
        <f t="shared" si="4"/>
        <v>230.4</v>
      </c>
      <c r="AP43" s="46">
        <f t="shared" si="5"/>
        <v>231.5344074175193</v>
      </c>
      <c r="AR43" s="168"/>
      <c r="AS43" s="168"/>
    </row>
    <row r="44" spans="1:45" ht="15" thickTop="1" x14ac:dyDescent="0.3">
      <c r="A44" s="190"/>
      <c r="B44" s="211" t="s">
        <v>4</v>
      </c>
      <c r="C44" s="214" t="s">
        <v>40</v>
      </c>
      <c r="D44" s="217" t="s">
        <v>13</v>
      </c>
      <c r="E44" s="116" t="s">
        <v>2</v>
      </c>
      <c r="F44" s="117">
        <v>16</v>
      </c>
      <c r="G44" s="130">
        <v>44</v>
      </c>
      <c r="H44" s="130">
        <v>57</v>
      </c>
      <c r="I44" s="130">
        <v>24</v>
      </c>
      <c r="J44" s="130">
        <v>57</v>
      </c>
      <c r="K44" s="130">
        <v>28</v>
      </c>
      <c r="L44" s="130">
        <v>21</v>
      </c>
      <c r="M44" s="130">
        <v>15</v>
      </c>
      <c r="N44" s="130">
        <v>47</v>
      </c>
      <c r="O44" s="130">
        <v>28</v>
      </c>
      <c r="P44" s="130">
        <v>42</v>
      </c>
      <c r="Q44" s="130">
        <v>60</v>
      </c>
      <c r="R44" s="130">
        <v>129</v>
      </c>
      <c r="S44" s="130">
        <v>111</v>
      </c>
      <c r="T44" s="130">
        <v>178</v>
      </c>
      <c r="U44" s="130">
        <v>172</v>
      </c>
      <c r="V44" s="130">
        <v>155</v>
      </c>
      <c r="W44" s="130">
        <v>142</v>
      </c>
      <c r="X44" s="130">
        <v>82</v>
      </c>
      <c r="Y44" s="130">
        <v>91</v>
      </c>
      <c r="Z44" s="130">
        <v>119</v>
      </c>
      <c r="AA44" s="130">
        <v>118</v>
      </c>
      <c r="AB44" s="130">
        <v>148</v>
      </c>
      <c r="AC44" s="130">
        <v>146</v>
      </c>
      <c r="AD44" s="130">
        <v>152</v>
      </c>
      <c r="AE44" s="130">
        <v>150</v>
      </c>
      <c r="AF44" s="130">
        <v>179</v>
      </c>
      <c r="AG44" s="130">
        <v>180</v>
      </c>
      <c r="AH44" s="130">
        <v>152</v>
      </c>
      <c r="AI44" s="130">
        <v>167</v>
      </c>
      <c r="AJ44" s="130">
        <v>155</v>
      </c>
      <c r="AK44" s="130">
        <v>141</v>
      </c>
      <c r="AL44" s="130">
        <v>114</v>
      </c>
      <c r="AM44" s="130">
        <v>118</v>
      </c>
      <c r="AN44" s="118">
        <v>181</v>
      </c>
      <c r="AO44" s="125">
        <f t="shared" si="2"/>
        <v>106.25714285714285</v>
      </c>
      <c r="AP44" s="126">
        <f t="shared" si="3"/>
        <v>123.36629371202827</v>
      </c>
      <c r="AR44" s="168"/>
      <c r="AS44" s="168"/>
    </row>
    <row r="45" spans="1:45" ht="15" thickBot="1" x14ac:dyDescent="0.35">
      <c r="A45" s="190"/>
      <c r="B45" s="212"/>
      <c r="C45" s="215"/>
      <c r="D45" s="218"/>
      <c r="E45" s="119" t="s">
        <v>1</v>
      </c>
      <c r="F45" s="120">
        <v>197</v>
      </c>
      <c r="G45" s="131">
        <v>184</v>
      </c>
      <c r="H45" s="131">
        <v>192</v>
      </c>
      <c r="I45" s="131">
        <v>216</v>
      </c>
      <c r="J45" s="131">
        <v>221</v>
      </c>
      <c r="K45" s="131">
        <v>200</v>
      </c>
      <c r="L45" s="131">
        <v>195</v>
      </c>
      <c r="M45" s="131">
        <v>215</v>
      </c>
      <c r="N45" s="131">
        <v>225</v>
      </c>
      <c r="O45" s="131">
        <v>211</v>
      </c>
      <c r="P45" s="131">
        <v>228</v>
      </c>
      <c r="Q45" s="131">
        <v>211</v>
      </c>
      <c r="R45" s="131">
        <v>243</v>
      </c>
      <c r="S45" s="131">
        <v>213</v>
      </c>
      <c r="T45" s="131">
        <v>241</v>
      </c>
      <c r="U45" s="131">
        <v>237</v>
      </c>
      <c r="V45" s="131">
        <v>238</v>
      </c>
      <c r="W45" s="131">
        <v>234</v>
      </c>
      <c r="X45" s="131">
        <v>239</v>
      </c>
      <c r="Y45" s="131">
        <v>186</v>
      </c>
      <c r="Z45" s="131">
        <v>223</v>
      </c>
      <c r="AA45" s="131">
        <v>240</v>
      </c>
      <c r="AB45" s="131">
        <v>243</v>
      </c>
      <c r="AC45" s="131">
        <v>238</v>
      </c>
      <c r="AD45" s="131">
        <v>242</v>
      </c>
      <c r="AE45" s="131">
        <v>245</v>
      </c>
      <c r="AF45" s="131">
        <v>241</v>
      </c>
      <c r="AG45" s="131">
        <v>243</v>
      </c>
      <c r="AH45" s="131">
        <v>246</v>
      </c>
      <c r="AI45" s="131">
        <v>237</v>
      </c>
      <c r="AJ45" s="131">
        <v>249</v>
      </c>
      <c r="AK45" s="131">
        <v>239</v>
      </c>
      <c r="AL45" s="131">
        <v>244</v>
      </c>
      <c r="AM45" s="131">
        <v>239</v>
      </c>
      <c r="AN45" s="121">
        <v>247</v>
      </c>
      <c r="AO45" s="127">
        <f t="shared" si="2"/>
        <v>226.91428571428571</v>
      </c>
      <c r="AP45" s="128">
        <f t="shared" si="3"/>
        <v>229.77334022638021</v>
      </c>
      <c r="AR45" s="168"/>
      <c r="AS45" s="168"/>
    </row>
    <row r="46" spans="1:45" ht="15" thickTop="1" x14ac:dyDescent="0.3">
      <c r="A46" s="190"/>
      <c r="B46" s="212"/>
      <c r="C46" s="215"/>
      <c r="D46" s="217" t="s">
        <v>14</v>
      </c>
      <c r="E46" s="116" t="s">
        <v>2</v>
      </c>
      <c r="F46" s="117">
        <v>16</v>
      </c>
      <c r="G46" s="130">
        <v>30</v>
      </c>
      <c r="H46" s="130">
        <v>11</v>
      </c>
      <c r="I46" s="130">
        <v>19</v>
      </c>
      <c r="J46" s="130">
        <v>44</v>
      </c>
      <c r="K46" s="130">
        <v>30</v>
      </c>
      <c r="L46" s="130">
        <v>39</v>
      </c>
      <c r="M46" s="130">
        <v>55</v>
      </c>
      <c r="N46" s="130">
        <v>55</v>
      </c>
      <c r="O46" s="130">
        <v>30</v>
      </c>
      <c r="P46" s="130">
        <v>43</v>
      </c>
      <c r="Q46" s="130">
        <v>154</v>
      </c>
      <c r="R46" s="130">
        <v>176</v>
      </c>
      <c r="S46" s="130">
        <v>182</v>
      </c>
      <c r="T46" s="130">
        <v>174</v>
      </c>
      <c r="U46" s="130">
        <v>87</v>
      </c>
      <c r="V46" s="130">
        <v>104</v>
      </c>
      <c r="W46" s="130">
        <v>126</v>
      </c>
      <c r="X46" s="130">
        <v>153</v>
      </c>
      <c r="Y46" s="130">
        <v>180</v>
      </c>
      <c r="Z46" s="130">
        <v>182</v>
      </c>
      <c r="AA46" s="130">
        <v>142</v>
      </c>
      <c r="AB46" s="130">
        <v>116</v>
      </c>
      <c r="AC46" s="130">
        <v>68</v>
      </c>
      <c r="AD46" s="130">
        <v>76</v>
      </c>
      <c r="AE46" s="130">
        <v>76</v>
      </c>
      <c r="AF46" s="130">
        <v>113</v>
      </c>
      <c r="AG46" s="130">
        <v>175</v>
      </c>
      <c r="AH46" s="130">
        <v>140</v>
      </c>
      <c r="AI46" s="130">
        <v>172</v>
      </c>
      <c r="AJ46" s="130">
        <v>180</v>
      </c>
      <c r="AK46" s="130">
        <v>177</v>
      </c>
      <c r="AL46" s="130">
        <v>121</v>
      </c>
      <c r="AM46" s="130">
        <v>87</v>
      </c>
      <c r="AN46" s="118">
        <v>152</v>
      </c>
      <c r="AO46" s="125">
        <f t="shared" si="2"/>
        <v>105.28571428571429</v>
      </c>
      <c r="AP46" s="126">
        <f t="shared" si="3"/>
        <v>123.86955504346767</v>
      </c>
      <c r="AR46" s="168"/>
      <c r="AS46" s="168"/>
    </row>
    <row r="47" spans="1:45" ht="15" thickBot="1" x14ac:dyDescent="0.35">
      <c r="A47" s="190"/>
      <c r="B47" s="212"/>
      <c r="C47" s="215"/>
      <c r="D47" s="218"/>
      <c r="E47" s="119" t="s">
        <v>1</v>
      </c>
      <c r="F47" s="120">
        <v>208</v>
      </c>
      <c r="G47" s="131">
        <v>238</v>
      </c>
      <c r="H47" s="131">
        <v>224</v>
      </c>
      <c r="I47" s="131">
        <v>214</v>
      </c>
      <c r="J47" s="131">
        <v>214</v>
      </c>
      <c r="K47" s="131">
        <v>244</v>
      </c>
      <c r="L47" s="131">
        <v>238</v>
      </c>
      <c r="M47" s="131">
        <v>237</v>
      </c>
      <c r="N47" s="131">
        <v>238</v>
      </c>
      <c r="O47" s="131">
        <v>241</v>
      </c>
      <c r="P47" s="131">
        <v>240</v>
      </c>
      <c r="Q47" s="131">
        <v>241</v>
      </c>
      <c r="R47" s="131">
        <v>234</v>
      </c>
      <c r="S47" s="131">
        <v>241</v>
      </c>
      <c r="T47" s="131">
        <v>241</v>
      </c>
      <c r="U47" s="131">
        <v>245</v>
      </c>
      <c r="V47" s="131">
        <v>243</v>
      </c>
      <c r="W47" s="131">
        <v>246</v>
      </c>
      <c r="X47" s="131">
        <v>240</v>
      </c>
      <c r="Y47" s="131">
        <v>242</v>
      </c>
      <c r="Z47" s="131">
        <v>235</v>
      </c>
      <c r="AA47" s="131">
        <v>238</v>
      </c>
      <c r="AB47" s="131">
        <v>248</v>
      </c>
      <c r="AC47" s="131">
        <v>243</v>
      </c>
      <c r="AD47" s="131">
        <v>242</v>
      </c>
      <c r="AE47" s="131">
        <v>234</v>
      </c>
      <c r="AF47" s="131">
        <v>240</v>
      </c>
      <c r="AG47" s="131">
        <v>239</v>
      </c>
      <c r="AH47" s="131">
        <v>245</v>
      </c>
      <c r="AI47" s="131">
        <v>243</v>
      </c>
      <c r="AJ47" s="131">
        <v>211</v>
      </c>
      <c r="AK47" s="131">
        <v>240</v>
      </c>
      <c r="AL47" s="131">
        <v>245</v>
      </c>
      <c r="AM47" s="131">
        <v>245</v>
      </c>
      <c r="AN47" s="121">
        <v>239</v>
      </c>
      <c r="AO47" s="127">
        <f t="shared" si="2"/>
        <v>237.02857142857144</v>
      </c>
      <c r="AP47" s="128">
        <f t="shared" si="3"/>
        <v>238.04914185813385</v>
      </c>
      <c r="AR47" s="168"/>
      <c r="AS47" s="168"/>
    </row>
    <row r="48" spans="1:45" ht="15" thickTop="1" x14ac:dyDescent="0.3">
      <c r="A48" s="190"/>
      <c r="B48" s="212"/>
      <c r="C48" s="215"/>
      <c r="D48" s="219" t="s">
        <v>15</v>
      </c>
      <c r="E48" s="122" t="s">
        <v>2</v>
      </c>
      <c r="F48" s="123">
        <v>15</v>
      </c>
      <c r="G48" s="132">
        <v>36</v>
      </c>
      <c r="H48" s="132">
        <v>17</v>
      </c>
      <c r="I48" s="132">
        <v>25</v>
      </c>
      <c r="J48" s="132">
        <v>17</v>
      </c>
      <c r="K48" s="132">
        <v>52</v>
      </c>
      <c r="L48" s="132">
        <v>39</v>
      </c>
      <c r="M48" s="132">
        <v>52</v>
      </c>
      <c r="N48" s="132">
        <v>72</v>
      </c>
      <c r="O48" s="132">
        <v>36</v>
      </c>
      <c r="P48" s="132">
        <v>36</v>
      </c>
      <c r="Q48" s="132">
        <v>48</v>
      </c>
      <c r="R48" s="132">
        <v>25</v>
      </c>
      <c r="S48" s="132">
        <v>32</v>
      </c>
      <c r="T48" s="132">
        <v>117</v>
      </c>
      <c r="U48" s="132">
        <v>73</v>
      </c>
      <c r="V48" s="132">
        <v>56</v>
      </c>
      <c r="W48" s="132">
        <v>64</v>
      </c>
      <c r="X48" s="132">
        <v>78</v>
      </c>
      <c r="Y48" s="132">
        <v>83</v>
      </c>
      <c r="Z48" s="132">
        <v>121</v>
      </c>
      <c r="AA48" s="132">
        <v>44</v>
      </c>
      <c r="AB48" s="132">
        <v>83</v>
      </c>
      <c r="AC48" s="132">
        <v>42</v>
      </c>
      <c r="AD48" s="132">
        <v>55</v>
      </c>
      <c r="AE48" s="132">
        <v>115</v>
      </c>
      <c r="AF48" s="132">
        <v>35</v>
      </c>
      <c r="AG48" s="132">
        <v>56</v>
      </c>
      <c r="AH48" s="132">
        <v>95</v>
      </c>
      <c r="AI48" s="132">
        <v>133</v>
      </c>
      <c r="AJ48" s="132">
        <v>92</v>
      </c>
      <c r="AK48" s="132">
        <v>89</v>
      </c>
      <c r="AL48" s="132">
        <v>88</v>
      </c>
      <c r="AM48" s="132">
        <v>87</v>
      </c>
      <c r="AN48" s="124">
        <v>121</v>
      </c>
      <c r="AO48" s="125">
        <f t="shared" si="2"/>
        <v>63.685714285714283</v>
      </c>
      <c r="AP48" s="126">
        <f t="shared" si="3"/>
        <v>73.438904725443223</v>
      </c>
      <c r="AR48" s="168"/>
      <c r="AS48" s="168"/>
    </row>
    <row r="49" spans="1:45" ht="15" thickBot="1" x14ac:dyDescent="0.35">
      <c r="A49" s="231"/>
      <c r="B49" s="213"/>
      <c r="C49" s="216"/>
      <c r="D49" s="218"/>
      <c r="E49" s="119" t="s">
        <v>1</v>
      </c>
      <c r="F49" s="120">
        <v>221</v>
      </c>
      <c r="G49" s="131">
        <v>234</v>
      </c>
      <c r="H49" s="131">
        <v>249</v>
      </c>
      <c r="I49" s="131">
        <v>253</v>
      </c>
      <c r="J49" s="131">
        <v>237</v>
      </c>
      <c r="K49" s="131">
        <v>244</v>
      </c>
      <c r="L49" s="131">
        <v>246</v>
      </c>
      <c r="M49" s="131">
        <v>247</v>
      </c>
      <c r="N49" s="131">
        <v>229</v>
      </c>
      <c r="O49" s="131">
        <v>245</v>
      </c>
      <c r="P49" s="131">
        <v>243</v>
      </c>
      <c r="Q49" s="131">
        <v>247</v>
      </c>
      <c r="R49" s="131">
        <v>240</v>
      </c>
      <c r="S49" s="131">
        <v>228</v>
      </c>
      <c r="T49" s="131">
        <v>242</v>
      </c>
      <c r="U49" s="131">
        <v>248</v>
      </c>
      <c r="V49" s="131">
        <v>241</v>
      </c>
      <c r="W49" s="131">
        <v>242</v>
      </c>
      <c r="X49" s="131">
        <v>234</v>
      </c>
      <c r="Y49" s="131">
        <v>220</v>
      </c>
      <c r="Z49" s="131">
        <v>247</v>
      </c>
      <c r="AA49" s="131">
        <v>245</v>
      </c>
      <c r="AB49" s="131">
        <v>243</v>
      </c>
      <c r="AC49" s="131">
        <v>243</v>
      </c>
      <c r="AD49" s="131">
        <v>246</v>
      </c>
      <c r="AE49" s="131">
        <v>235</v>
      </c>
      <c r="AF49" s="131">
        <v>233</v>
      </c>
      <c r="AG49" s="131">
        <v>241</v>
      </c>
      <c r="AH49" s="131">
        <v>243</v>
      </c>
      <c r="AI49" s="131">
        <v>201</v>
      </c>
      <c r="AJ49" s="131">
        <v>239</v>
      </c>
      <c r="AK49" s="131">
        <v>237</v>
      </c>
      <c r="AL49" s="131">
        <v>244</v>
      </c>
      <c r="AM49" s="131">
        <v>204</v>
      </c>
      <c r="AN49" s="121">
        <v>236</v>
      </c>
      <c r="AO49" s="127">
        <f t="shared" si="2"/>
        <v>237.91428571428571</v>
      </c>
      <c r="AP49" s="128">
        <f t="shared" si="3"/>
        <v>238.81322738859666</v>
      </c>
      <c r="AR49" s="168"/>
      <c r="AS49" s="168"/>
    </row>
    <row r="50" spans="1:45" ht="15" thickTop="1" x14ac:dyDescent="0.3">
      <c r="A50" s="189" t="s">
        <v>25</v>
      </c>
      <c r="B50" s="191" t="s">
        <v>3</v>
      </c>
      <c r="C50" s="194"/>
      <c r="D50" s="197" t="s">
        <v>13</v>
      </c>
      <c r="E50" s="72" t="s">
        <v>2</v>
      </c>
      <c r="F50" s="60">
        <v>17</v>
      </c>
      <c r="G50" s="136">
        <v>25</v>
      </c>
      <c r="H50" s="136">
        <v>14</v>
      </c>
      <c r="I50" s="136">
        <v>46</v>
      </c>
      <c r="J50" s="136">
        <v>36</v>
      </c>
      <c r="K50" s="136">
        <v>16</v>
      </c>
      <c r="L50" s="136">
        <v>19</v>
      </c>
      <c r="M50" s="136">
        <v>17</v>
      </c>
      <c r="N50" s="136">
        <v>65</v>
      </c>
      <c r="O50" s="136">
        <v>52</v>
      </c>
      <c r="P50" s="136">
        <v>86</v>
      </c>
      <c r="Q50" s="136">
        <v>138</v>
      </c>
      <c r="R50" s="136">
        <v>145</v>
      </c>
      <c r="S50" s="136">
        <v>177</v>
      </c>
      <c r="T50" s="136">
        <v>43</v>
      </c>
      <c r="U50" s="136">
        <v>24</v>
      </c>
      <c r="V50" s="136">
        <v>164</v>
      </c>
      <c r="W50" s="136">
        <v>19</v>
      </c>
      <c r="X50" s="136">
        <v>181</v>
      </c>
      <c r="Y50" s="136">
        <v>182</v>
      </c>
      <c r="Z50" s="136">
        <v>170</v>
      </c>
      <c r="AA50" s="136">
        <v>27</v>
      </c>
      <c r="AB50" s="136">
        <v>34</v>
      </c>
      <c r="AC50" s="136">
        <v>177</v>
      </c>
      <c r="AD50" s="136">
        <v>180</v>
      </c>
      <c r="AE50" s="136">
        <v>17</v>
      </c>
      <c r="AF50" s="136">
        <v>143</v>
      </c>
      <c r="AG50" s="136">
        <v>181</v>
      </c>
      <c r="AH50" s="136">
        <v>28</v>
      </c>
      <c r="AI50" s="136">
        <v>178</v>
      </c>
      <c r="AJ50" s="136">
        <v>180</v>
      </c>
      <c r="AK50" s="136">
        <v>16</v>
      </c>
      <c r="AL50" s="136">
        <v>180</v>
      </c>
      <c r="AM50" s="136">
        <v>176</v>
      </c>
      <c r="AN50" s="136">
        <v>182</v>
      </c>
      <c r="AO50" s="47">
        <f>AVERAGE(F50:AN50)</f>
        <v>95.285714285714292</v>
      </c>
      <c r="AP50" s="45">
        <f>SQRT(SUMSQ(H50:AN50)/COUNT(H50:AN50))</f>
        <v>122.52903181027604</v>
      </c>
      <c r="AR50" s="168"/>
      <c r="AS50" s="168"/>
    </row>
    <row r="51" spans="1:45" ht="15" thickBot="1" x14ac:dyDescent="0.35">
      <c r="A51" s="190"/>
      <c r="B51" s="192"/>
      <c r="C51" s="195"/>
      <c r="D51" s="198"/>
      <c r="E51" s="73" t="s">
        <v>1</v>
      </c>
      <c r="F51" s="61">
        <v>208</v>
      </c>
      <c r="G51" s="137">
        <v>190</v>
      </c>
      <c r="H51" s="137">
        <v>202</v>
      </c>
      <c r="I51" s="137">
        <v>206</v>
      </c>
      <c r="J51" s="137">
        <v>203</v>
      </c>
      <c r="K51" s="137">
        <v>160</v>
      </c>
      <c r="L51" s="137">
        <v>198</v>
      </c>
      <c r="M51" s="137">
        <v>177</v>
      </c>
      <c r="N51" s="137">
        <v>235</v>
      </c>
      <c r="O51" s="137">
        <v>244</v>
      </c>
      <c r="P51" s="137">
        <v>241</v>
      </c>
      <c r="Q51" s="137">
        <v>237</v>
      </c>
      <c r="R51" s="137">
        <v>234</v>
      </c>
      <c r="S51" s="137">
        <v>227</v>
      </c>
      <c r="T51" s="137">
        <v>224</v>
      </c>
      <c r="U51" s="137">
        <v>234</v>
      </c>
      <c r="V51" s="137">
        <v>226</v>
      </c>
      <c r="W51" s="137">
        <v>223</v>
      </c>
      <c r="X51" s="137">
        <v>243</v>
      </c>
      <c r="Y51" s="137">
        <v>234</v>
      </c>
      <c r="Z51" s="137">
        <v>232</v>
      </c>
      <c r="AA51" s="137">
        <v>218</v>
      </c>
      <c r="AB51" s="137">
        <v>236</v>
      </c>
      <c r="AC51" s="137">
        <v>246</v>
      </c>
      <c r="AD51" s="137">
        <v>237</v>
      </c>
      <c r="AE51" s="137">
        <v>185</v>
      </c>
      <c r="AF51" s="137">
        <v>205</v>
      </c>
      <c r="AG51" s="137">
        <v>233</v>
      </c>
      <c r="AH51" s="137">
        <v>147</v>
      </c>
      <c r="AI51" s="137">
        <v>238</v>
      </c>
      <c r="AJ51" s="137">
        <v>238</v>
      </c>
      <c r="AK51" s="137">
        <v>235</v>
      </c>
      <c r="AL51" s="137">
        <v>240</v>
      </c>
      <c r="AM51" s="137">
        <v>230</v>
      </c>
      <c r="AN51" s="35">
        <v>231</v>
      </c>
      <c r="AO51" s="44">
        <f t="shared" ref="AO51:AO76" si="6">AVERAGE(F51:AN51)</f>
        <v>219.91428571428571</v>
      </c>
      <c r="AP51" s="46">
        <f t="shared" ref="AP51:AP76" si="7">SQRT(SUMSQ(H51:AN51)/COUNT(H51:AN51))</f>
        <v>222.49759957847144</v>
      </c>
      <c r="AR51" s="168"/>
      <c r="AS51" s="168"/>
    </row>
    <row r="52" spans="1:45" ht="15" thickTop="1" x14ac:dyDescent="0.3">
      <c r="A52" s="190"/>
      <c r="B52" s="192"/>
      <c r="C52" s="195"/>
      <c r="D52" s="197" t="s">
        <v>14</v>
      </c>
      <c r="E52" s="72" t="s">
        <v>2</v>
      </c>
      <c r="F52" s="60">
        <v>15</v>
      </c>
      <c r="G52" s="136">
        <v>31</v>
      </c>
      <c r="H52" s="136">
        <v>26</v>
      </c>
      <c r="I52" s="136">
        <v>16</v>
      </c>
      <c r="J52" s="136">
        <v>85</v>
      </c>
      <c r="K52" s="136">
        <v>31</v>
      </c>
      <c r="L52" s="136">
        <v>16</v>
      </c>
      <c r="M52" s="136">
        <v>174</v>
      </c>
      <c r="N52" s="136">
        <v>111</v>
      </c>
      <c r="O52" s="136">
        <v>170</v>
      </c>
      <c r="P52" s="136">
        <v>29</v>
      </c>
      <c r="Q52" s="136">
        <v>22</v>
      </c>
      <c r="R52" s="136">
        <v>37</v>
      </c>
      <c r="S52" s="136">
        <v>152</v>
      </c>
      <c r="T52" s="136">
        <v>26</v>
      </c>
      <c r="U52" s="136">
        <v>179</v>
      </c>
      <c r="V52" s="136">
        <v>22</v>
      </c>
      <c r="W52" s="136">
        <v>161</v>
      </c>
      <c r="X52" s="136">
        <v>24</v>
      </c>
      <c r="Y52" s="136">
        <v>159</v>
      </c>
      <c r="Z52" s="136">
        <v>174</v>
      </c>
      <c r="AA52" s="136">
        <v>25</v>
      </c>
      <c r="AB52" s="136">
        <v>26</v>
      </c>
      <c r="AC52" s="136">
        <v>179</v>
      </c>
      <c r="AD52" s="136">
        <v>183</v>
      </c>
      <c r="AE52" s="136">
        <v>178</v>
      </c>
      <c r="AF52" s="136">
        <v>124</v>
      </c>
      <c r="AG52" s="136">
        <v>144</v>
      </c>
      <c r="AH52" s="136">
        <v>178</v>
      </c>
      <c r="AI52" s="136">
        <v>181</v>
      </c>
      <c r="AJ52" s="136">
        <v>181</v>
      </c>
      <c r="AK52" s="136">
        <v>160</v>
      </c>
      <c r="AL52" s="136">
        <v>25</v>
      </c>
      <c r="AM52" s="136">
        <v>183</v>
      </c>
      <c r="AN52" s="34">
        <v>180</v>
      </c>
      <c r="AO52" s="47">
        <f t="shared" si="6"/>
        <v>103.05714285714286</v>
      </c>
      <c r="AP52" s="45">
        <f t="shared" si="7"/>
        <v>128.61393958100132</v>
      </c>
      <c r="AR52" s="168"/>
      <c r="AS52" s="168"/>
    </row>
    <row r="53" spans="1:45" ht="15" thickBot="1" x14ac:dyDescent="0.35">
      <c r="A53" s="190"/>
      <c r="B53" s="192"/>
      <c r="C53" s="195"/>
      <c r="D53" s="198"/>
      <c r="E53" s="73" t="s">
        <v>1</v>
      </c>
      <c r="F53" s="61">
        <v>210</v>
      </c>
      <c r="G53" s="137">
        <v>239</v>
      </c>
      <c r="H53" s="137">
        <v>240</v>
      </c>
      <c r="I53" s="137">
        <v>245</v>
      </c>
      <c r="J53" s="137">
        <v>230</v>
      </c>
      <c r="K53" s="137">
        <v>234</v>
      </c>
      <c r="L53" s="137">
        <v>239</v>
      </c>
      <c r="M53" s="137">
        <v>243</v>
      </c>
      <c r="N53" s="137">
        <v>242</v>
      </c>
      <c r="O53" s="137">
        <v>243</v>
      </c>
      <c r="P53" s="137">
        <v>238</v>
      </c>
      <c r="Q53" s="137">
        <v>239</v>
      </c>
      <c r="R53" s="137">
        <v>244</v>
      </c>
      <c r="S53" s="137">
        <v>240</v>
      </c>
      <c r="T53" s="137">
        <v>238</v>
      </c>
      <c r="U53" s="137">
        <v>234</v>
      </c>
      <c r="V53" s="137">
        <v>242</v>
      </c>
      <c r="W53" s="137">
        <v>240</v>
      </c>
      <c r="X53" s="137">
        <v>233</v>
      </c>
      <c r="Y53" s="137">
        <v>240</v>
      </c>
      <c r="Z53" s="137">
        <v>240</v>
      </c>
      <c r="AA53" s="137">
        <v>229</v>
      </c>
      <c r="AB53" s="137">
        <v>234</v>
      </c>
      <c r="AC53" s="137">
        <v>243</v>
      </c>
      <c r="AD53" s="137">
        <v>233</v>
      </c>
      <c r="AE53" s="137">
        <v>232</v>
      </c>
      <c r="AF53" s="137">
        <v>239</v>
      </c>
      <c r="AG53" s="137">
        <v>248</v>
      </c>
      <c r="AH53" s="137">
        <v>239</v>
      </c>
      <c r="AI53" s="137">
        <v>238</v>
      </c>
      <c r="AJ53" s="137">
        <v>236</v>
      </c>
      <c r="AK53" s="137">
        <v>240</v>
      </c>
      <c r="AL53" s="137">
        <v>237</v>
      </c>
      <c r="AM53" s="137">
        <v>231</v>
      </c>
      <c r="AN53" s="35">
        <v>234</v>
      </c>
      <c r="AO53" s="44">
        <f t="shared" si="6"/>
        <v>237.31428571428572</v>
      </c>
      <c r="AP53" s="46">
        <f t="shared" si="7"/>
        <v>238.13346143401489</v>
      </c>
      <c r="AR53" s="168"/>
      <c r="AS53" s="168"/>
    </row>
    <row r="54" spans="1:45" ht="15" thickTop="1" x14ac:dyDescent="0.3">
      <c r="A54" s="190"/>
      <c r="B54" s="192"/>
      <c r="C54" s="195"/>
      <c r="D54" s="199" t="s">
        <v>15</v>
      </c>
      <c r="E54" s="74" t="s">
        <v>2</v>
      </c>
      <c r="F54" s="62">
        <v>28</v>
      </c>
      <c r="G54" s="138">
        <v>25</v>
      </c>
      <c r="H54" s="138">
        <v>20</v>
      </c>
      <c r="I54" s="138">
        <v>63</v>
      </c>
      <c r="J54" s="138">
        <v>32</v>
      </c>
      <c r="K54" s="138">
        <v>40</v>
      </c>
      <c r="L54" s="138">
        <v>112</v>
      </c>
      <c r="M54" s="138">
        <v>15</v>
      </c>
      <c r="N54" s="138">
        <v>42</v>
      </c>
      <c r="O54" s="138">
        <v>138</v>
      </c>
      <c r="P54" s="138">
        <v>54</v>
      </c>
      <c r="Q54" s="138">
        <v>32</v>
      </c>
      <c r="R54" s="138">
        <v>35</v>
      </c>
      <c r="S54" s="138">
        <v>117</v>
      </c>
      <c r="T54" s="138">
        <v>147</v>
      </c>
      <c r="U54" s="138">
        <v>10</v>
      </c>
      <c r="V54" s="138">
        <v>149</v>
      </c>
      <c r="W54" s="138">
        <v>41</v>
      </c>
      <c r="X54" s="138">
        <v>125</v>
      </c>
      <c r="Y54" s="138">
        <v>150</v>
      </c>
      <c r="Z54" s="138">
        <v>68</v>
      </c>
      <c r="AA54" s="138">
        <v>140</v>
      </c>
      <c r="AB54" s="138">
        <v>41</v>
      </c>
      <c r="AC54" s="138">
        <v>138</v>
      </c>
      <c r="AD54" s="138">
        <v>154</v>
      </c>
      <c r="AE54" s="138">
        <v>95</v>
      </c>
      <c r="AF54" s="138">
        <v>113</v>
      </c>
      <c r="AG54" s="138">
        <v>47</v>
      </c>
      <c r="AH54" s="138">
        <v>74</v>
      </c>
      <c r="AI54" s="138">
        <v>74</v>
      </c>
      <c r="AJ54" s="138">
        <v>116</v>
      </c>
      <c r="AK54" s="138">
        <v>73</v>
      </c>
      <c r="AL54" s="138">
        <v>17</v>
      </c>
      <c r="AM54" s="138">
        <v>38</v>
      </c>
      <c r="AN54" s="36">
        <v>78</v>
      </c>
      <c r="AO54" s="47">
        <f t="shared" si="6"/>
        <v>75.457142857142856</v>
      </c>
      <c r="AP54" s="45">
        <f t="shared" si="7"/>
        <v>91.014817308485377</v>
      </c>
      <c r="AR54" s="168"/>
      <c r="AS54" s="168"/>
    </row>
    <row r="55" spans="1:45" ht="15" thickBot="1" x14ac:dyDescent="0.35">
      <c r="A55" s="190"/>
      <c r="B55" s="193"/>
      <c r="C55" s="196"/>
      <c r="D55" s="198"/>
      <c r="E55" s="73" t="s">
        <v>1</v>
      </c>
      <c r="F55" s="61">
        <v>236</v>
      </c>
      <c r="G55" s="137">
        <v>245</v>
      </c>
      <c r="H55" s="137">
        <v>236</v>
      </c>
      <c r="I55" s="137">
        <v>225</v>
      </c>
      <c r="J55" s="137">
        <v>244</v>
      </c>
      <c r="K55" s="137">
        <v>244</v>
      </c>
      <c r="L55" s="137">
        <v>244</v>
      </c>
      <c r="M55" s="137">
        <v>242</v>
      </c>
      <c r="N55" s="137">
        <v>241</v>
      </c>
      <c r="O55" s="137">
        <v>247</v>
      </c>
      <c r="P55" s="137">
        <v>230</v>
      </c>
      <c r="Q55" s="137">
        <v>238</v>
      </c>
      <c r="R55" s="137">
        <v>241</v>
      </c>
      <c r="S55" s="137">
        <v>236</v>
      </c>
      <c r="T55" s="137">
        <v>236</v>
      </c>
      <c r="U55" s="137">
        <v>238</v>
      </c>
      <c r="V55" s="137">
        <v>215</v>
      </c>
      <c r="W55" s="137">
        <v>243</v>
      </c>
      <c r="X55" s="137">
        <v>238</v>
      </c>
      <c r="Y55" s="137">
        <v>235</v>
      </c>
      <c r="Z55" s="137">
        <v>230</v>
      </c>
      <c r="AA55" s="137">
        <v>241</v>
      </c>
      <c r="AB55" s="137">
        <v>233</v>
      </c>
      <c r="AC55" s="137">
        <v>232</v>
      </c>
      <c r="AD55" s="137">
        <v>235</v>
      </c>
      <c r="AE55" s="137">
        <v>234</v>
      </c>
      <c r="AF55" s="137">
        <v>235</v>
      </c>
      <c r="AG55" s="137">
        <v>234</v>
      </c>
      <c r="AH55" s="137">
        <v>227</v>
      </c>
      <c r="AI55" s="137">
        <v>236</v>
      </c>
      <c r="AJ55" s="137">
        <v>234</v>
      </c>
      <c r="AK55" s="137">
        <v>238</v>
      </c>
      <c r="AL55" s="137">
        <v>233</v>
      </c>
      <c r="AM55" s="137">
        <v>229</v>
      </c>
      <c r="AN55" s="35">
        <v>234</v>
      </c>
      <c r="AO55" s="44">
        <f t="shared" si="6"/>
        <v>235.97142857142856</v>
      </c>
      <c r="AP55" s="46">
        <f t="shared" si="7"/>
        <v>235.78071476383613</v>
      </c>
      <c r="AR55" s="168"/>
      <c r="AS55" s="168"/>
    </row>
    <row r="56" spans="1:45" ht="15" thickTop="1" x14ac:dyDescent="0.3">
      <c r="A56" s="190"/>
      <c r="B56" s="200" t="s">
        <v>4</v>
      </c>
      <c r="C56" s="203" t="s">
        <v>35</v>
      </c>
      <c r="D56" s="206" t="s">
        <v>13</v>
      </c>
      <c r="E56" s="75" t="s">
        <v>2</v>
      </c>
      <c r="F56" s="63">
        <v>31</v>
      </c>
      <c r="G56" s="139">
        <v>28</v>
      </c>
      <c r="H56" s="139">
        <v>20</v>
      </c>
      <c r="I56" s="139">
        <v>25</v>
      </c>
      <c r="J56" s="139">
        <v>63</v>
      </c>
      <c r="K56" s="139">
        <v>77</v>
      </c>
      <c r="L56" s="139">
        <v>40</v>
      </c>
      <c r="M56" s="139">
        <v>41</v>
      </c>
      <c r="N56" s="139">
        <v>101</v>
      </c>
      <c r="O56" s="139">
        <v>12</v>
      </c>
      <c r="P56" s="139">
        <v>13</v>
      </c>
      <c r="Q56" s="139">
        <v>31</v>
      </c>
      <c r="R56" s="139">
        <v>39</v>
      </c>
      <c r="S56" s="139">
        <v>28</v>
      </c>
      <c r="T56" s="139">
        <v>177</v>
      </c>
      <c r="U56" s="139">
        <v>105</v>
      </c>
      <c r="V56" s="139">
        <v>146</v>
      </c>
      <c r="W56" s="139">
        <v>108</v>
      </c>
      <c r="X56" s="139">
        <v>31</v>
      </c>
      <c r="Y56" s="139">
        <v>22</v>
      </c>
      <c r="Z56" s="139">
        <v>127</v>
      </c>
      <c r="AA56" s="139">
        <v>49</v>
      </c>
      <c r="AB56" s="139">
        <v>9</v>
      </c>
      <c r="AC56" s="139">
        <v>12</v>
      </c>
      <c r="AD56" s="139">
        <v>23</v>
      </c>
      <c r="AE56" s="139">
        <v>22</v>
      </c>
      <c r="AF56" s="139">
        <v>112</v>
      </c>
      <c r="AG56" s="139">
        <v>162</v>
      </c>
      <c r="AH56" s="139">
        <v>10</v>
      </c>
      <c r="AI56" s="139">
        <v>46</v>
      </c>
      <c r="AJ56" s="141">
        <v>178</v>
      </c>
      <c r="AK56" s="141">
        <v>173</v>
      </c>
      <c r="AL56" s="141">
        <v>180</v>
      </c>
      <c r="AM56" s="141">
        <v>178</v>
      </c>
      <c r="AN56" s="37">
        <v>178</v>
      </c>
      <c r="AO56" s="47">
        <f t="shared" si="6"/>
        <v>74.2</v>
      </c>
      <c r="AP56" s="45">
        <f t="shared" si="7"/>
        <v>98.920843775886453</v>
      </c>
      <c r="AR56" s="168"/>
      <c r="AS56" s="168"/>
    </row>
    <row r="57" spans="1:45" ht="15" thickBot="1" x14ac:dyDescent="0.35">
      <c r="A57" s="190"/>
      <c r="B57" s="201"/>
      <c r="C57" s="204"/>
      <c r="D57" s="207"/>
      <c r="E57" s="76" t="s">
        <v>1</v>
      </c>
      <c r="F57" s="64">
        <v>196</v>
      </c>
      <c r="G57" s="140">
        <v>184</v>
      </c>
      <c r="H57" s="140">
        <v>207</v>
      </c>
      <c r="I57" s="140">
        <v>198</v>
      </c>
      <c r="J57" s="140">
        <v>204</v>
      </c>
      <c r="K57" s="140">
        <v>240</v>
      </c>
      <c r="L57" s="140">
        <v>244</v>
      </c>
      <c r="M57" s="140">
        <v>208</v>
      </c>
      <c r="N57" s="140">
        <v>244</v>
      </c>
      <c r="O57" s="140">
        <v>189</v>
      </c>
      <c r="P57" s="140">
        <v>221</v>
      </c>
      <c r="Q57" s="140">
        <v>230</v>
      </c>
      <c r="R57" s="140">
        <v>234</v>
      </c>
      <c r="S57" s="140">
        <v>190</v>
      </c>
      <c r="T57" s="140">
        <v>250</v>
      </c>
      <c r="U57" s="140">
        <v>246</v>
      </c>
      <c r="V57" s="140">
        <v>232</v>
      </c>
      <c r="W57" s="140">
        <v>242</v>
      </c>
      <c r="X57" s="140">
        <v>218</v>
      </c>
      <c r="Y57" s="140">
        <v>182</v>
      </c>
      <c r="Z57" s="140">
        <v>230</v>
      </c>
      <c r="AA57" s="140">
        <v>254</v>
      </c>
      <c r="AB57" s="140">
        <v>241</v>
      </c>
      <c r="AC57" s="140">
        <v>139</v>
      </c>
      <c r="AD57" s="140">
        <v>218</v>
      </c>
      <c r="AE57" s="140">
        <v>174</v>
      </c>
      <c r="AF57" s="140">
        <v>241</v>
      </c>
      <c r="AG57" s="140">
        <v>250</v>
      </c>
      <c r="AH57" s="140">
        <v>64</v>
      </c>
      <c r="AI57" s="140">
        <v>244</v>
      </c>
      <c r="AJ57" s="140">
        <v>232</v>
      </c>
      <c r="AK57" s="140">
        <v>247</v>
      </c>
      <c r="AL57" s="140">
        <v>242</v>
      </c>
      <c r="AM57" s="140">
        <v>242</v>
      </c>
      <c r="AN57" s="38">
        <v>252</v>
      </c>
      <c r="AO57" s="44">
        <f t="shared" si="6"/>
        <v>217.97142857142856</v>
      </c>
      <c r="AP57" s="46">
        <f t="shared" si="7"/>
        <v>222.94658960877112</v>
      </c>
      <c r="AR57" s="168"/>
      <c r="AS57" s="168"/>
    </row>
    <row r="58" spans="1:45" ht="15" thickTop="1" x14ac:dyDescent="0.3">
      <c r="A58" s="190"/>
      <c r="B58" s="201"/>
      <c r="C58" s="204"/>
      <c r="D58" s="208" t="s">
        <v>14</v>
      </c>
      <c r="E58" s="77" t="s">
        <v>2</v>
      </c>
      <c r="F58" s="65">
        <v>10</v>
      </c>
      <c r="G58" s="141">
        <v>19</v>
      </c>
      <c r="H58" s="141">
        <v>19</v>
      </c>
      <c r="I58" s="141">
        <v>18</v>
      </c>
      <c r="J58" s="141">
        <v>69</v>
      </c>
      <c r="K58" s="141">
        <v>39</v>
      </c>
      <c r="L58" s="141">
        <v>7</v>
      </c>
      <c r="M58" s="141">
        <v>63</v>
      </c>
      <c r="N58" s="141">
        <v>8</v>
      </c>
      <c r="O58" s="141">
        <v>25</v>
      </c>
      <c r="P58" s="141">
        <v>41</v>
      </c>
      <c r="Q58" s="141">
        <v>32</v>
      </c>
      <c r="R58" s="141">
        <v>61</v>
      </c>
      <c r="S58" s="141">
        <v>10</v>
      </c>
      <c r="T58" s="141">
        <v>6</v>
      </c>
      <c r="U58" s="141">
        <v>144</v>
      </c>
      <c r="V58" s="141">
        <v>22</v>
      </c>
      <c r="W58" s="141">
        <v>23</v>
      </c>
      <c r="X58" s="141">
        <v>70</v>
      </c>
      <c r="Y58" s="141">
        <v>124</v>
      </c>
      <c r="Z58" s="141">
        <v>170</v>
      </c>
      <c r="AA58" s="141">
        <v>36</v>
      </c>
      <c r="AB58" s="141">
        <v>11</v>
      </c>
      <c r="AC58" s="141">
        <v>25</v>
      </c>
      <c r="AD58" s="141">
        <v>137</v>
      </c>
      <c r="AE58" s="141">
        <v>143</v>
      </c>
      <c r="AF58" s="141">
        <v>112</v>
      </c>
      <c r="AG58" s="141">
        <v>182</v>
      </c>
      <c r="AH58" s="141">
        <v>18</v>
      </c>
      <c r="AI58" s="141">
        <v>57</v>
      </c>
      <c r="AJ58" s="141">
        <v>178</v>
      </c>
      <c r="AK58" s="141">
        <v>152</v>
      </c>
      <c r="AL58" s="141">
        <v>179</v>
      </c>
      <c r="AM58" s="141">
        <v>179</v>
      </c>
      <c r="AN58" s="37">
        <v>62</v>
      </c>
      <c r="AO58" s="47">
        <f t="shared" si="6"/>
        <v>70.028571428571425</v>
      </c>
      <c r="AP58" s="45">
        <f t="shared" si="7"/>
        <v>95.723085464840139</v>
      </c>
      <c r="AR58" s="168"/>
      <c r="AS58" s="168"/>
    </row>
    <row r="59" spans="1:45" ht="15" thickBot="1" x14ac:dyDescent="0.35">
      <c r="A59" s="190"/>
      <c r="B59" s="201"/>
      <c r="C59" s="204"/>
      <c r="D59" s="209"/>
      <c r="E59" s="78" t="s">
        <v>1</v>
      </c>
      <c r="F59" s="66">
        <v>216</v>
      </c>
      <c r="G59" s="142">
        <v>231</v>
      </c>
      <c r="H59" s="142">
        <v>189</v>
      </c>
      <c r="I59" s="142">
        <v>227</v>
      </c>
      <c r="J59" s="142">
        <v>255</v>
      </c>
      <c r="K59" s="142">
        <v>252</v>
      </c>
      <c r="L59" s="142">
        <v>239</v>
      </c>
      <c r="M59" s="142">
        <v>245</v>
      </c>
      <c r="N59" s="142">
        <v>244</v>
      </c>
      <c r="O59" s="142">
        <v>244</v>
      </c>
      <c r="P59" s="142">
        <v>252</v>
      </c>
      <c r="Q59" s="142">
        <v>241</v>
      </c>
      <c r="R59" s="142">
        <v>239</v>
      </c>
      <c r="S59" s="142">
        <v>243</v>
      </c>
      <c r="T59" s="142">
        <v>246</v>
      </c>
      <c r="U59" s="142">
        <v>245</v>
      </c>
      <c r="V59" s="142">
        <v>245</v>
      </c>
      <c r="W59" s="142">
        <v>245</v>
      </c>
      <c r="X59" s="142">
        <v>248</v>
      </c>
      <c r="Y59" s="142">
        <v>247</v>
      </c>
      <c r="Z59" s="142">
        <v>244</v>
      </c>
      <c r="AA59" s="142">
        <v>244</v>
      </c>
      <c r="AB59" s="142">
        <v>245</v>
      </c>
      <c r="AC59" s="142">
        <v>237</v>
      </c>
      <c r="AD59" s="142">
        <v>234</v>
      </c>
      <c r="AE59" s="142">
        <v>251</v>
      </c>
      <c r="AF59" s="142">
        <v>242</v>
      </c>
      <c r="AG59" s="142">
        <v>239</v>
      </c>
      <c r="AH59" s="142">
        <v>242</v>
      </c>
      <c r="AI59" s="142">
        <v>236</v>
      </c>
      <c r="AJ59" s="142">
        <v>243</v>
      </c>
      <c r="AK59" s="142">
        <v>244</v>
      </c>
      <c r="AL59" s="142">
        <v>242</v>
      </c>
      <c r="AM59" s="142">
        <v>245</v>
      </c>
      <c r="AN59" s="39">
        <v>240</v>
      </c>
      <c r="AO59" s="44">
        <f t="shared" si="6"/>
        <v>240.6</v>
      </c>
      <c r="AP59" s="46">
        <f t="shared" si="7"/>
        <v>241.87387146397128</v>
      </c>
      <c r="AR59" s="168"/>
      <c r="AS59" s="168"/>
    </row>
    <row r="60" spans="1:45" ht="15" thickTop="1" x14ac:dyDescent="0.3">
      <c r="A60" s="190"/>
      <c r="B60" s="201"/>
      <c r="C60" s="204"/>
      <c r="D60" s="210" t="s">
        <v>15</v>
      </c>
      <c r="E60" s="79" t="s">
        <v>2</v>
      </c>
      <c r="F60" s="67">
        <v>86</v>
      </c>
      <c r="G60" s="143">
        <v>31</v>
      </c>
      <c r="H60" s="143">
        <v>21</v>
      </c>
      <c r="I60" s="143">
        <v>16</v>
      </c>
      <c r="J60" s="143">
        <v>52</v>
      </c>
      <c r="K60" s="143">
        <v>33</v>
      </c>
      <c r="L60" s="143">
        <v>27</v>
      </c>
      <c r="M60" s="143">
        <v>17</v>
      </c>
      <c r="N60" s="143">
        <v>35</v>
      </c>
      <c r="O60" s="143">
        <v>43</v>
      </c>
      <c r="P60" s="143">
        <v>76</v>
      </c>
      <c r="Q60" s="143">
        <v>38</v>
      </c>
      <c r="R60" s="143">
        <v>15</v>
      </c>
      <c r="S60" s="143">
        <v>86</v>
      </c>
      <c r="T60" s="143">
        <v>21</v>
      </c>
      <c r="U60" s="143">
        <v>142</v>
      </c>
      <c r="V60" s="143">
        <v>51</v>
      </c>
      <c r="W60" s="143">
        <v>84</v>
      </c>
      <c r="X60" s="143">
        <v>52</v>
      </c>
      <c r="Y60" s="143">
        <v>18</v>
      </c>
      <c r="Z60" s="143">
        <v>88</v>
      </c>
      <c r="AA60" s="143">
        <v>48</v>
      </c>
      <c r="AB60" s="143">
        <v>41</v>
      </c>
      <c r="AC60" s="143">
        <v>62</v>
      </c>
      <c r="AD60" s="143">
        <v>52</v>
      </c>
      <c r="AE60" s="143">
        <v>151</v>
      </c>
      <c r="AF60" s="143">
        <v>28</v>
      </c>
      <c r="AG60" s="143">
        <v>47</v>
      </c>
      <c r="AH60" s="143">
        <v>156</v>
      </c>
      <c r="AI60" s="143">
        <v>24</v>
      </c>
      <c r="AJ60" s="143">
        <v>73</v>
      </c>
      <c r="AK60" s="143">
        <v>103</v>
      </c>
      <c r="AL60" s="143">
        <v>115</v>
      </c>
      <c r="AM60" s="143">
        <v>29</v>
      </c>
      <c r="AN60" s="40">
        <v>119</v>
      </c>
      <c r="AO60" s="47">
        <f t="shared" si="6"/>
        <v>59.428571428571431</v>
      </c>
      <c r="AP60" s="45">
        <f t="shared" si="7"/>
        <v>71.744707333036288</v>
      </c>
    </row>
    <row r="61" spans="1:45" ht="15" thickBot="1" x14ac:dyDescent="0.35">
      <c r="A61" s="190"/>
      <c r="B61" s="202"/>
      <c r="C61" s="205"/>
      <c r="D61" s="209"/>
      <c r="E61" s="78" t="s">
        <v>1</v>
      </c>
      <c r="F61" s="66">
        <v>230</v>
      </c>
      <c r="G61" s="142">
        <v>230</v>
      </c>
      <c r="H61" s="142">
        <v>233</v>
      </c>
      <c r="I61" s="142">
        <v>245</v>
      </c>
      <c r="J61" s="142">
        <v>213</v>
      </c>
      <c r="K61" s="142">
        <v>239</v>
      </c>
      <c r="L61" s="142">
        <v>249</v>
      </c>
      <c r="M61" s="142">
        <v>256</v>
      </c>
      <c r="N61" s="142">
        <v>228</v>
      </c>
      <c r="O61" s="142">
        <v>186</v>
      </c>
      <c r="P61" s="142">
        <v>242</v>
      </c>
      <c r="Q61" s="142">
        <v>253</v>
      </c>
      <c r="R61" s="142">
        <v>244</v>
      </c>
      <c r="S61" s="142">
        <v>250</v>
      </c>
      <c r="T61" s="142">
        <v>241</v>
      </c>
      <c r="U61" s="142">
        <v>242</v>
      </c>
      <c r="V61" s="142">
        <v>242</v>
      </c>
      <c r="W61" s="142">
        <v>217</v>
      </c>
      <c r="X61" s="142">
        <v>249</v>
      </c>
      <c r="Y61" s="142">
        <v>247</v>
      </c>
      <c r="Z61" s="142">
        <v>244</v>
      </c>
      <c r="AA61" s="142">
        <v>245</v>
      </c>
      <c r="AB61" s="142">
        <v>247</v>
      </c>
      <c r="AC61" s="142">
        <v>238</v>
      </c>
      <c r="AD61" s="142">
        <v>227</v>
      </c>
      <c r="AE61" s="142">
        <v>246</v>
      </c>
      <c r="AF61" s="142">
        <v>234</v>
      </c>
      <c r="AG61" s="142">
        <v>241</v>
      </c>
      <c r="AH61" s="142">
        <v>225</v>
      </c>
      <c r="AI61" s="142">
        <v>248</v>
      </c>
      <c r="AJ61" s="142">
        <v>243</v>
      </c>
      <c r="AK61" s="142">
        <v>249</v>
      </c>
      <c r="AL61" s="142">
        <v>246</v>
      </c>
      <c r="AM61" s="142">
        <v>243</v>
      </c>
      <c r="AN61" s="39">
        <v>241</v>
      </c>
      <c r="AO61" s="44">
        <f t="shared" si="6"/>
        <v>238.65714285714284</v>
      </c>
      <c r="AP61" s="46">
        <f t="shared" si="7"/>
        <v>239.55508002051712</v>
      </c>
    </row>
    <row r="62" spans="1:45" ht="15" thickTop="1" x14ac:dyDescent="0.3">
      <c r="A62" s="190"/>
      <c r="B62" s="220" t="s">
        <v>4</v>
      </c>
      <c r="C62" s="223" t="s">
        <v>41</v>
      </c>
      <c r="D62" s="226" t="s">
        <v>13</v>
      </c>
      <c r="E62" s="80" t="s">
        <v>2</v>
      </c>
      <c r="F62" s="68">
        <v>19</v>
      </c>
      <c r="G62" s="133">
        <v>40</v>
      </c>
      <c r="H62" s="133">
        <v>38</v>
      </c>
      <c r="I62" s="133">
        <v>46</v>
      </c>
      <c r="J62" s="133">
        <v>21</v>
      </c>
      <c r="K62" s="133">
        <v>37</v>
      </c>
      <c r="L62" s="133">
        <v>55</v>
      </c>
      <c r="M62" s="133">
        <v>179</v>
      </c>
      <c r="N62" s="133">
        <v>38</v>
      </c>
      <c r="O62" s="133">
        <v>173</v>
      </c>
      <c r="P62" s="133">
        <v>108</v>
      </c>
      <c r="Q62" s="133">
        <v>53</v>
      </c>
      <c r="R62" s="133">
        <v>179</v>
      </c>
      <c r="S62" s="133">
        <v>147</v>
      </c>
      <c r="T62" s="133">
        <v>179</v>
      </c>
      <c r="U62" s="133">
        <v>64</v>
      </c>
      <c r="V62" s="133">
        <v>179</v>
      </c>
      <c r="W62" s="133">
        <v>127</v>
      </c>
      <c r="X62" s="133">
        <v>178</v>
      </c>
      <c r="Y62" s="133">
        <v>181</v>
      </c>
      <c r="Z62" s="133">
        <v>182</v>
      </c>
      <c r="AA62" s="133">
        <v>122</v>
      </c>
      <c r="AB62" s="133">
        <v>68</v>
      </c>
      <c r="AC62" s="133">
        <v>162</v>
      </c>
      <c r="AD62" s="133">
        <v>152</v>
      </c>
      <c r="AE62" s="133">
        <v>173</v>
      </c>
      <c r="AF62" s="133">
        <v>176</v>
      </c>
      <c r="AG62" s="133">
        <v>154</v>
      </c>
      <c r="AH62" s="133">
        <v>59</v>
      </c>
      <c r="AI62" s="133">
        <v>165</v>
      </c>
      <c r="AJ62" s="133">
        <v>178</v>
      </c>
      <c r="AK62" s="133">
        <v>175</v>
      </c>
      <c r="AL62" s="133">
        <v>120</v>
      </c>
      <c r="AM62" s="133">
        <v>178</v>
      </c>
      <c r="AN62" s="41">
        <v>148</v>
      </c>
      <c r="AO62" s="47">
        <f t="shared" si="6"/>
        <v>121.51428571428572</v>
      </c>
      <c r="AP62" s="45">
        <f t="shared" si="7"/>
        <v>138.85767730109325</v>
      </c>
    </row>
    <row r="63" spans="1:45" ht="15" thickBot="1" x14ac:dyDescent="0.35">
      <c r="A63" s="190"/>
      <c r="B63" s="221"/>
      <c r="C63" s="224"/>
      <c r="D63" s="227"/>
      <c r="E63" s="81" t="s">
        <v>1</v>
      </c>
      <c r="F63" s="69">
        <v>211</v>
      </c>
      <c r="G63" s="134">
        <v>208</v>
      </c>
      <c r="H63" s="134">
        <v>205</v>
      </c>
      <c r="I63" s="134">
        <v>207</v>
      </c>
      <c r="J63" s="134">
        <v>204</v>
      </c>
      <c r="K63" s="134">
        <v>196</v>
      </c>
      <c r="L63" s="134">
        <v>212</v>
      </c>
      <c r="M63" s="134">
        <v>237</v>
      </c>
      <c r="N63" s="134">
        <v>230</v>
      </c>
      <c r="O63" s="134">
        <v>245</v>
      </c>
      <c r="P63" s="134">
        <v>240</v>
      </c>
      <c r="Q63" s="134">
        <v>228</v>
      </c>
      <c r="R63" s="134">
        <v>240</v>
      </c>
      <c r="S63" s="134">
        <v>247</v>
      </c>
      <c r="T63" s="134">
        <v>242</v>
      </c>
      <c r="U63" s="134">
        <v>234</v>
      </c>
      <c r="V63" s="134">
        <v>236</v>
      </c>
      <c r="W63" s="134">
        <v>229</v>
      </c>
      <c r="X63" s="134">
        <v>244</v>
      </c>
      <c r="Y63" s="134">
        <v>238</v>
      </c>
      <c r="Z63" s="134">
        <v>247</v>
      </c>
      <c r="AA63" s="134">
        <v>240</v>
      </c>
      <c r="AB63" s="134">
        <v>249</v>
      </c>
      <c r="AC63" s="134">
        <v>251</v>
      </c>
      <c r="AD63" s="134">
        <v>243</v>
      </c>
      <c r="AE63" s="134">
        <v>244</v>
      </c>
      <c r="AF63" s="134">
        <v>241</v>
      </c>
      <c r="AG63" s="134">
        <v>246</v>
      </c>
      <c r="AH63" s="134">
        <v>184</v>
      </c>
      <c r="AI63" s="134">
        <v>249</v>
      </c>
      <c r="AJ63" s="134">
        <v>250</v>
      </c>
      <c r="AK63" s="134">
        <v>243</v>
      </c>
      <c r="AL63" s="134">
        <v>240</v>
      </c>
      <c r="AM63" s="134">
        <v>236</v>
      </c>
      <c r="AN63" s="42">
        <v>242</v>
      </c>
      <c r="AO63" s="44">
        <f t="shared" si="6"/>
        <v>232.51428571428571</v>
      </c>
      <c r="AP63" s="46">
        <f t="shared" si="7"/>
        <v>234.50999849460447</v>
      </c>
    </row>
    <row r="64" spans="1:45" ht="15" thickTop="1" x14ac:dyDescent="0.3">
      <c r="A64" s="190"/>
      <c r="B64" s="221"/>
      <c r="C64" s="224"/>
      <c r="D64" s="226" t="s">
        <v>14</v>
      </c>
      <c r="E64" s="80" t="s">
        <v>2</v>
      </c>
      <c r="F64" s="68">
        <v>18</v>
      </c>
      <c r="G64" s="133">
        <v>14</v>
      </c>
      <c r="H64" s="133">
        <v>17</v>
      </c>
      <c r="I64" s="133">
        <v>15</v>
      </c>
      <c r="J64" s="133">
        <v>16</v>
      </c>
      <c r="K64" s="133">
        <v>43</v>
      </c>
      <c r="L64" s="133">
        <v>64</v>
      </c>
      <c r="M64" s="133">
        <v>29</v>
      </c>
      <c r="N64" s="133">
        <v>15</v>
      </c>
      <c r="O64" s="133">
        <v>31</v>
      </c>
      <c r="P64" s="133">
        <v>74</v>
      </c>
      <c r="Q64" s="133">
        <v>62</v>
      </c>
      <c r="R64" s="133">
        <v>43</v>
      </c>
      <c r="S64" s="133">
        <v>62</v>
      </c>
      <c r="T64" s="133">
        <v>152</v>
      </c>
      <c r="U64" s="133">
        <v>52</v>
      </c>
      <c r="V64" s="133">
        <v>175</v>
      </c>
      <c r="W64" s="133">
        <v>163</v>
      </c>
      <c r="X64" s="133">
        <v>20</v>
      </c>
      <c r="Y64" s="133">
        <v>153</v>
      </c>
      <c r="Z64" s="133">
        <v>18</v>
      </c>
      <c r="AA64" s="133">
        <v>158</v>
      </c>
      <c r="AB64" s="133">
        <v>168</v>
      </c>
      <c r="AC64" s="133">
        <v>180</v>
      </c>
      <c r="AD64" s="133">
        <v>178</v>
      </c>
      <c r="AE64" s="133">
        <v>117</v>
      </c>
      <c r="AF64" s="133">
        <v>131</v>
      </c>
      <c r="AG64" s="133">
        <v>81</v>
      </c>
      <c r="AH64" s="133">
        <v>134</v>
      </c>
      <c r="AI64" s="133">
        <v>95</v>
      </c>
      <c r="AJ64" s="133">
        <v>160</v>
      </c>
      <c r="AK64" s="133">
        <v>108</v>
      </c>
      <c r="AL64" s="133">
        <v>180</v>
      </c>
      <c r="AM64" s="133">
        <v>69</v>
      </c>
      <c r="AN64" s="41">
        <v>8</v>
      </c>
      <c r="AO64" s="47">
        <f t="shared" si="6"/>
        <v>85.8</v>
      </c>
      <c r="AP64" s="45">
        <f t="shared" si="7"/>
        <v>108.29854919423325</v>
      </c>
    </row>
    <row r="65" spans="1:42" ht="15" thickBot="1" x14ac:dyDescent="0.35">
      <c r="A65" s="190"/>
      <c r="B65" s="221"/>
      <c r="C65" s="224"/>
      <c r="D65" s="227"/>
      <c r="E65" s="81" t="s">
        <v>1</v>
      </c>
      <c r="F65" s="69">
        <v>182</v>
      </c>
      <c r="G65" s="134">
        <v>214</v>
      </c>
      <c r="H65" s="134">
        <v>236</v>
      </c>
      <c r="I65" s="134">
        <v>230</v>
      </c>
      <c r="J65" s="134">
        <v>139</v>
      </c>
      <c r="K65" s="134">
        <v>242</v>
      </c>
      <c r="L65" s="134">
        <v>244</v>
      </c>
      <c r="M65" s="134">
        <v>241</v>
      </c>
      <c r="N65" s="134">
        <v>243</v>
      </c>
      <c r="O65" s="134">
        <v>227</v>
      </c>
      <c r="P65" s="134">
        <v>243</v>
      </c>
      <c r="Q65" s="134">
        <v>248</v>
      </c>
      <c r="R65" s="134">
        <v>243</v>
      </c>
      <c r="S65" s="134">
        <v>249</v>
      </c>
      <c r="T65" s="134">
        <v>243</v>
      </c>
      <c r="U65" s="134">
        <v>239</v>
      </c>
      <c r="V65" s="134">
        <v>243</v>
      </c>
      <c r="W65" s="134">
        <v>246</v>
      </c>
      <c r="X65" s="134">
        <v>242</v>
      </c>
      <c r="Y65" s="134">
        <v>208</v>
      </c>
      <c r="Z65" s="134">
        <v>243</v>
      </c>
      <c r="AA65" s="134">
        <v>249</v>
      </c>
      <c r="AB65" s="134">
        <v>246</v>
      </c>
      <c r="AC65" s="134">
        <v>248</v>
      </c>
      <c r="AD65" s="134">
        <v>242</v>
      </c>
      <c r="AE65" s="134">
        <v>243</v>
      </c>
      <c r="AF65" s="134">
        <v>233</v>
      </c>
      <c r="AG65" s="134">
        <v>236</v>
      </c>
      <c r="AH65" s="134">
        <v>241</v>
      </c>
      <c r="AI65" s="134">
        <v>214</v>
      </c>
      <c r="AJ65" s="134">
        <v>246</v>
      </c>
      <c r="AK65" s="134">
        <v>232</v>
      </c>
      <c r="AL65" s="134">
        <v>245</v>
      </c>
      <c r="AM65" s="134">
        <v>238</v>
      </c>
      <c r="AN65" s="42">
        <v>236</v>
      </c>
      <c r="AO65" s="44">
        <f t="shared" si="6"/>
        <v>234.11428571428573</v>
      </c>
      <c r="AP65" s="46">
        <f t="shared" si="7"/>
        <v>237.09683483949988</v>
      </c>
    </row>
    <row r="66" spans="1:42" ht="15" thickTop="1" x14ac:dyDescent="0.3">
      <c r="A66" s="190"/>
      <c r="B66" s="221"/>
      <c r="C66" s="224"/>
      <c r="D66" s="228" t="s">
        <v>15</v>
      </c>
      <c r="E66" s="82" t="s">
        <v>2</v>
      </c>
      <c r="F66" s="70">
        <v>17</v>
      </c>
      <c r="G66" s="135">
        <v>21</v>
      </c>
      <c r="H66" s="135">
        <v>28</v>
      </c>
      <c r="I66" s="135">
        <v>15</v>
      </c>
      <c r="J66" s="135">
        <v>17</v>
      </c>
      <c r="K66" s="135">
        <v>34</v>
      </c>
      <c r="L66" s="135">
        <v>33</v>
      </c>
      <c r="M66" s="135">
        <v>32</v>
      </c>
      <c r="N66" s="135">
        <v>19</v>
      </c>
      <c r="O66" s="135">
        <v>23</v>
      </c>
      <c r="P66" s="135">
        <v>85</v>
      </c>
      <c r="Q66" s="135">
        <v>19</v>
      </c>
      <c r="R66" s="135">
        <v>131</v>
      </c>
      <c r="S66" s="135">
        <v>48</v>
      </c>
      <c r="T66" s="135">
        <v>97</v>
      </c>
      <c r="U66" s="135">
        <v>128</v>
      </c>
      <c r="V66" s="135">
        <v>39</v>
      </c>
      <c r="W66" s="135">
        <v>69</v>
      </c>
      <c r="X66" s="135">
        <v>50</v>
      </c>
      <c r="Y66" s="135">
        <v>50</v>
      </c>
      <c r="Z66" s="135">
        <v>77</v>
      </c>
      <c r="AA66" s="135">
        <v>149</v>
      </c>
      <c r="AB66" s="135">
        <v>24</v>
      </c>
      <c r="AC66" s="135">
        <v>40</v>
      </c>
      <c r="AD66" s="135">
        <v>42</v>
      </c>
      <c r="AE66" s="135">
        <v>122</v>
      </c>
      <c r="AF66" s="135">
        <v>71</v>
      </c>
      <c r="AG66" s="135">
        <v>100</v>
      </c>
      <c r="AH66" s="135">
        <v>120</v>
      </c>
      <c r="AI66" s="135">
        <v>21</v>
      </c>
      <c r="AJ66" s="135">
        <v>109</v>
      </c>
      <c r="AK66" s="135">
        <v>79</v>
      </c>
      <c r="AL66" s="135">
        <v>147</v>
      </c>
      <c r="AM66" s="135">
        <v>31</v>
      </c>
      <c r="AN66" s="43">
        <v>33</v>
      </c>
      <c r="AO66" s="47">
        <f t="shared" si="6"/>
        <v>60.571428571428569</v>
      </c>
      <c r="AP66" s="45">
        <f t="shared" si="7"/>
        <v>75.518410358205387</v>
      </c>
    </row>
    <row r="67" spans="1:42" ht="15" thickBot="1" x14ac:dyDescent="0.35">
      <c r="A67" s="190"/>
      <c r="B67" s="222"/>
      <c r="C67" s="225"/>
      <c r="D67" s="227"/>
      <c r="E67" s="81" t="s">
        <v>1</v>
      </c>
      <c r="F67" s="69">
        <v>244</v>
      </c>
      <c r="G67" s="134">
        <v>225</v>
      </c>
      <c r="H67" s="134">
        <v>212</v>
      </c>
      <c r="I67" s="134">
        <v>192</v>
      </c>
      <c r="J67" s="134">
        <v>246</v>
      </c>
      <c r="K67" s="134">
        <v>225</v>
      </c>
      <c r="L67" s="134">
        <v>242</v>
      </c>
      <c r="M67" s="134">
        <v>188</v>
      </c>
      <c r="N67" s="134">
        <v>236</v>
      </c>
      <c r="O67" s="134">
        <v>186</v>
      </c>
      <c r="P67" s="134">
        <v>241</v>
      </c>
      <c r="Q67" s="134">
        <v>244</v>
      </c>
      <c r="R67" s="134">
        <v>247</v>
      </c>
      <c r="S67" s="134">
        <v>240</v>
      </c>
      <c r="T67" s="134">
        <v>248</v>
      </c>
      <c r="U67" s="134">
        <v>247</v>
      </c>
      <c r="V67" s="134">
        <v>239</v>
      </c>
      <c r="W67" s="134">
        <v>245</v>
      </c>
      <c r="X67" s="134">
        <v>236</v>
      </c>
      <c r="Y67" s="134">
        <v>240</v>
      </c>
      <c r="Z67" s="134">
        <v>246</v>
      </c>
      <c r="AA67" s="134">
        <v>244</v>
      </c>
      <c r="AB67" s="134">
        <v>244</v>
      </c>
      <c r="AC67" s="134">
        <v>244</v>
      </c>
      <c r="AD67" s="134">
        <v>240</v>
      </c>
      <c r="AE67" s="134">
        <v>201</v>
      </c>
      <c r="AF67" s="134">
        <v>251</v>
      </c>
      <c r="AG67" s="134">
        <v>240</v>
      </c>
      <c r="AH67" s="134">
        <v>233</v>
      </c>
      <c r="AI67" s="134">
        <v>236</v>
      </c>
      <c r="AJ67" s="134">
        <v>162</v>
      </c>
      <c r="AK67" s="134">
        <v>247</v>
      </c>
      <c r="AL67" s="134">
        <v>243</v>
      </c>
      <c r="AM67" s="134">
        <v>248</v>
      </c>
      <c r="AN67" s="42">
        <v>242</v>
      </c>
      <c r="AO67" s="44">
        <f t="shared" si="6"/>
        <v>232.68571428571428</v>
      </c>
      <c r="AP67" s="46">
        <f t="shared" si="7"/>
        <v>233.57634531542163</v>
      </c>
    </row>
    <row r="68" spans="1:42" ht="15" thickTop="1" x14ac:dyDescent="0.3">
      <c r="A68" s="190"/>
      <c r="B68" s="211" t="s">
        <v>4</v>
      </c>
      <c r="C68" s="214" t="s">
        <v>40</v>
      </c>
      <c r="D68" s="217" t="s">
        <v>13</v>
      </c>
      <c r="E68" s="116" t="s">
        <v>2</v>
      </c>
      <c r="F68" s="117">
        <v>21</v>
      </c>
      <c r="G68" s="130">
        <v>38</v>
      </c>
      <c r="H68" s="130">
        <v>49</v>
      </c>
      <c r="I68" s="130">
        <v>24</v>
      </c>
      <c r="J68" s="130">
        <v>17</v>
      </c>
      <c r="K68" s="130">
        <v>26</v>
      </c>
      <c r="L68" s="130">
        <v>9</v>
      </c>
      <c r="M68" s="130">
        <v>63</v>
      </c>
      <c r="N68" s="130">
        <v>38</v>
      </c>
      <c r="O68" s="130">
        <v>152</v>
      </c>
      <c r="P68" s="130">
        <v>121</v>
      </c>
      <c r="Q68" s="130">
        <v>32</v>
      </c>
      <c r="R68" s="130">
        <v>29</v>
      </c>
      <c r="S68" s="130">
        <v>17</v>
      </c>
      <c r="T68" s="130">
        <v>38</v>
      </c>
      <c r="U68" s="130">
        <v>8</v>
      </c>
      <c r="V68" s="130">
        <v>154</v>
      </c>
      <c r="W68" s="130">
        <v>59</v>
      </c>
      <c r="X68" s="130">
        <v>138</v>
      </c>
      <c r="Y68" s="130">
        <v>178</v>
      </c>
      <c r="Z68" s="130">
        <v>118</v>
      </c>
      <c r="AA68" s="130">
        <v>97</v>
      </c>
      <c r="AB68" s="130">
        <v>25</v>
      </c>
      <c r="AC68" s="130">
        <v>15</v>
      </c>
      <c r="AD68" s="130">
        <v>179</v>
      </c>
      <c r="AE68" s="130">
        <v>149</v>
      </c>
      <c r="AF68" s="130">
        <v>172</v>
      </c>
      <c r="AG68" s="130">
        <v>21</v>
      </c>
      <c r="AH68" s="130">
        <v>162</v>
      </c>
      <c r="AI68" s="130">
        <v>174</v>
      </c>
      <c r="AJ68" s="130">
        <v>166</v>
      </c>
      <c r="AK68" s="130">
        <v>177</v>
      </c>
      <c r="AL68" s="130">
        <v>137</v>
      </c>
      <c r="AM68" s="130">
        <v>68</v>
      </c>
      <c r="AN68" s="118">
        <v>180</v>
      </c>
      <c r="AO68" s="47">
        <f t="shared" si="6"/>
        <v>87.171428571428578</v>
      </c>
      <c r="AP68" s="45">
        <f t="shared" si="7"/>
        <v>111.2485614479685</v>
      </c>
    </row>
    <row r="69" spans="1:42" ht="15" thickBot="1" x14ac:dyDescent="0.35">
      <c r="A69" s="190"/>
      <c r="B69" s="212"/>
      <c r="C69" s="215"/>
      <c r="D69" s="218"/>
      <c r="E69" s="119" t="s">
        <v>1</v>
      </c>
      <c r="F69" s="120">
        <v>195</v>
      </c>
      <c r="G69" s="131">
        <v>196</v>
      </c>
      <c r="H69" s="131">
        <v>208</v>
      </c>
      <c r="I69" s="131">
        <v>215</v>
      </c>
      <c r="J69" s="131">
        <v>193</v>
      </c>
      <c r="K69" s="131">
        <v>208</v>
      </c>
      <c r="L69" s="131">
        <v>193</v>
      </c>
      <c r="M69" s="131">
        <v>219</v>
      </c>
      <c r="N69" s="131">
        <v>230</v>
      </c>
      <c r="O69" s="131">
        <v>244</v>
      </c>
      <c r="P69" s="131">
        <v>246</v>
      </c>
      <c r="Q69" s="131">
        <v>225</v>
      </c>
      <c r="R69" s="131">
        <v>183</v>
      </c>
      <c r="S69" s="131">
        <v>211</v>
      </c>
      <c r="T69" s="131">
        <v>213</v>
      </c>
      <c r="U69" s="131">
        <v>192</v>
      </c>
      <c r="V69" s="131">
        <v>244</v>
      </c>
      <c r="W69" s="131">
        <v>239</v>
      </c>
      <c r="X69" s="131">
        <v>248</v>
      </c>
      <c r="Y69" s="131">
        <v>239</v>
      </c>
      <c r="Z69" s="131">
        <v>245</v>
      </c>
      <c r="AA69" s="131">
        <v>223</v>
      </c>
      <c r="AB69" s="131">
        <v>227</v>
      </c>
      <c r="AC69" s="131">
        <v>190</v>
      </c>
      <c r="AD69" s="131">
        <v>242</v>
      </c>
      <c r="AE69" s="131">
        <v>235</v>
      </c>
      <c r="AF69" s="131">
        <v>246</v>
      </c>
      <c r="AG69" s="131">
        <v>193</v>
      </c>
      <c r="AH69" s="131">
        <v>237</v>
      </c>
      <c r="AI69" s="131">
        <v>244</v>
      </c>
      <c r="AJ69" s="131">
        <v>245</v>
      </c>
      <c r="AK69" s="131">
        <v>244</v>
      </c>
      <c r="AL69" s="131">
        <v>228</v>
      </c>
      <c r="AM69" s="131">
        <v>212</v>
      </c>
      <c r="AN69" s="121">
        <v>241</v>
      </c>
      <c r="AO69" s="44">
        <f t="shared" si="6"/>
        <v>222.65714285714284</v>
      </c>
      <c r="AP69" s="46">
        <f t="shared" si="7"/>
        <v>225.19526880223103</v>
      </c>
    </row>
    <row r="70" spans="1:42" ht="15" thickTop="1" x14ac:dyDescent="0.3">
      <c r="A70" s="190"/>
      <c r="B70" s="212"/>
      <c r="C70" s="215"/>
      <c r="D70" s="217" t="s">
        <v>14</v>
      </c>
      <c r="E70" s="116" t="s">
        <v>2</v>
      </c>
      <c r="F70" s="117">
        <v>15</v>
      </c>
      <c r="G70" s="130">
        <v>28</v>
      </c>
      <c r="H70" s="130">
        <v>34</v>
      </c>
      <c r="I70" s="130">
        <v>33</v>
      </c>
      <c r="J70" s="130">
        <v>24</v>
      </c>
      <c r="K70" s="130">
        <v>71</v>
      </c>
      <c r="L70" s="130">
        <v>67</v>
      </c>
      <c r="M70" s="130">
        <v>26</v>
      </c>
      <c r="N70" s="130">
        <v>29</v>
      </c>
      <c r="O70" s="130">
        <v>69</v>
      </c>
      <c r="P70" s="130">
        <v>10</v>
      </c>
      <c r="Q70" s="130">
        <v>37</v>
      </c>
      <c r="R70" s="130">
        <v>38</v>
      </c>
      <c r="S70" s="130">
        <v>126</v>
      </c>
      <c r="T70" s="130">
        <v>120</v>
      </c>
      <c r="U70" s="130">
        <v>20</v>
      </c>
      <c r="V70" s="130">
        <v>175</v>
      </c>
      <c r="W70" s="130">
        <v>8</v>
      </c>
      <c r="X70" s="130">
        <v>121</v>
      </c>
      <c r="Y70" s="130">
        <v>137</v>
      </c>
      <c r="Z70" s="130">
        <v>37</v>
      </c>
      <c r="AA70" s="130">
        <v>96</v>
      </c>
      <c r="AB70" s="130">
        <v>165</v>
      </c>
      <c r="AC70" s="130">
        <v>181</v>
      </c>
      <c r="AD70" s="130">
        <v>127</v>
      </c>
      <c r="AE70" s="130">
        <v>173</v>
      </c>
      <c r="AF70" s="130">
        <v>139</v>
      </c>
      <c r="AG70" s="130">
        <v>174</v>
      </c>
      <c r="AH70" s="130">
        <v>162</v>
      </c>
      <c r="AI70" s="130">
        <v>176</v>
      </c>
      <c r="AJ70" s="130">
        <v>156</v>
      </c>
      <c r="AK70" s="130">
        <v>46</v>
      </c>
      <c r="AL70" s="130">
        <v>93</v>
      </c>
      <c r="AM70" s="130">
        <v>161</v>
      </c>
      <c r="AN70" s="118">
        <v>133</v>
      </c>
      <c r="AO70" s="47">
        <f t="shared" si="6"/>
        <v>91.628571428571433</v>
      </c>
      <c r="AP70" s="45">
        <f t="shared" si="7"/>
        <v>112.61008082330065</v>
      </c>
    </row>
    <row r="71" spans="1:42" ht="15" thickBot="1" x14ac:dyDescent="0.35">
      <c r="A71" s="190"/>
      <c r="B71" s="212"/>
      <c r="C71" s="215"/>
      <c r="D71" s="218"/>
      <c r="E71" s="119" t="s">
        <v>1</v>
      </c>
      <c r="F71" s="120">
        <v>242</v>
      </c>
      <c r="G71" s="131">
        <v>233</v>
      </c>
      <c r="H71" s="131">
        <v>253</v>
      </c>
      <c r="I71" s="131">
        <v>240</v>
      </c>
      <c r="J71" s="131">
        <v>246</v>
      </c>
      <c r="K71" s="131">
        <v>244</v>
      </c>
      <c r="L71" s="131">
        <v>201</v>
      </c>
      <c r="M71" s="131">
        <v>142</v>
      </c>
      <c r="N71" s="131">
        <v>199</v>
      </c>
      <c r="O71" s="131">
        <v>238</v>
      </c>
      <c r="P71" s="131">
        <v>202</v>
      </c>
      <c r="Q71" s="131">
        <v>242</v>
      </c>
      <c r="R71" s="131">
        <v>241</v>
      </c>
      <c r="S71" s="131">
        <v>242</v>
      </c>
      <c r="T71" s="131">
        <v>244</v>
      </c>
      <c r="U71" s="131">
        <v>240</v>
      </c>
      <c r="V71" s="131">
        <v>226</v>
      </c>
      <c r="W71" s="131">
        <v>246</v>
      </c>
      <c r="X71" s="131">
        <v>248</v>
      </c>
      <c r="Y71" s="131">
        <v>245</v>
      </c>
      <c r="Z71" s="131">
        <v>247</v>
      </c>
      <c r="AA71" s="131">
        <v>241</v>
      </c>
      <c r="AB71" s="131">
        <v>245</v>
      </c>
      <c r="AC71" s="131">
        <v>232</v>
      </c>
      <c r="AD71" s="131">
        <v>250</v>
      </c>
      <c r="AE71" s="131">
        <v>246</v>
      </c>
      <c r="AF71" s="131">
        <v>242</v>
      </c>
      <c r="AG71" s="131">
        <v>246</v>
      </c>
      <c r="AH71" s="131">
        <v>238</v>
      </c>
      <c r="AI71" s="131">
        <v>243</v>
      </c>
      <c r="AJ71" s="131">
        <v>246</v>
      </c>
      <c r="AK71" s="131">
        <v>241</v>
      </c>
      <c r="AL71" s="131">
        <v>240</v>
      </c>
      <c r="AM71" s="131">
        <v>237</v>
      </c>
      <c r="AN71" s="121">
        <v>243</v>
      </c>
      <c r="AO71" s="44">
        <f t="shared" si="6"/>
        <v>235.74285714285713</v>
      </c>
      <c r="AP71" s="46">
        <f t="shared" si="7"/>
        <v>236.57172658240844</v>
      </c>
    </row>
    <row r="72" spans="1:42" ht="15" thickTop="1" x14ac:dyDescent="0.3">
      <c r="A72" s="190"/>
      <c r="B72" s="212"/>
      <c r="C72" s="215"/>
      <c r="D72" s="219" t="s">
        <v>15</v>
      </c>
      <c r="E72" s="122" t="s">
        <v>2</v>
      </c>
      <c r="F72" s="123">
        <v>80</v>
      </c>
      <c r="G72" s="132">
        <v>34</v>
      </c>
      <c r="H72" s="132">
        <v>16</v>
      </c>
      <c r="I72" s="132">
        <v>26</v>
      </c>
      <c r="J72" s="132">
        <v>55</v>
      </c>
      <c r="K72" s="132">
        <v>58</v>
      </c>
      <c r="L72" s="132">
        <v>21</v>
      </c>
      <c r="M72" s="132">
        <v>50</v>
      </c>
      <c r="N72" s="132">
        <v>80</v>
      </c>
      <c r="O72" s="132">
        <v>16</v>
      </c>
      <c r="P72" s="132">
        <v>37</v>
      </c>
      <c r="Q72" s="132">
        <v>41</v>
      </c>
      <c r="R72" s="132">
        <v>59</v>
      </c>
      <c r="S72" s="132">
        <v>46</v>
      </c>
      <c r="T72" s="132">
        <v>55</v>
      </c>
      <c r="U72" s="132">
        <v>122</v>
      </c>
      <c r="V72" s="132">
        <v>14</v>
      </c>
      <c r="W72" s="132">
        <v>45</v>
      </c>
      <c r="X72" s="132">
        <v>105</v>
      </c>
      <c r="Y72" s="132">
        <v>43</v>
      </c>
      <c r="Z72" s="132">
        <v>63</v>
      </c>
      <c r="AA72" s="132">
        <v>58</v>
      </c>
      <c r="AB72" s="132">
        <v>143</v>
      </c>
      <c r="AC72" s="132">
        <v>146</v>
      </c>
      <c r="AD72" s="132">
        <v>111</v>
      </c>
      <c r="AE72" s="132">
        <v>134</v>
      </c>
      <c r="AF72" s="132">
        <v>129</v>
      </c>
      <c r="AG72" s="132">
        <v>58</v>
      </c>
      <c r="AH72" s="132">
        <v>67</v>
      </c>
      <c r="AI72" s="132">
        <v>44</v>
      </c>
      <c r="AJ72" s="132">
        <v>100</v>
      </c>
      <c r="AK72" s="132">
        <v>52</v>
      </c>
      <c r="AL72" s="132">
        <v>75</v>
      </c>
      <c r="AM72" s="132">
        <v>34</v>
      </c>
      <c r="AN72" s="124">
        <v>51</v>
      </c>
      <c r="AO72" s="47">
        <f t="shared" si="6"/>
        <v>64.8</v>
      </c>
      <c r="AP72" s="45">
        <f t="shared" si="7"/>
        <v>75.168497592429176</v>
      </c>
    </row>
    <row r="73" spans="1:42" ht="15" thickBot="1" x14ac:dyDescent="0.35">
      <c r="A73" s="231"/>
      <c r="B73" s="213"/>
      <c r="C73" s="216"/>
      <c r="D73" s="218"/>
      <c r="E73" s="119" t="s">
        <v>1</v>
      </c>
      <c r="F73" s="120">
        <v>212</v>
      </c>
      <c r="G73" s="131">
        <v>236</v>
      </c>
      <c r="H73" s="131">
        <v>246</v>
      </c>
      <c r="I73" s="131">
        <v>203</v>
      </c>
      <c r="J73" s="131">
        <v>233</v>
      </c>
      <c r="K73" s="131">
        <v>250</v>
      </c>
      <c r="L73" s="131">
        <v>233</v>
      </c>
      <c r="M73" s="131">
        <v>232</v>
      </c>
      <c r="N73" s="131">
        <v>244</v>
      </c>
      <c r="O73" s="131">
        <v>239</v>
      </c>
      <c r="P73" s="131">
        <v>244</v>
      </c>
      <c r="Q73" s="131">
        <v>242</v>
      </c>
      <c r="R73" s="131">
        <v>244</v>
      </c>
      <c r="S73" s="131">
        <v>235</v>
      </c>
      <c r="T73" s="131">
        <v>248</v>
      </c>
      <c r="U73" s="131">
        <v>246</v>
      </c>
      <c r="V73" s="131">
        <v>237</v>
      </c>
      <c r="W73" s="131">
        <v>246</v>
      </c>
      <c r="X73" s="131">
        <v>212</v>
      </c>
      <c r="Y73" s="131">
        <v>247</v>
      </c>
      <c r="Z73" s="131">
        <v>242</v>
      </c>
      <c r="AA73" s="131">
        <v>240</v>
      </c>
      <c r="AB73" s="131">
        <v>241</v>
      </c>
      <c r="AC73" s="131">
        <v>243</v>
      </c>
      <c r="AD73" s="131">
        <v>243</v>
      </c>
      <c r="AE73" s="131">
        <v>241</v>
      </c>
      <c r="AF73" s="131">
        <v>247</v>
      </c>
      <c r="AG73" s="131">
        <v>239</v>
      </c>
      <c r="AH73" s="131">
        <v>252</v>
      </c>
      <c r="AI73" s="131">
        <v>231</v>
      </c>
      <c r="AJ73" s="131">
        <v>249</v>
      </c>
      <c r="AK73" s="131">
        <v>238</v>
      </c>
      <c r="AL73" s="131">
        <v>243</v>
      </c>
      <c r="AM73" s="131">
        <v>237</v>
      </c>
      <c r="AN73" s="121">
        <v>205</v>
      </c>
      <c r="AO73" s="44">
        <f t="shared" si="6"/>
        <v>237.71428571428572</v>
      </c>
      <c r="AP73" s="46">
        <f t="shared" si="7"/>
        <v>238.81716094878183</v>
      </c>
    </row>
    <row r="74" spans="1:42" ht="44.55" customHeight="1" thickTop="1" thickBot="1" x14ac:dyDescent="0.35">
      <c r="A74" s="190" t="s">
        <v>22</v>
      </c>
      <c r="B74" s="229" t="s">
        <v>3</v>
      </c>
      <c r="C74" s="50" t="s">
        <v>29</v>
      </c>
      <c r="D74" s="51" t="s">
        <v>14</v>
      </c>
      <c r="E74" s="83" t="s">
        <v>2</v>
      </c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>
        <v>153</v>
      </c>
      <c r="AJ74" s="147"/>
      <c r="AK74" s="147"/>
      <c r="AL74" s="147"/>
      <c r="AM74" s="147"/>
      <c r="AN74" s="148"/>
      <c r="AO74" s="44">
        <f t="shared" si="6"/>
        <v>153</v>
      </c>
      <c r="AP74" s="46">
        <f t="shared" si="7"/>
        <v>153</v>
      </c>
    </row>
    <row r="75" spans="1:42" ht="30" thickTop="1" thickBot="1" x14ac:dyDescent="0.35">
      <c r="A75" s="190"/>
      <c r="B75" s="230"/>
      <c r="C75" s="50" t="s">
        <v>28</v>
      </c>
      <c r="D75" s="51" t="s">
        <v>14</v>
      </c>
      <c r="E75" s="83" t="s">
        <v>2</v>
      </c>
      <c r="F75" s="71">
        <v>30</v>
      </c>
      <c r="G75" s="54">
        <v>95</v>
      </c>
      <c r="H75" s="54">
        <v>119</v>
      </c>
      <c r="I75" s="54">
        <v>100</v>
      </c>
      <c r="J75" s="54">
        <v>58</v>
      </c>
      <c r="K75" s="54">
        <v>103</v>
      </c>
      <c r="L75" s="54">
        <v>111</v>
      </c>
      <c r="M75" s="54">
        <v>97</v>
      </c>
      <c r="N75" s="54">
        <v>132</v>
      </c>
      <c r="O75" s="54">
        <v>130</v>
      </c>
      <c r="P75" s="54">
        <v>124</v>
      </c>
      <c r="Q75" s="54">
        <v>140</v>
      </c>
      <c r="R75" s="54">
        <v>128</v>
      </c>
      <c r="S75" s="54">
        <v>123</v>
      </c>
      <c r="T75" s="54">
        <v>116</v>
      </c>
      <c r="U75" s="54">
        <v>124</v>
      </c>
      <c r="V75" s="54">
        <v>130</v>
      </c>
      <c r="W75" s="54">
        <v>120</v>
      </c>
      <c r="X75" s="54">
        <v>106</v>
      </c>
      <c r="Y75" s="54">
        <v>45</v>
      </c>
      <c r="Z75" s="54">
        <v>43</v>
      </c>
      <c r="AA75" s="54">
        <v>116</v>
      </c>
      <c r="AB75" s="54">
        <v>114</v>
      </c>
      <c r="AC75" s="54">
        <v>75</v>
      </c>
      <c r="AD75" s="54">
        <v>128</v>
      </c>
      <c r="AE75" s="54">
        <v>45</v>
      </c>
      <c r="AF75" s="54">
        <v>128</v>
      </c>
      <c r="AG75" s="54">
        <v>96</v>
      </c>
      <c r="AH75" s="54">
        <v>115</v>
      </c>
      <c r="AI75" s="54">
        <v>80</v>
      </c>
      <c r="AJ75" s="54">
        <v>45</v>
      </c>
      <c r="AK75" s="54">
        <v>123</v>
      </c>
      <c r="AL75" s="54">
        <v>137</v>
      </c>
      <c r="AM75" s="54">
        <v>46</v>
      </c>
      <c r="AN75" s="55">
        <v>85</v>
      </c>
      <c r="AO75" s="44">
        <f t="shared" si="6"/>
        <v>100.2</v>
      </c>
      <c r="AP75" s="46">
        <f t="shared" si="7"/>
        <v>106.86922055966491</v>
      </c>
    </row>
    <row r="76" spans="1:42" ht="44.4" thickTop="1" thickBot="1" x14ac:dyDescent="0.35">
      <c r="A76" s="190"/>
      <c r="B76" s="52" t="s">
        <v>4</v>
      </c>
      <c r="C76" s="115" t="s">
        <v>33</v>
      </c>
      <c r="D76" s="53" t="s">
        <v>15</v>
      </c>
      <c r="E76" s="84" t="s">
        <v>1</v>
      </c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>
        <v>201</v>
      </c>
      <c r="AK76" s="149"/>
      <c r="AL76" s="149"/>
      <c r="AM76" s="149"/>
      <c r="AN76" s="150"/>
      <c r="AO76" s="44">
        <f t="shared" si="6"/>
        <v>201</v>
      </c>
      <c r="AP76" s="46">
        <f t="shared" si="7"/>
        <v>201</v>
      </c>
    </row>
    <row r="77" spans="1:42" ht="15" hidden="1" thickTop="1" x14ac:dyDescent="0.3">
      <c r="A77" s="189" t="s">
        <v>31</v>
      </c>
      <c r="B77" s="191" t="s">
        <v>3</v>
      </c>
      <c r="C77" s="194" t="s">
        <v>30</v>
      </c>
      <c r="D77" s="197" t="s">
        <v>13</v>
      </c>
      <c r="E77" s="72" t="s">
        <v>2</v>
      </c>
      <c r="F77" s="86">
        <v>23</v>
      </c>
      <c r="G77" s="88">
        <v>41</v>
      </c>
      <c r="H77" s="88">
        <v>58</v>
      </c>
      <c r="I77" s="88">
        <v>33</v>
      </c>
      <c r="J77" s="88">
        <v>46</v>
      </c>
      <c r="K77" s="88">
        <v>82</v>
      </c>
      <c r="L77" s="88">
        <v>58</v>
      </c>
      <c r="M77" s="88">
        <v>13</v>
      </c>
      <c r="N77" s="88">
        <v>17</v>
      </c>
      <c r="O77" s="88">
        <v>105</v>
      </c>
      <c r="P77" s="88">
        <v>22</v>
      </c>
      <c r="Q77" s="88">
        <v>116</v>
      </c>
      <c r="R77" s="88">
        <v>62</v>
      </c>
      <c r="S77" s="88">
        <v>168</v>
      </c>
      <c r="T77" s="88">
        <v>35</v>
      </c>
      <c r="U77" s="88">
        <v>26</v>
      </c>
      <c r="V77" s="88">
        <v>20</v>
      </c>
      <c r="W77" s="88">
        <v>61</v>
      </c>
      <c r="X77" s="88">
        <v>32</v>
      </c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9"/>
      <c r="AO77" s="48">
        <f>AVERAGE(F77:AN77)</f>
        <v>53.578947368421055</v>
      </c>
      <c r="AP77" s="90">
        <f>SQRT(SUMSQ(H77:AN77)/COUNT(H77:AN77))</f>
        <v>69.109461342560209</v>
      </c>
    </row>
    <row r="78" spans="1:42" ht="15" hidden="1" thickBot="1" x14ac:dyDescent="0.35">
      <c r="A78" s="190"/>
      <c r="B78" s="192"/>
      <c r="C78" s="195"/>
      <c r="D78" s="198"/>
      <c r="E78" s="73" t="s">
        <v>1</v>
      </c>
      <c r="F78" s="61">
        <v>196</v>
      </c>
      <c r="G78" s="137">
        <v>196</v>
      </c>
      <c r="H78" s="137">
        <v>196</v>
      </c>
      <c r="I78" s="137">
        <v>188</v>
      </c>
      <c r="J78" s="137">
        <v>200</v>
      </c>
      <c r="K78" s="137">
        <v>230</v>
      </c>
      <c r="L78" s="137">
        <v>219</v>
      </c>
      <c r="M78" s="137">
        <v>198</v>
      </c>
      <c r="N78" s="137">
        <v>211</v>
      </c>
      <c r="O78" s="137">
        <v>241</v>
      </c>
      <c r="P78" s="137">
        <v>200</v>
      </c>
      <c r="Q78" s="137">
        <v>227</v>
      </c>
      <c r="R78" s="137">
        <v>231</v>
      </c>
      <c r="S78" s="137">
        <v>232</v>
      </c>
      <c r="T78" s="137">
        <v>241</v>
      </c>
      <c r="U78" s="137">
        <v>204</v>
      </c>
      <c r="V78" s="137">
        <v>224</v>
      </c>
      <c r="W78" s="137">
        <v>221</v>
      </c>
      <c r="X78" s="137">
        <v>213</v>
      </c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35"/>
      <c r="AO78" s="44">
        <f t="shared" ref="AO78:AO100" si="8">AVERAGE(F78:AN78)</f>
        <v>214.10526315789474</v>
      </c>
      <c r="AP78" s="46">
        <f t="shared" ref="AP78:AP100" si="9">SQRT(SUMSQ(H78:AN78)/COUNT(H78:AN78))</f>
        <v>216.82522102049899</v>
      </c>
    </row>
    <row r="79" spans="1:42" ht="15" hidden="1" thickTop="1" x14ac:dyDescent="0.3">
      <c r="A79" s="190"/>
      <c r="B79" s="192"/>
      <c r="C79" s="195"/>
      <c r="D79" s="197" t="s">
        <v>14</v>
      </c>
      <c r="E79" s="72" t="s">
        <v>2</v>
      </c>
      <c r="F79" s="60">
        <v>29</v>
      </c>
      <c r="G79" s="136">
        <v>17</v>
      </c>
      <c r="H79" s="136">
        <v>29</v>
      </c>
      <c r="I79" s="136">
        <v>67</v>
      </c>
      <c r="J79" s="136">
        <v>29</v>
      </c>
      <c r="K79" s="136">
        <v>57</v>
      </c>
      <c r="L79" s="136">
        <v>15</v>
      </c>
      <c r="M79" s="136">
        <v>162</v>
      </c>
      <c r="N79" s="136">
        <v>19</v>
      </c>
      <c r="O79" s="136">
        <v>30</v>
      </c>
      <c r="P79" s="136">
        <v>124</v>
      </c>
      <c r="Q79" s="136">
        <v>183</v>
      </c>
      <c r="R79" s="136">
        <v>176</v>
      </c>
      <c r="S79" s="136">
        <v>27</v>
      </c>
      <c r="T79" s="136">
        <v>34</v>
      </c>
      <c r="U79" s="136">
        <v>35</v>
      </c>
      <c r="V79" s="136">
        <v>29</v>
      </c>
      <c r="W79" s="136">
        <v>185</v>
      </c>
      <c r="X79" s="136">
        <v>32</v>
      </c>
      <c r="Y79" s="136">
        <v>137</v>
      </c>
      <c r="Z79" s="136">
        <v>173</v>
      </c>
      <c r="AA79" s="136">
        <v>39</v>
      </c>
      <c r="AB79" s="136">
        <v>165</v>
      </c>
      <c r="AC79" s="136">
        <v>74</v>
      </c>
      <c r="AD79" s="136">
        <v>105</v>
      </c>
      <c r="AE79" s="136">
        <v>179</v>
      </c>
      <c r="AF79" s="136">
        <v>58</v>
      </c>
      <c r="AG79" s="136">
        <v>24</v>
      </c>
      <c r="AH79" s="136">
        <v>185</v>
      </c>
      <c r="AI79" s="136">
        <v>18</v>
      </c>
      <c r="AJ79" s="136">
        <v>186</v>
      </c>
      <c r="AK79" s="136">
        <v>153</v>
      </c>
      <c r="AL79" s="136">
        <v>132</v>
      </c>
      <c r="AM79" s="136">
        <v>168</v>
      </c>
      <c r="AN79" s="34">
        <v>174</v>
      </c>
      <c r="AO79" s="47">
        <f t="shared" si="8"/>
        <v>92.828571428571422</v>
      </c>
      <c r="AP79" s="45">
        <f t="shared" si="9"/>
        <v>117.36952781964347</v>
      </c>
    </row>
    <row r="80" spans="1:42" ht="15" hidden="1" thickBot="1" x14ac:dyDescent="0.35">
      <c r="A80" s="190"/>
      <c r="B80" s="192"/>
      <c r="C80" s="195"/>
      <c r="D80" s="198"/>
      <c r="E80" s="73" t="s">
        <v>1</v>
      </c>
      <c r="F80" s="61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35"/>
      <c r="AO80" s="44" t="e">
        <f t="shared" si="8"/>
        <v>#DIV/0!</v>
      </c>
      <c r="AP80" s="46" t="e">
        <f t="shared" si="9"/>
        <v>#DIV/0!</v>
      </c>
    </row>
    <row r="81" spans="1:42" ht="15" hidden="1" thickTop="1" x14ac:dyDescent="0.3">
      <c r="A81" s="190"/>
      <c r="B81" s="192"/>
      <c r="C81" s="195"/>
      <c r="D81" s="199" t="s">
        <v>15</v>
      </c>
      <c r="E81" s="74" t="s">
        <v>2</v>
      </c>
      <c r="F81" s="62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38"/>
      <c r="AM81" s="138"/>
      <c r="AN81" s="36"/>
      <c r="AO81" s="47" t="e">
        <f t="shared" si="8"/>
        <v>#DIV/0!</v>
      </c>
      <c r="AP81" s="45" t="e">
        <f t="shared" si="9"/>
        <v>#DIV/0!</v>
      </c>
    </row>
    <row r="82" spans="1:42" ht="15" hidden="1" thickBot="1" x14ac:dyDescent="0.35">
      <c r="A82" s="190"/>
      <c r="B82" s="193"/>
      <c r="C82" s="196"/>
      <c r="D82" s="198"/>
      <c r="E82" s="73" t="s">
        <v>1</v>
      </c>
      <c r="F82" s="61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35"/>
      <c r="AO82" s="44" t="e">
        <f t="shared" si="8"/>
        <v>#DIV/0!</v>
      </c>
      <c r="AP82" s="46" t="e">
        <f t="shared" si="9"/>
        <v>#DIV/0!</v>
      </c>
    </row>
    <row r="83" spans="1:42" ht="15" hidden="1" thickTop="1" x14ac:dyDescent="0.3">
      <c r="A83" s="190"/>
      <c r="B83" s="200" t="s">
        <v>4</v>
      </c>
      <c r="C83" s="203" t="s">
        <v>36</v>
      </c>
      <c r="D83" s="206" t="s">
        <v>13</v>
      </c>
      <c r="E83" s="75" t="s">
        <v>2</v>
      </c>
      <c r="F83" s="63">
        <v>15</v>
      </c>
      <c r="G83" s="139">
        <v>38</v>
      </c>
      <c r="H83" s="139">
        <v>54</v>
      </c>
      <c r="I83" s="139">
        <v>23</v>
      </c>
      <c r="J83" s="139">
        <v>52</v>
      </c>
      <c r="K83" s="139">
        <v>22</v>
      </c>
      <c r="L83" s="139">
        <v>42</v>
      </c>
      <c r="M83" s="139">
        <v>54</v>
      </c>
      <c r="N83" s="139">
        <v>29</v>
      </c>
      <c r="O83" s="139">
        <v>69</v>
      </c>
      <c r="P83" s="139">
        <v>17</v>
      </c>
      <c r="Q83" s="139">
        <v>177</v>
      </c>
      <c r="R83" s="139">
        <v>21</v>
      </c>
      <c r="S83" s="139">
        <v>16</v>
      </c>
      <c r="T83" s="139">
        <v>137</v>
      </c>
      <c r="U83" s="139">
        <v>179</v>
      </c>
      <c r="V83" s="139">
        <v>176</v>
      </c>
      <c r="W83" s="139">
        <v>130</v>
      </c>
      <c r="X83" s="139">
        <v>116</v>
      </c>
      <c r="Y83" s="139">
        <v>93</v>
      </c>
      <c r="Z83" s="139">
        <v>177</v>
      </c>
      <c r="AA83" s="139">
        <v>150</v>
      </c>
      <c r="AB83" s="139">
        <v>175</v>
      </c>
      <c r="AC83" s="139">
        <v>130</v>
      </c>
      <c r="AD83" s="139">
        <v>177</v>
      </c>
      <c r="AE83" s="139">
        <v>177</v>
      </c>
      <c r="AF83" s="139">
        <v>179</v>
      </c>
      <c r="AG83" s="139">
        <v>159</v>
      </c>
      <c r="AH83" s="139">
        <v>177</v>
      </c>
      <c r="AI83" s="139">
        <v>18</v>
      </c>
      <c r="AJ83" s="141">
        <v>176</v>
      </c>
      <c r="AK83" s="141">
        <v>173</v>
      </c>
      <c r="AL83" s="141">
        <v>176</v>
      </c>
      <c r="AM83" s="141">
        <v>176</v>
      </c>
      <c r="AN83" s="37">
        <v>178</v>
      </c>
      <c r="AO83" s="47">
        <f t="shared" si="8"/>
        <v>110.22857142857143</v>
      </c>
      <c r="AP83" s="45">
        <f t="shared" si="9"/>
        <v>132.29317763393865</v>
      </c>
    </row>
    <row r="84" spans="1:42" ht="15" hidden="1" thickBot="1" x14ac:dyDescent="0.35">
      <c r="A84" s="190"/>
      <c r="B84" s="201"/>
      <c r="C84" s="204"/>
      <c r="D84" s="207"/>
      <c r="E84" s="76" t="s">
        <v>1</v>
      </c>
      <c r="F84" s="64">
        <v>184</v>
      </c>
      <c r="G84" s="140">
        <v>184</v>
      </c>
      <c r="H84" s="140">
        <v>207</v>
      </c>
      <c r="I84" s="140">
        <v>196</v>
      </c>
      <c r="J84" s="140">
        <v>188</v>
      </c>
      <c r="K84" s="140">
        <v>205</v>
      </c>
      <c r="L84" s="140">
        <v>160</v>
      </c>
      <c r="M84" s="140">
        <v>215</v>
      </c>
      <c r="N84" s="140">
        <v>224</v>
      </c>
      <c r="O84" s="140">
        <v>220</v>
      </c>
      <c r="P84" s="140">
        <v>156</v>
      </c>
      <c r="Q84" s="140">
        <v>231</v>
      </c>
      <c r="R84" s="140">
        <v>117</v>
      </c>
      <c r="S84" s="140">
        <v>227</v>
      </c>
      <c r="T84" s="140">
        <v>225</v>
      </c>
      <c r="U84" s="140">
        <v>232</v>
      </c>
      <c r="V84" s="140">
        <v>237</v>
      </c>
      <c r="W84" s="140">
        <v>233</v>
      </c>
      <c r="X84" s="140">
        <v>236</v>
      </c>
      <c r="Y84" s="140">
        <v>228</v>
      </c>
      <c r="Z84" s="140">
        <v>230</v>
      </c>
      <c r="AA84" s="140">
        <v>218</v>
      </c>
      <c r="AB84" s="140">
        <v>229</v>
      </c>
      <c r="AC84" s="140">
        <v>228</v>
      </c>
      <c r="AD84" s="140">
        <v>235</v>
      </c>
      <c r="AE84" s="140">
        <v>231</v>
      </c>
      <c r="AF84" s="140">
        <v>231</v>
      </c>
      <c r="AG84" s="140">
        <v>219</v>
      </c>
      <c r="AH84" s="140">
        <v>229</v>
      </c>
      <c r="AI84" s="140">
        <v>191</v>
      </c>
      <c r="AJ84" s="140">
        <v>236</v>
      </c>
      <c r="AK84" s="140">
        <v>234</v>
      </c>
      <c r="AL84" s="140">
        <v>234</v>
      </c>
      <c r="AM84" s="140">
        <v>234</v>
      </c>
      <c r="AN84" s="38">
        <v>229</v>
      </c>
      <c r="AO84" s="49">
        <f t="shared" si="8"/>
        <v>214.65714285714284</v>
      </c>
      <c r="AP84" s="46">
        <f t="shared" si="9"/>
        <v>218.1618109513573</v>
      </c>
    </row>
    <row r="85" spans="1:42" ht="15" hidden="1" thickTop="1" x14ac:dyDescent="0.3">
      <c r="A85" s="190"/>
      <c r="B85" s="201"/>
      <c r="C85" s="204"/>
      <c r="D85" s="208" t="s">
        <v>14</v>
      </c>
      <c r="E85" s="77" t="s">
        <v>2</v>
      </c>
      <c r="F85" s="65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37"/>
      <c r="AO85" s="48" t="e">
        <f t="shared" si="8"/>
        <v>#DIV/0!</v>
      </c>
      <c r="AP85" s="45" t="e">
        <f t="shared" si="9"/>
        <v>#DIV/0!</v>
      </c>
    </row>
    <row r="86" spans="1:42" ht="15" hidden="1" thickBot="1" x14ac:dyDescent="0.35">
      <c r="A86" s="190"/>
      <c r="B86" s="201"/>
      <c r="C86" s="204"/>
      <c r="D86" s="209"/>
      <c r="E86" s="78" t="s">
        <v>1</v>
      </c>
      <c r="F86" s="66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  <c r="AE86" s="142"/>
      <c r="AF86" s="142"/>
      <c r="AG86" s="142"/>
      <c r="AH86" s="142"/>
      <c r="AI86" s="142"/>
      <c r="AJ86" s="142"/>
      <c r="AK86" s="142"/>
      <c r="AL86" s="142"/>
      <c r="AM86" s="142"/>
      <c r="AN86" s="39"/>
      <c r="AO86" s="44" t="e">
        <f t="shared" si="8"/>
        <v>#DIV/0!</v>
      </c>
      <c r="AP86" s="46" t="e">
        <f t="shared" si="9"/>
        <v>#DIV/0!</v>
      </c>
    </row>
    <row r="87" spans="1:42" ht="15" hidden="1" thickTop="1" x14ac:dyDescent="0.3">
      <c r="A87" s="190"/>
      <c r="B87" s="201"/>
      <c r="C87" s="204"/>
      <c r="D87" s="210" t="s">
        <v>15</v>
      </c>
      <c r="E87" s="79" t="s">
        <v>2</v>
      </c>
      <c r="F87" s="67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40"/>
      <c r="AO87" s="47" t="e">
        <f t="shared" si="8"/>
        <v>#DIV/0!</v>
      </c>
      <c r="AP87" s="45" t="e">
        <f t="shared" si="9"/>
        <v>#DIV/0!</v>
      </c>
    </row>
    <row r="88" spans="1:42" ht="15" hidden="1" thickBot="1" x14ac:dyDescent="0.35">
      <c r="A88" s="190"/>
      <c r="B88" s="202"/>
      <c r="C88" s="205"/>
      <c r="D88" s="209"/>
      <c r="E88" s="78" t="s">
        <v>1</v>
      </c>
      <c r="F88" s="66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39"/>
      <c r="AO88" s="44" t="e">
        <f t="shared" si="8"/>
        <v>#DIV/0!</v>
      </c>
      <c r="AP88" s="46" t="e">
        <f t="shared" si="9"/>
        <v>#DIV/0!</v>
      </c>
    </row>
    <row r="89" spans="1:42" ht="15" hidden="1" thickTop="1" x14ac:dyDescent="0.3">
      <c r="A89" s="190"/>
      <c r="B89" s="220" t="s">
        <v>4</v>
      </c>
      <c r="C89" s="223" t="s">
        <v>37</v>
      </c>
      <c r="D89" s="226" t="s">
        <v>13</v>
      </c>
      <c r="E89" s="80" t="s">
        <v>2</v>
      </c>
      <c r="F89" s="68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41"/>
      <c r="AO89" s="47" t="e">
        <f t="shared" ref="AO89:AO94" si="10">AVERAGE(F89:AN89)</f>
        <v>#DIV/0!</v>
      </c>
      <c r="AP89" s="45" t="e">
        <f t="shared" ref="AP89:AP94" si="11">SQRT(SUMSQ(H89:AN89)/COUNT(H89:AN89))</f>
        <v>#DIV/0!</v>
      </c>
    </row>
    <row r="90" spans="1:42" ht="15" hidden="1" thickBot="1" x14ac:dyDescent="0.35">
      <c r="A90" s="190"/>
      <c r="B90" s="221"/>
      <c r="C90" s="224"/>
      <c r="D90" s="227"/>
      <c r="E90" s="81" t="s">
        <v>1</v>
      </c>
      <c r="F90" s="69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42"/>
      <c r="AO90" s="44" t="e">
        <f t="shared" si="10"/>
        <v>#DIV/0!</v>
      </c>
      <c r="AP90" s="46" t="e">
        <f t="shared" si="11"/>
        <v>#DIV/0!</v>
      </c>
    </row>
    <row r="91" spans="1:42" ht="15" hidden="1" thickTop="1" x14ac:dyDescent="0.3">
      <c r="A91" s="190"/>
      <c r="B91" s="221"/>
      <c r="C91" s="224"/>
      <c r="D91" s="226" t="s">
        <v>14</v>
      </c>
      <c r="E91" s="80" t="s">
        <v>2</v>
      </c>
      <c r="F91" s="68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41"/>
      <c r="AO91" s="47" t="e">
        <f t="shared" si="10"/>
        <v>#DIV/0!</v>
      </c>
      <c r="AP91" s="45" t="e">
        <f t="shared" si="11"/>
        <v>#DIV/0!</v>
      </c>
    </row>
    <row r="92" spans="1:42" ht="15" hidden="1" thickBot="1" x14ac:dyDescent="0.35">
      <c r="A92" s="190"/>
      <c r="B92" s="221"/>
      <c r="C92" s="224"/>
      <c r="D92" s="227"/>
      <c r="E92" s="81" t="s">
        <v>1</v>
      </c>
      <c r="F92" s="69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42"/>
      <c r="AO92" s="44" t="e">
        <f t="shared" si="10"/>
        <v>#DIV/0!</v>
      </c>
      <c r="AP92" s="46" t="e">
        <f t="shared" si="11"/>
        <v>#DIV/0!</v>
      </c>
    </row>
    <row r="93" spans="1:42" ht="15" hidden="1" thickTop="1" x14ac:dyDescent="0.3">
      <c r="A93" s="190"/>
      <c r="B93" s="221"/>
      <c r="C93" s="224"/>
      <c r="D93" s="228" t="s">
        <v>15</v>
      </c>
      <c r="E93" s="82" t="s">
        <v>2</v>
      </c>
      <c r="F93" s="70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43"/>
      <c r="AO93" s="47" t="e">
        <f t="shared" si="10"/>
        <v>#DIV/0!</v>
      </c>
      <c r="AP93" s="45" t="e">
        <f t="shared" si="11"/>
        <v>#DIV/0!</v>
      </c>
    </row>
    <row r="94" spans="1:42" ht="15" hidden="1" thickBot="1" x14ac:dyDescent="0.35">
      <c r="A94" s="190"/>
      <c r="B94" s="222"/>
      <c r="C94" s="225"/>
      <c r="D94" s="227"/>
      <c r="E94" s="81" t="s">
        <v>1</v>
      </c>
      <c r="F94" s="69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42"/>
      <c r="AO94" s="44" t="e">
        <f t="shared" si="10"/>
        <v>#DIV/0!</v>
      </c>
      <c r="AP94" s="46" t="e">
        <f t="shared" si="11"/>
        <v>#DIV/0!</v>
      </c>
    </row>
    <row r="95" spans="1:42" ht="15" hidden="1" thickTop="1" x14ac:dyDescent="0.3">
      <c r="A95" s="190"/>
      <c r="B95" s="211" t="s">
        <v>4</v>
      </c>
      <c r="C95" s="214" t="s">
        <v>42</v>
      </c>
      <c r="D95" s="217" t="s">
        <v>13</v>
      </c>
      <c r="E95" s="116" t="s">
        <v>2</v>
      </c>
      <c r="F95" s="117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18"/>
      <c r="AO95" s="47" t="e">
        <f t="shared" si="8"/>
        <v>#DIV/0!</v>
      </c>
      <c r="AP95" s="45" t="e">
        <f t="shared" si="9"/>
        <v>#DIV/0!</v>
      </c>
    </row>
    <row r="96" spans="1:42" ht="15" hidden="1" thickBot="1" x14ac:dyDescent="0.35">
      <c r="A96" s="190"/>
      <c r="B96" s="212"/>
      <c r="C96" s="215"/>
      <c r="D96" s="218"/>
      <c r="E96" s="119" t="s">
        <v>1</v>
      </c>
      <c r="F96" s="120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21"/>
      <c r="AO96" s="44" t="e">
        <f t="shared" si="8"/>
        <v>#DIV/0!</v>
      </c>
      <c r="AP96" s="46" t="e">
        <f t="shared" si="9"/>
        <v>#DIV/0!</v>
      </c>
    </row>
    <row r="97" spans="1:45" ht="15" hidden="1" thickTop="1" x14ac:dyDescent="0.3">
      <c r="A97" s="190"/>
      <c r="B97" s="212"/>
      <c r="C97" s="215"/>
      <c r="D97" s="217" t="s">
        <v>14</v>
      </c>
      <c r="E97" s="116" t="s">
        <v>2</v>
      </c>
      <c r="F97" s="117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18"/>
      <c r="AO97" s="47" t="e">
        <f t="shared" si="8"/>
        <v>#DIV/0!</v>
      </c>
      <c r="AP97" s="45" t="e">
        <f t="shared" si="9"/>
        <v>#DIV/0!</v>
      </c>
    </row>
    <row r="98" spans="1:45" ht="15" hidden="1" thickBot="1" x14ac:dyDescent="0.35">
      <c r="A98" s="190"/>
      <c r="B98" s="212"/>
      <c r="C98" s="215"/>
      <c r="D98" s="218"/>
      <c r="E98" s="119" t="s">
        <v>1</v>
      </c>
      <c r="F98" s="120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21"/>
      <c r="AO98" s="44" t="e">
        <f t="shared" si="8"/>
        <v>#DIV/0!</v>
      </c>
      <c r="AP98" s="46" t="e">
        <f t="shared" si="9"/>
        <v>#DIV/0!</v>
      </c>
    </row>
    <row r="99" spans="1:45" ht="15" hidden="1" thickTop="1" x14ac:dyDescent="0.3">
      <c r="A99" s="190"/>
      <c r="B99" s="212"/>
      <c r="C99" s="215"/>
      <c r="D99" s="219" t="s">
        <v>15</v>
      </c>
      <c r="E99" s="122" t="s">
        <v>2</v>
      </c>
      <c r="F99" s="123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24"/>
      <c r="AO99" s="47" t="e">
        <f t="shared" si="8"/>
        <v>#DIV/0!</v>
      </c>
      <c r="AP99" s="45" t="e">
        <f t="shared" si="9"/>
        <v>#DIV/0!</v>
      </c>
    </row>
    <row r="100" spans="1:45" ht="15" hidden="1" thickBot="1" x14ac:dyDescent="0.35">
      <c r="A100" s="190"/>
      <c r="B100" s="213"/>
      <c r="C100" s="216"/>
      <c r="D100" s="218"/>
      <c r="E100" s="119" t="s">
        <v>1</v>
      </c>
      <c r="F100" s="120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21"/>
      <c r="AO100" s="44" t="e">
        <f t="shared" si="8"/>
        <v>#DIV/0!</v>
      </c>
      <c r="AP100" s="46" t="e">
        <f t="shared" si="9"/>
        <v>#DIV/0!</v>
      </c>
    </row>
    <row r="101" spans="1:45" ht="15" thickTop="1" x14ac:dyDescent="0.3">
      <c r="A101" s="189" t="s">
        <v>22</v>
      </c>
      <c r="B101" s="191" t="s">
        <v>3</v>
      </c>
      <c r="C101" s="194" t="s">
        <v>30</v>
      </c>
      <c r="D101" s="197" t="s">
        <v>13</v>
      </c>
      <c r="E101" s="72" t="s">
        <v>2</v>
      </c>
      <c r="F101" s="86">
        <v>21</v>
      </c>
      <c r="G101" s="88">
        <v>34</v>
      </c>
      <c r="H101" s="88">
        <v>26</v>
      </c>
      <c r="I101" s="88">
        <v>18</v>
      </c>
      <c r="J101" s="88">
        <v>36</v>
      </c>
      <c r="K101" s="88">
        <v>21</v>
      </c>
      <c r="L101" s="88">
        <v>45</v>
      </c>
      <c r="M101" s="88">
        <v>132</v>
      </c>
      <c r="N101" s="88">
        <v>31</v>
      </c>
      <c r="O101" s="88">
        <v>12</v>
      </c>
      <c r="P101" s="88">
        <v>35</v>
      </c>
      <c r="Q101" s="88">
        <v>27</v>
      </c>
      <c r="R101" s="88">
        <v>54</v>
      </c>
      <c r="S101" s="88">
        <v>62</v>
      </c>
      <c r="T101" s="88">
        <v>14</v>
      </c>
      <c r="U101" s="88">
        <v>140</v>
      </c>
      <c r="V101" s="88">
        <v>104</v>
      </c>
      <c r="W101" s="88">
        <v>133</v>
      </c>
      <c r="X101" s="88">
        <v>134</v>
      </c>
      <c r="Y101" s="88">
        <v>134</v>
      </c>
      <c r="Z101" s="88">
        <v>28</v>
      </c>
      <c r="AA101" s="88">
        <v>13</v>
      </c>
      <c r="AB101" s="88">
        <v>142</v>
      </c>
      <c r="AC101" s="88">
        <v>172</v>
      </c>
      <c r="AD101" s="88">
        <v>5</v>
      </c>
      <c r="AE101" s="88">
        <v>171</v>
      </c>
      <c r="AF101" s="88">
        <v>168</v>
      </c>
      <c r="AG101" s="88">
        <v>17</v>
      </c>
      <c r="AH101" s="88">
        <v>178</v>
      </c>
      <c r="AI101" s="88">
        <v>182</v>
      </c>
      <c r="AJ101" s="88">
        <v>181</v>
      </c>
      <c r="AK101" s="88">
        <v>177</v>
      </c>
      <c r="AL101" s="88">
        <v>180</v>
      </c>
      <c r="AM101" s="88">
        <v>66</v>
      </c>
      <c r="AN101" s="89">
        <v>82</v>
      </c>
      <c r="AO101" s="48">
        <f>AVERAGE(F101:AN101)</f>
        <v>85</v>
      </c>
      <c r="AP101" s="90">
        <f>SQRT(SUMSQ(H101:AN101)/COUNT(H101:AN101))</f>
        <v>109.69323616616505</v>
      </c>
    </row>
    <row r="102" spans="1:45" ht="15" thickBot="1" x14ac:dyDescent="0.35">
      <c r="A102" s="190"/>
      <c r="B102" s="192"/>
      <c r="C102" s="195"/>
      <c r="D102" s="198"/>
      <c r="E102" s="73" t="s">
        <v>1</v>
      </c>
      <c r="F102" s="61">
        <v>237</v>
      </c>
      <c r="G102" s="137">
        <v>194</v>
      </c>
      <c r="H102" s="137">
        <v>208</v>
      </c>
      <c r="I102" s="137">
        <v>191</v>
      </c>
      <c r="J102" s="137">
        <v>204</v>
      </c>
      <c r="K102" s="137">
        <v>216</v>
      </c>
      <c r="L102" s="137">
        <v>199</v>
      </c>
      <c r="M102" s="137">
        <v>238</v>
      </c>
      <c r="N102" s="137">
        <v>236</v>
      </c>
      <c r="O102" s="137">
        <v>210</v>
      </c>
      <c r="P102" s="137">
        <v>125</v>
      </c>
      <c r="Q102" s="137">
        <v>181</v>
      </c>
      <c r="R102" s="137">
        <v>187</v>
      </c>
      <c r="S102" s="137">
        <v>224</v>
      </c>
      <c r="T102" s="137">
        <v>238</v>
      </c>
      <c r="U102" s="137">
        <v>233</v>
      </c>
      <c r="V102" s="137">
        <v>216</v>
      </c>
      <c r="W102" s="137">
        <v>214</v>
      </c>
      <c r="X102" s="137">
        <v>240</v>
      </c>
      <c r="Y102" s="137">
        <v>226</v>
      </c>
      <c r="Z102" s="137">
        <v>198</v>
      </c>
      <c r="AA102" s="137">
        <v>214</v>
      </c>
      <c r="AB102" s="137">
        <v>231</v>
      </c>
      <c r="AC102" s="137">
        <v>243</v>
      </c>
      <c r="AD102" s="137">
        <v>198</v>
      </c>
      <c r="AE102" s="137">
        <v>235</v>
      </c>
      <c r="AF102" s="137">
        <v>228</v>
      </c>
      <c r="AG102" s="137">
        <v>191</v>
      </c>
      <c r="AH102" s="137">
        <v>234</v>
      </c>
      <c r="AI102" s="137">
        <v>243</v>
      </c>
      <c r="AJ102" s="137">
        <v>235</v>
      </c>
      <c r="AK102" s="137">
        <v>236</v>
      </c>
      <c r="AL102" s="137">
        <v>241</v>
      </c>
      <c r="AM102" s="137">
        <v>239</v>
      </c>
      <c r="AN102" s="35">
        <v>236</v>
      </c>
      <c r="AO102" s="44">
        <f t="shared" ref="AO102:AO124" si="12">AVERAGE(F102:AN102)</f>
        <v>217.68571428571428</v>
      </c>
      <c r="AP102" s="46">
        <f t="shared" ref="AP102:AP124" si="13">SQRT(SUMSQ(H102:AN102)/COUNT(H102:AN102))</f>
        <v>219.19812540671552</v>
      </c>
      <c r="AR102" s="169"/>
      <c r="AS102" s="169"/>
    </row>
    <row r="103" spans="1:45" ht="15" thickTop="1" x14ac:dyDescent="0.3">
      <c r="A103" s="190"/>
      <c r="B103" s="192"/>
      <c r="C103" s="195"/>
      <c r="D103" s="197" t="s">
        <v>14</v>
      </c>
      <c r="E103" s="72" t="s">
        <v>2</v>
      </c>
      <c r="F103" s="60">
        <v>20</v>
      </c>
      <c r="G103" s="136">
        <v>33</v>
      </c>
      <c r="H103" s="136">
        <v>75</v>
      </c>
      <c r="I103" s="136">
        <v>45</v>
      </c>
      <c r="J103" s="136">
        <v>37</v>
      </c>
      <c r="K103" s="136">
        <v>25</v>
      </c>
      <c r="L103" s="136">
        <v>34</v>
      </c>
      <c r="M103" s="136">
        <v>52</v>
      </c>
      <c r="N103" s="136">
        <v>118</v>
      </c>
      <c r="O103" s="136">
        <v>158</v>
      </c>
      <c r="P103" s="136">
        <v>181</v>
      </c>
      <c r="Q103" s="136">
        <v>22</v>
      </c>
      <c r="R103" s="136">
        <v>5</v>
      </c>
      <c r="S103" s="136">
        <v>21</v>
      </c>
      <c r="T103" s="136">
        <v>59</v>
      </c>
      <c r="U103" s="136">
        <v>13</v>
      </c>
      <c r="V103" s="136">
        <v>147</v>
      </c>
      <c r="W103" s="136">
        <v>80</v>
      </c>
      <c r="X103" s="136">
        <v>160</v>
      </c>
      <c r="Y103" s="136">
        <v>12</v>
      </c>
      <c r="Z103" s="136">
        <v>100</v>
      </c>
      <c r="AA103" s="136">
        <v>67</v>
      </c>
      <c r="AB103" s="136">
        <v>15</v>
      </c>
      <c r="AC103" s="136">
        <v>42</v>
      </c>
      <c r="AD103" s="136">
        <v>93</v>
      </c>
      <c r="AE103" s="136">
        <v>171</v>
      </c>
      <c r="AF103" s="136">
        <v>8</v>
      </c>
      <c r="AG103" s="136">
        <v>176</v>
      </c>
      <c r="AH103" s="136">
        <v>99</v>
      </c>
      <c r="AI103" s="136">
        <v>180</v>
      </c>
      <c r="AJ103" s="136">
        <v>186</v>
      </c>
      <c r="AK103" s="136">
        <v>142</v>
      </c>
      <c r="AL103" s="136">
        <v>158</v>
      </c>
      <c r="AM103" s="136">
        <v>30</v>
      </c>
      <c r="AN103" s="34">
        <v>168</v>
      </c>
      <c r="AO103" s="47">
        <f t="shared" si="12"/>
        <v>83.771428571428572</v>
      </c>
      <c r="AP103" s="45">
        <f t="shared" si="13"/>
        <v>107.30344963248061</v>
      </c>
      <c r="AR103" s="169"/>
      <c r="AS103" s="169"/>
    </row>
    <row r="104" spans="1:45" ht="15" thickBot="1" x14ac:dyDescent="0.35">
      <c r="A104" s="190"/>
      <c r="B104" s="192"/>
      <c r="C104" s="195"/>
      <c r="D104" s="198"/>
      <c r="E104" s="73" t="s">
        <v>1</v>
      </c>
      <c r="F104" s="61">
        <v>215</v>
      </c>
      <c r="G104" s="137">
        <v>210</v>
      </c>
      <c r="H104" s="137">
        <v>196</v>
      </c>
      <c r="I104" s="137">
        <v>209</v>
      </c>
      <c r="J104" s="137">
        <v>237</v>
      </c>
      <c r="K104" s="137">
        <v>232</v>
      </c>
      <c r="L104" s="137">
        <v>239</v>
      </c>
      <c r="M104" s="137">
        <v>239</v>
      </c>
      <c r="N104" s="137">
        <v>231</v>
      </c>
      <c r="O104" s="137">
        <v>233</v>
      </c>
      <c r="P104" s="137">
        <v>248</v>
      </c>
      <c r="Q104" s="137">
        <v>241</v>
      </c>
      <c r="R104" s="137">
        <v>243</v>
      </c>
      <c r="S104" s="137">
        <v>225</v>
      </c>
      <c r="T104" s="137">
        <v>236</v>
      </c>
      <c r="U104" s="137">
        <v>235</v>
      </c>
      <c r="V104" s="137">
        <v>241</v>
      </c>
      <c r="W104" s="137">
        <v>245</v>
      </c>
      <c r="X104" s="137">
        <v>242</v>
      </c>
      <c r="Y104" s="137">
        <v>239</v>
      </c>
      <c r="Z104" s="137">
        <v>227</v>
      </c>
      <c r="AA104" s="137">
        <v>238</v>
      </c>
      <c r="AB104" s="137">
        <v>236</v>
      </c>
      <c r="AC104" s="137">
        <v>245</v>
      </c>
      <c r="AD104" s="137">
        <v>243</v>
      </c>
      <c r="AE104" s="137">
        <v>224</v>
      </c>
      <c r="AF104" s="137">
        <v>235</v>
      </c>
      <c r="AG104" s="137">
        <v>228</v>
      </c>
      <c r="AH104" s="137">
        <v>240</v>
      </c>
      <c r="AI104" s="137">
        <v>222</v>
      </c>
      <c r="AJ104" s="137">
        <v>161</v>
      </c>
      <c r="AK104" s="137">
        <v>240</v>
      </c>
      <c r="AL104" s="137">
        <v>228</v>
      </c>
      <c r="AM104" s="137">
        <v>226</v>
      </c>
      <c r="AN104" s="35">
        <v>204</v>
      </c>
      <c r="AO104" s="44">
        <f t="shared" si="12"/>
        <v>229.51428571428571</v>
      </c>
      <c r="AP104" s="46">
        <f t="shared" si="13"/>
        <v>231.16057648572371</v>
      </c>
      <c r="AR104" s="169"/>
      <c r="AS104" s="169"/>
    </row>
    <row r="105" spans="1:45" ht="15" thickTop="1" x14ac:dyDescent="0.3">
      <c r="A105" s="190"/>
      <c r="B105" s="192"/>
      <c r="C105" s="195"/>
      <c r="D105" s="199" t="s">
        <v>15</v>
      </c>
      <c r="E105" s="74" t="s">
        <v>2</v>
      </c>
      <c r="F105" s="62">
        <v>27</v>
      </c>
      <c r="G105" s="138">
        <v>35</v>
      </c>
      <c r="H105" s="138">
        <v>37</v>
      </c>
      <c r="I105" s="138">
        <v>39</v>
      </c>
      <c r="J105" s="138">
        <v>40</v>
      </c>
      <c r="K105" s="138">
        <v>30</v>
      </c>
      <c r="L105" s="138">
        <v>14</v>
      </c>
      <c r="M105" s="138">
        <v>13</v>
      </c>
      <c r="N105" s="138">
        <v>37</v>
      </c>
      <c r="O105" s="138">
        <v>111</v>
      </c>
      <c r="P105" s="138">
        <v>9</v>
      </c>
      <c r="Q105" s="138">
        <v>11</v>
      </c>
      <c r="R105" s="138">
        <v>30</v>
      </c>
      <c r="S105" s="138">
        <v>18</v>
      </c>
      <c r="T105" s="138">
        <v>19</v>
      </c>
      <c r="U105" s="138">
        <v>16</v>
      </c>
      <c r="V105" s="138">
        <v>43</v>
      </c>
      <c r="W105" s="138">
        <v>49</v>
      </c>
      <c r="X105" s="138">
        <v>8</v>
      </c>
      <c r="Y105" s="138">
        <v>60</v>
      </c>
      <c r="Z105" s="138">
        <v>82</v>
      </c>
      <c r="AA105" s="138">
        <v>157</v>
      </c>
      <c r="AB105" s="138">
        <v>59</v>
      </c>
      <c r="AC105" s="138">
        <v>14</v>
      </c>
      <c r="AD105" s="138">
        <v>31</v>
      </c>
      <c r="AE105" s="138">
        <v>20</v>
      </c>
      <c r="AF105" s="138">
        <v>52</v>
      </c>
      <c r="AG105" s="138">
        <v>19</v>
      </c>
      <c r="AH105" s="138">
        <v>57</v>
      </c>
      <c r="AI105" s="138">
        <v>85</v>
      </c>
      <c r="AJ105" s="138">
        <v>28</v>
      </c>
      <c r="AK105" s="138">
        <v>129</v>
      </c>
      <c r="AL105" s="138">
        <v>40</v>
      </c>
      <c r="AM105" s="138">
        <v>12</v>
      </c>
      <c r="AN105" s="36">
        <v>82</v>
      </c>
      <c r="AO105" s="47">
        <f t="shared" si="12"/>
        <v>43.228571428571428</v>
      </c>
      <c r="AP105" s="45">
        <f t="shared" si="13"/>
        <v>56.473378013382764</v>
      </c>
      <c r="AR105" s="169"/>
      <c r="AS105" s="169"/>
    </row>
    <row r="106" spans="1:45" ht="15" thickBot="1" x14ac:dyDescent="0.35">
      <c r="A106" s="190"/>
      <c r="B106" s="193"/>
      <c r="C106" s="196"/>
      <c r="D106" s="198"/>
      <c r="E106" s="73" t="s">
        <v>1</v>
      </c>
      <c r="F106" s="61">
        <v>193</v>
      </c>
      <c r="G106" s="137">
        <v>229</v>
      </c>
      <c r="H106" s="137">
        <v>231</v>
      </c>
      <c r="I106" s="137">
        <v>237</v>
      </c>
      <c r="J106" s="137">
        <v>237</v>
      </c>
      <c r="K106" s="137">
        <v>212</v>
      </c>
      <c r="L106" s="137">
        <v>236</v>
      </c>
      <c r="M106" s="137">
        <v>237</v>
      </c>
      <c r="N106" s="137">
        <v>206</v>
      </c>
      <c r="O106" s="137">
        <v>239</v>
      </c>
      <c r="P106" s="137">
        <v>239</v>
      </c>
      <c r="Q106" s="137">
        <v>239</v>
      </c>
      <c r="R106" s="137">
        <v>193</v>
      </c>
      <c r="S106" s="137">
        <v>234</v>
      </c>
      <c r="T106" s="137">
        <v>231</v>
      </c>
      <c r="U106" s="137">
        <v>215</v>
      </c>
      <c r="V106" s="137">
        <v>222</v>
      </c>
      <c r="W106" s="137">
        <v>224</v>
      </c>
      <c r="X106" s="137">
        <v>239</v>
      </c>
      <c r="Y106" s="137">
        <v>235</v>
      </c>
      <c r="Z106" s="137">
        <v>234</v>
      </c>
      <c r="AA106" s="137">
        <v>246</v>
      </c>
      <c r="AB106" s="137">
        <v>236</v>
      </c>
      <c r="AC106" s="137">
        <v>220</v>
      </c>
      <c r="AD106" s="137">
        <v>239</v>
      </c>
      <c r="AE106" s="137">
        <v>238</v>
      </c>
      <c r="AF106" s="137">
        <v>241</v>
      </c>
      <c r="AG106" s="137">
        <v>233</v>
      </c>
      <c r="AH106" s="137">
        <v>233</v>
      </c>
      <c r="AI106" s="137">
        <v>236</v>
      </c>
      <c r="AJ106" s="137">
        <v>187</v>
      </c>
      <c r="AK106" s="137">
        <v>235</v>
      </c>
      <c r="AL106" s="137">
        <v>233</v>
      </c>
      <c r="AM106" s="137">
        <v>230</v>
      </c>
      <c r="AN106" s="35">
        <v>243</v>
      </c>
      <c r="AO106" s="44">
        <f t="shared" si="12"/>
        <v>228.91428571428571</v>
      </c>
      <c r="AP106" s="46">
        <f t="shared" si="13"/>
        <v>230.38991981316187</v>
      </c>
      <c r="AR106" s="169"/>
      <c r="AS106" s="169"/>
    </row>
    <row r="107" spans="1:45" ht="15" thickTop="1" x14ac:dyDescent="0.3">
      <c r="A107" s="190"/>
      <c r="B107" s="200" t="s">
        <v>4</v>
      </c>
      <c r="C107" s="203" t="s">
        <v>36</v>
      </c>
      <c r="D107" s="206" t="s">
        <v>13</v>
      </c>
      <c r="E107" s="75" t="s">
        <v>2</v>
      </c>
      <c r="F107" s="63">
        <v>17</v>
      </c>
      <c r="G107" s="139">
        <v>0</v>
      </c>
      <c r="H107" s="139">
        <v>20</v>
      </c>
      <c r="I107" s="139">
        <v>13</v>
      </c>
      <c r="J107" s="139">
        <v>18</v>
      </c>
      <c r="K107" s="139">
        <v>66</v>
      </c>
      <c r="L107" s="139">
        <v>17</v>
      </c>
      <c r="M107" s="139">
        <v>17</v>
      </c>
      <c r="N107" s="139">
        <v>42</v>
      </c>
      <c r="O107" s="139">
        <v>27</v>
      </c>
      <c r="P107" s="139">
        <v>27</v>
      </c>
      <c r="Q107" s="139">
        <v>26</v>
      </c>
      <c r="R107" s="139">
        <v>13</v>
      </c>
      <c r="S107" s="139">
        <v>23</v>
      </c>
      <c r="T107" s="139">
        <v>43</v>
      </c>
      <c r="U107" s="139">
        <v>29</v>
      </c>
      <c r="V107" s="139">
        <v>29</v>
      </c>
      <c r="W107" s="139">
        <v>179</v>
      </c>
      <c r="X107" s="139">
        <v>27</v>
      </c>
      <c r="Y107" s="139">
        <v>31</v>
      </c>
      <c r="Z107" s="139">
        <v>17</v>
      </c>
      <c r="AA107" s="139">
        <v>180</v>
      </c>
      <c r="AB107" s="139">
        <v>31</v>
      </c>
      <c r="AC107" s="139">
        <v>23</v>
      </c>
      <c r="AD107" s="139">
        <v>164</v>
      </c>
      <c r="AE107" s="139">
        <v>178</v>
      </c>
      <c r="AF107" s="139">
        <v>39</v>
      </c>
      <c r="AG107" s="139">
        <v>41</v>
      </c>
      <c r="AH107" s="139">
        <v>27</v>
      </c>
      <c r="AI107" s="139">
        <v>179</v>
      </c>
      <c r="AJ107" s="141">
        <v>178</v>
      </c>
      <c r="AK107" s="141">
        <v>176</v>
      </c>
      <c r="AL107" s="141">
        <v>41</v>
      </c>
      <c r="AM107" s="141">
        <v>177</v>
      </c>
      <c r="AN107" s="37">
        <v>177</v>
      </c>
      <c r="AO107" s="47">
        <f t="shared" si="12"/>
        <v>65.48571428571428</v>
      </c>
      <c r="AP107" s="45">
        <f t="shared" si="13"/>
        <v>95.887402401952357</v>
      </c>
      <c r="AR107" s="169"/>
      <c r="AS107" s="169"/>
    </row>
    <row r="108" spans="1:45" ht="15" thickBot="1" x14ac:dyDescent="0.35">
      <c r="A108" s="190"/>
      <c r="B108" s="201"/>
      <c r="C108" s="204"/>
      <c r="D108" s="207"/>
      <c r="E108" s="76" t="s">
        <v>1</v>
      </c>
      <c r="F108" s="64">
        <v>169</v>
      </c>
      <c r="G108" s="140">
        <v>252</v>
      </c>
      <c r="H108" s="140">
        <v>188</v>
      </c>
      <c r="I108" s="140">
        <v>211</v>
      </c>
      <c r="J108" s="140">
        <v>197</v>
      </c>
      <c r="K108" s="140">
        <v>206</v>
      </c>
      <c r="L108" s="140">
        <v>198</v>
      </c>
      <c r="M108" s="140">
        <v>192</v>
      </c>
      <c r="N108" s="140">
        <v>216</v>
      </c>
      <c r="O108" s="140">
        <v>237</v>
      </c>
      <c r="P108" s="140">
        <v>215</v>
      </c>
      <c r="Q108" s="140">
        <v>242</v>
      </c>
      <c r="R108" s="140">
        <v>111</v>
      </c>
      <c r="S108" s="140">
        <v>177</v>
      </c>
      <c r="T108" s="140">
        <v>230</v>
      </c>
      <c r="U108" s="140">
        <v>186</v>
      </c>
      <c r="V108" s="140">
        <v>107</v>
      </c>
      <c r="W108" s="140">
        <v>234</v>
      </c>
      <c r="X108" s="140">
        <v>157</v>
      </c>
      <c r="Y108" s="140">
        <v>203</v>
      </c>
      <c r="Z108" s="140">
        <v>236</v>
      </c>
      <c r="AA108" s="140">
        <v>232</v>
      </c>
      <c r="AB108" s="140">
        <v>145</v>
      </c>
      <c r="AC108" s="140">
        <v>207</v>
      </c>
      <c r="AD108" s="140">
        <v>233</v>
      </c>
      <c r="AE108" s="140">
        <v>238</v>
      </c>
      <c r="AF108" s="140">
        <v>222</v>
      </c>
      <c r="AG108" s="140">
        <v>220</v>
      </c>
      <c r="AH108" s="140">
        <v>189</v>
      </c>
      <c r="AI108" s="140">
        <v>234</v>
      </c>
      <c r="AJ108" s="140">
        <v>235</v>
      </c>
      <c r="AK108" s="140">
        <v>232</v>
      </c>
      <c r="AL108" s="140">
        <v>154</v>
      </c>
      <c r="AM108" s="140">
        <v>229</v>
      </c>
      <c r="AN108" s="38">
        <v>240</v>
      </c>
      <c r="AO108" s="49">
        <f t="shared" si="12"/>
        <v>204.97142857142856</v>
      </c>
      <c r="AP108" s="46">
        <f t="shared" si="13"/>
        <v>207.67799959348488</v>
      </c>
      <c r="AR108" s="169"/>
      <c r="AS108" s="169"/>
    </row>
    <row r="109" spans="1:45" ht="15" thickTop="1" x14ac:dyDescent="0.3">
      <c r="A109" s="190"/>
      <c r="B109" s="201"/>
      <c r="C109" s="204"/>
      <c r="D109" s="208" t="s">
        <v>14</v>
      </c>
      <c r="E109" s="77" t="s">
        <v>2</v>
      </c>
      <c r="F109" s="65">
        <v>38</v>
      </c>
      <c r="G109" s="141">
        <v>16</v>
      </c>
      <c r="H109" s="141">
        <v>24</v>
      </c>
      <c r="I109" s="141">
        <v>16</v>
      </c>
      <c r="J109" s="141">
        <v>16</v>
      </c>
      <c r="K109" s="141">
        <v>67</v>
      </c>
      <c r="L109" s="141">
        <v>26</v>
      </c>
      <c r="M109" s="141">
        <v>161</v>
      </c>
      <c r="N109" s="141">
        <v>18</v>
      </c>
      <c r="O109" s="141">
        <v>37</v>
      </c>
      <c r="P109" s="141">
        <v>31</v>
      </c>
      <c r="Q109" s="141">
        <v>31</v>
      </c>
      <c r="R109" s="141">
        <v>23</v>
      </c>
      <c r="S109" s="141">
        <v>161</v>
      </c>
      <c r="T109" s="141">
        <v>38</v>
      </c>
      <c r="U109" s="141">
        <v>36</v>
      </c>
      <c r="V109" s="141">
        <v>46</v>
      </c>
      <c r="W109" s="141">
        <v>180</v>
      </c>
      <c r="X109" s="141">
        <v>40</v>
      </c>
      <c r="Y109" s="141">
        <v>70</v>
      </c>
      <c r="Z109" s="141">
        <v>179</v>
      </c>
      <c r="AA109" s="141">
        <v>180</v>
      </c>
      <c r="AB109" s="141">
        <v>180</v>
      </c>
      <c r="AC109" s="141">
        <v>179</v>
      </c>
      <c r="AD109" s="141">
        <v>46</v>
      </c>
      <c r="AE109" s="141">
        <v>22</v>
      </c>
      <c r="AF109" s="141">
        <v>179</v>
      </c>
      <c r="AG109" s="141">
        <v>181</v>
      </c>
      <c r="AH109" s="141">
        <v>43</v>
      </c>
      <c r="AI109" s="141">
        <v>32</v>
      </c>
      <c r="AJ109" s="141">
        <v>178</v>
      </c>
      <c r="AK109" s="141">
        <v>169</v>
      </c>
      <c r="AL109" s="141">
        <v>44</v>
      </c>
      <c r="AM109" s="141">
        <v>179</v>
      </c>
      <c r="AN109" s="37">
        <v>38</v>
      </c>
      <c r="AO109" s="48">
        <f t="shared" si="12"/>
        <v>82.971428571428575</v>
      </c>
      <c r="AP109" s="45">
        <f t="shared" si="13"/>
        <v>110.20889256316842</v>
      </c>
      <c r="AR109" s="169"/>
      <c r="AS109" s="169"/>
    </row>
    <row r="110" spans="1:45" ht="15" thickBot="1" x14ac:dyDescent="0.35">
      <c r="A110" s="190"/>
      <c r="B110" s="201"/>
      <c r="C110" s="204"/>
      <c r="D110" s="209"/>
      <c r="E110" s="78" t="s">
        <v>1</v>
      </c>
      <c r="F110" s="66">
        <v>140</v>
      </c>
      <c r="G110" s="142">
        <v>217</v>
      </c>
      <c r="H110" s="142">
        <v>231</v>
      </c>
      <c r="I110" s="142">
        <v>196</v>
      </c>
      <c r="J110" s="142">
        <v>247</v>
      </c>
      <c r="K110" s="142">
        <v>174</v>
      </c>
      <c r="L110" s="142">
        <v>240</v>
      </c>
      <c r="M110" s="142">
        <v>239</v>
      </c>
      <c r="N110" s="142">
        <v>212</v>
      </c>
      <c r="O110" s="142">
        <v>240</v>
      </c>
      <c r="P110" s="142">
        <v>230</v>
      </c>
      <c r="Q110" s="142">
        <v>237</v>
      </c>
      <c r="R110" s="142">
        <v>231</v>
      </c>
      <c r="S110" s="142">
        <v>235</v>
      </c>
      <c r="T110" s="142">
        <v>234</v>
      </c>
      <c r="U110" s="142">
        <v>245</v>
      </c>
      <c r="V110" s="142">
        <v>180</v>
      </c>
      <c r="W110" s="142">
        <v>233</v>
      </c>
      <c r="X110" s="142">
        <v>199</v>
      </c>
      <c r="Y110" s="142">
        <v>228</v>
      </c>
      <c r="Z110" s="142">
        <v>234</v>
      </c>
      <c r="AA110" s="142">
        <v>243</v>
      </c>
      <c r="AB110" s="142">
        <v>241</v>
      </c>
      <c r="AC110" s="142">
        <v>232</v>
      </c>
      <c r="AD110" s="142">
        <v>241</v>
      </c>
      <c r="AE110" s="142">
        <v>227</v>
      </c>
      <c r="AF110" s="142">
        <v>236</v>
      </c>
      <c r="AG110" s="142">
        <v>239</v>
      </c>
      <c r="AH110" s="142">
        <v>236</v>
      </c>
      <c r="AI110" s="142">
        <v>232</v>
      </c>
      <c r="AJ110" s="142">
        <v>232</v>
      </c>
      <c r="AK110" s="142">
        <v>236</v>
      </c>
      <c r="AL110" s="142">
        <v>229</v>
      </c>
      <c r="AM110" s="142">
        <v>238</v>
      </c>
      <c r="AN110" s="39">
        <v>230</v>
      </c>
      <c r="AO110" s="44">
        <f t="shared" si="12"/>
        <v>226.11428571428573</v>
      </c>
      <c r="AP110" s="46">
        <f t="shared" si="13"/>
        <v>229.63732934848164</v>
      </c>
      <c r="AR110" s="169"/>
      <c r="AS110" s="169"/>
    </row>
    <row r="111" spans="1:45" ht="15" thickTop="1" x14ac:dyDescent="0.3">
      <c r="A111" s="190"/>
      <c r="B111" s="201"/>
      <c r="C111" s="204"/>
      <c r="D111" s="210" t="s">
        <v>15</v>
      </c>
      <c r="E111" s="79" t="s">
        <v>2</v>
      </c>
      <c r="F111" s="67">
        <v>21</v>
      </c>
      <c r="G111" s="143">
        <v>20</v>
      </c>
      <c r="H111" s="143">
        <v>18</v>
      </c>
      <c r="I111" s="143">
        <v>21</v>
      </c>
      <c r="J111" s="143">
        <v>36</v>
      </c>
      <c r="K111" s="143">
        <v>23</v>
      </c>
      <c r="L111" s="143">
        <v>25</v>
      </c>
      <c r="M111" s="143">
        <v>16</v>
      </c>
      <c r="N111" s="143">
        <v>74</v>
      </c>
      <c r="O111" s="143">
        <v>15</v>
      </c>
      <c r="P111" s="143">
        <v>10</v>
      </c>
      <c r="Q111" s="143">
        <v>31</v>
      </c>
      <c r="R111" s="143">
        <v>84</v>
      </c>
      <c r="S111" s="143">
        <v>104</v>
      </c>
      <c r="T111" s="143">
        <v>24</v>
      </c>
      <c r="U111" s="143">
        <v>16</v>
      </c>
      <c r="V111" s="143">
        <v>43</v>
      </c>
      <c r="W111" s="143">
        <v>78</v>
      </c>
      <c r="X111" s="143">
        <v>28</v>
      </c>
      <c r="Y111" s="143">
        <v>92</v>
      </c>
      <c r="Z111" s="143">
        <v>99</v>
      </c>
      <c r="AA111" s="143">
        <v>87</v>
      </c>
      <c r="AB111" s="143">
        <v>87</v>
      </c>
      <c r="AC111" s="143">
        <v>38</v>
      </c>
      <c r="AD111" s="143">
        <v>104</v>
      </c>
      <c r="AE111" s="143">
        <v>32</v>
      </c>
      <c r="AF111" s="143">
        <v>109</v>
      </c>
      <c r="AG111" s="143">
        <v>65</v>
      </c>
      <c r="AH111" s="143">
        <v>123</v>
      </c>
      <c r="AI111" s="143">
        <v>34</v>
      </c>
      <c r="AJ111" s="143">
        <v>121</v>
      </c>
      <c r="AK111" s="143">
        <v>140</v>
      </c>
      <c r="AL111" s="143">
        <v>102</v>
      </c>
      <c r="AM111" s="143">
        <v>105</v>
      </c>
      <c r="AN111" s="40">
        <v>120</v>
      </c>
      <c r="AO111" s="47">
        <f t="shared" si="12"/>
        <v>61.285714285714285</v>
      </c>
      <c r="AP111" s="45">
        <f t="shared" si="13"/>
        <v>75.237402046234067</v>
      </c>
      <c r="AR111" s="169"/>
      <c r="AS111" s="169"/>
    </row>
    <row r="112" spans="1:45" ht="15" thickBot="1" x14ac:dyDescent="0.35">
      <c r="A112" s="190"/>
      <c r="B112" s="202"/>
      <c r="C112" s="205"/>
      <c r="D112" s="209"/>
      <c r="E112" s="78" t="s">
        <v>1</v>
      </c>
      <c r="F112" s="66">
        <v>223</v>
      </c>
      <c r="G112" s="142">
        <v>197</v>
      </c>
      <c r="H112" s="142">
        <v>236</v>
      </c>
      <c r="I112" s="142">
        <v>181</v>
      </c>
      <c r="J112" s="142">
        <v>171</v>
      </c>
      <c r="K112" s="142">
        <v>233</v>
      </c>
      <c r="L112" s="142">
        <v>234</v>
      </c>
      <c r="M112" s="142">
        <v>236</v>
      </c>
      <c r="N112" s="142">
        <v>242</v>
      </c>
      <c r="O112" s="142">
        <v>163</v>
      </c>
      <c r="P112" s="142">
        <v>243</v>
      </c>
      <c r="Q112" s="142">
        <v>246</v>
      </c>
      <c r="R112" s="142">
        <v>232</v>
      </c>
      <c r="S112" s="142">
        <v>234</v>
      </c>
      <c r="T112" s="142">
        <v>236</v>
      </c>
      <c r="U112" s="142">
        <v>240</v>
      </c>
      <c r="V112" s="142">
        <v>231</v>
      </c>
      <c r="W112" s="142">
        <v>238</v>
      </c>
      <c r="X112" s="142">
        <v>243</v>
      </c>
      <c r="Y112" s="142">
        <v>231</v>
      </c>
      <c r="Z112" s="142">
        <v>242</v>
      </c>
      <c r="AA112" s="142">
        <v>228</v>
      </c>
      <c r="AB112" s="142">
        <v>235</v>
      </c>
      <c r="AC112" s="142">
        <v>235</v>
      </c>
      <c r="AD112" s="142">
        <v>235</v>
      </c>
      <c r="AE112" s="142">
        <v>238</v>
      </c>
      <c r="AF112" s="142">
        <v>238</v>
      </c>
      <c r="AG112" s="142">
        <v>234</v>
      </c>
      <c r="AH112" s="142">
        <v>237</v>
      </c>
      <c r="AI112" s="142">
        <v>241</v>
      </c>
      <c r="AJ112" s="142">
        <v>237</v>
      </c>
      <c r="AK112" s="142">
        <v>231</v>
      </c>
      <c r="AL112" s="142">
        <v>232</v>
      </c>
      <c r="AM112" s="142">
        <v>236</v>
      </c>
      <c r="AN112" s="39">
        <v>226</v>
      </c>
      <c r="AO112" s="44">
        <f t="shared" si="12"/>
        <v>229</v>
      </c>
      <c r="AP112" s="46">
        <f t="shared" si="13"/>
        <v>230.94476579581718</v>
      </c>
      <c r="AR112" s="169"/>
      <c r="AS112" s="169"/>
    </row>
    <row r="113" spans="1:45" ht="15" thickTop="1" x14ac:dyDescent="0.3">
      <c r="A113" s="190"/>
      <c r="B113" s="220" t="s">
        <v>4</v>
      </c>
      <c r="C113" s="223" t="s">
        <v>37</v>
      </c>
      <c r="D113" s="226" t="s">
        <v>13</v>
      </c>
      <c r="E113" s="80" t="s">
        <v>2</v>
      </c>
      <c r="F113" s="68">
        <v>27</v>
      </c>
      <c r="G113" s="133">
        <v>20</v>
      </c>
      <c r="H113" s="133">
        <v>33</v>
      </c>
      <c r="I113" s="133">
        <v>25</v>
      </c>
      <c r="J113" s="133">
        <v>29</v>
      </c>
      <c r="K113" s="133">
        <v>30</v>
      </c>
      <c r="L113" s="133">
        <v>39</v>
      </c>
      <c r="M113" s="133">
        <v>53</v>
      </c>
      <c r="N113" s="133">
        <v>10</v>
      </c>
      <c r="O113" s="133">
        <v>27</v>
      </c>
      <c r="P113" s="133">
        <v>25</v>
      </c>
      <c r="Q113" s="133">
        <v>17</v>
      </c>
      <c r="R113" s="133">
        <v>33</v>
      </c>
      <c r="S113" s="133">
        <v>39</v>
      </c>
      <c r="T113" s="133">
        <v>27</v>
      </c>
      <c r="U113" s="133">
        <v>19</v>
      </c>
      <c r="V113" s="133">
        <v>52</v>
      </c>
      <c r="W113" s="133">
        <v>18</v>
      </c>
      <c r="X113" s="133">
        <v>35</v>
      </c>
      <c r="Y113" s="133">
        <v>141</v>
      </c>
      <c r="Z113" s="133">
        <v>32</v>
      </c>
      <c r="AA113" s="133">
        <v>35</v>
      </c>
      <c r="AB113" s="133">
        <v>35</v>
      </c>
      <c r="AC113" s="133">
        <v>23</v>
      </c>
      <c r="AD113" s="133">
        <v>36</v>
      </c>
      <c r="AE113" s="133">
        <v>180</v>
      </c>
      <c r="AF113" s="133">
        <v>30</v>
      </c>
      <c r="AG113" s="133">
        <v>178</v>
      </c>
      <c r="AH113" s="133">
        <v>173</v>
      </c>
      <c r="AI113" s="133">
        <v>180</v>
      </c>
      <c r="AJ113" s="133">
        <v>36</v>
      </c>
      <c r="AK113" s="133">
        <v>35</v>
      </c>
      <c r="AL113" s="133">
        <v>176</v>
      </c>
      <c r="AM113" s="133">
        <v>34</v>
      </c>
      <c r="AN113" s="41">
        <v>178</v>
      </c>
      <c r="AO113" s="47">
        <f t="shared" ref="AO113:AO118" si="14">AVERAGE(F113:AN113)</f>
        <v>58.857142857142854</v>
      </c>
      <c r="AP113" s="45">
        <f t="shared" ref="AP113:AP118" si="15">SQRT(SUMSQ(H113:AN113)/COUNT(H113:AN113))</f>
        <v>84.622333895605792</v>
      </c>
      <c r="AR113" s="169"/>
      <c r="AS113" s="169"/>
    </row>
    <row r="114" spans="1:45" ht="15" thickBot="1" x14ac:dyDescent="0.35">
      <c r="A114" s="190"/>
      <c r="B114" s="221"/>
      <c r="C114" s="224"/>
      <c r="D114" s="227"/>
      <c r="E114" s="81" t="s">
        <v>1</v>
      </c>
      <c r="F114" s="69">
        <v>211</v>
      </c>
      <c r="G114" s="134">
        <v>196</v>
      </c>
      <c r="H114" s="134">
        <v>197</v>
      </c>
      <c r="I114" s="134">
        <v>209</v>
      </c>
      <c r="J114" s="134">
        <v>213</v>
      </c>
      <c r="K114" s="134">
        <v>204</v>
      </c>
      <c r="L114" s="134">
        <v>200</v>
      </c>
      <c r="M114" s="134">
        <v>216</v>
      </c>
      <c r="N114" s="134">
        <v>64</v>
      </c>
      <c r="O114" s="134">
        <v>258</v>
      </c>
      <c r="P114" s="134">
        <v>177</v>
      </c>
      <c r="Q114" s="134">
        <v>238</v>
      </c>
      <c r="R114" s="134">
        <v>146</v>
      </c>
      <c r="S114" s="134">
        <v>211</v>
      </c>
      <c r="T114" s="134">
        <v>189</v>
      </c>
      <c r="U114" s="134">
        <v>203</v>
      </c>
      <c r="V114" s="134">
        <v>216</v>
      </c>
      <c r="W114" s="134">
        <v>130</v>
      </c>
      <c r="X114" s="134">
        <v>192</v>
      </c>
      <c r="Y114" s="134">
        <v>238</v>
      </c>
      <c r="Z114" s="134">
        <v>234</v>
      </c>
      <c r="AA114" s="134">
        <v>213</v>
      </c>
      <c r="AB114" s="134">
        <v>172</v>
      </c>
      <c r="AC114" s="134">
        <v>238</v>
      </c>
      <c r="AD114" s="134">
        <v>224</v>
      </c>
      <c r="AE114" s="134">
        <v>234</v>
      </c>
      <c r="AF114" s="134">
        <v>175</v>
      </c>
      <c r="AG114" s="134">
        <v>221</v>
      </c>
      <c r="AH114" s="134">
        <v>234</v>
      </c>
      <c r="AI114" s="134">
        <v>234</v>
      </c>
      <c r="AJ114" s="134">
        <v>219</v>
      </c>
      <c r="AK114" s="134">
        <v>195</v>
      </c>
      <c r="AL114" s="134">
        <v>240</v>
      </c>
      <c r="AM114" s="134">
        <v>184</v>
      </c>
      <c r="AN114" s="42">
        <v>236</v>
      </c>
      <c r="AO114" s="44">
        <f t="shared" si="14"/>
        <v>204.6</v>
      </c>
      <c r="AP114" s="46">
        <f t="shared" si="15"/>
        <v>208.02068661699505</v>
      </c>
      <c r="AR114" s="169"/>
      <c r="AS114" s="169"/>
    </row>
    <row r="115" spans="1:45" ht="15" thickTop="1" x14ac:dyDescent="0.3">
      <c r="A115" s="190"/>
      <c r="B115" s="221"/>
      <c r="C115" s="224"/>
      <c r="D115" s="226" t="s">
        <v>14</v>
      </c>
      <c r="E115" s="80" t="s">
        <v>2</v>
      </c>
      <c r="F115" s="68">
        <v>17</v>
      </c>
      <c r="G115" s="133">
        <v>38</v>
      </c>
      <c r="H115" s="133">
        <v>61</v>
      </c>
      <c r="I115" s="133">
        <v>55</v>
      </c>
      <c r="J115" s="133">
        <v>34</v>
      </c>
      <c r="K115" s="133">
        <v>22</v>
      </c>
      <c r="L115" s="133">
        <v>50</v>
      </c>
      <c r="M115" s="133">
        <v>19</v>
      </c>
      <c r="N115" s="133">
        <v>31</v>
      </c>
      <c r="O115" s="133">
        <v>32</v>
      </c>
      <c r="P115" s="133">
        <v>27</v>
      </c>
      <c r="Q115" s="133">
        <v>8</v>
      </c>
      <c r="R115" s="133">
        <v>178</v>
      </c>
      <c r="S115" s="133">
        <v>26</v>
      </c>
      <c r="T115" s="133">
        <v>22</v>
      </c>
      <c r="U115" s="133">
        <v>31</v>
      </c>
      <c r="V115" s="133">
        <v>43</v>
      </c>
      <c r="W115" s="133">
        <v>155</v>
      </c>
      <c r="X115" s="133">
        <v>41</v>
      </c>
      <c r="Y115" s="133">
        <v>29</v>
      </c>
      <c r="Z115" s="133">
        <v>179</v>
      </c>
      <c r="AA115" s="133">
        <v>185</v>
      </c>
      <c r="AB115" s="133">
        <v>35</v>
      </c>
      <c r="AC115" s="133">
        <v>178</v>
      </c>
      <c r="AD115" s="133">
        <v>167</v>
      </c>
      <c r="AE115" s="133">
        <v>20</v>
      </c>
      <c r="AF115" s="133">
        <v>168</v>
      </c>
      <c r="AG115" s="133">
        <v>179</v>
      </c>
      <c r="AH115" s="133">
        <v>47</v>
      </c>
      <c r="AI115" s="133">
        <v>180</v>
      </c>
      <c r="AJ115" s="133">
        <v>180</v>
      </c>
      <c r="AK115" s="133">
        <v>22</v>
      </c>
      <c r="AL115" s="133">
        <v>42</v>
      </c>
      <c r="AM115" s="133">
        <v>179</v>
      </c>
      <c r="AN115" s="41">
        <v>179</v>
      </c>
      <c r="AO115" s="47">
        <f t="shared" si="14"/>
        <v>81.685714285714283</v>
      </c>
      <c r="AP115" s="45">
        <f t="shared" si="15"/>
        <v>109.72334355647445</v>
      </c>
      <c r="AR115" s="169"/>
      <c r="AS115" s="169"/>
    </row>
    <row r="116" spans="1:45" ht="15" thickBot="1" x14ac:dyDescent="0.35">
      <c r="A116" s="190"/>
      <c r="B116" s="221"/>
      <c r="C116" s="224"/>
      <c r="D116" s="227"/>
      <c r="E116" s="81" t="s">
        <v>1</v>
      </c>
      <c r="F116" s="69">
        <v>229</v>
      </c>
      <c r="G116" s="134">
        <v>211</v>
      </c>
      <c r="H116" s="134">
        <v>216</v>
      </c>
      <c r="I116" s="134">
        <v>216</v>
      </c>
      <c r="J116" s="134">
        <v>168</v>
      </c>
      <c r="K116" s="134">
        <v>208</v>
      </c>
      <c r="L116" s="134">
        <v>245</v>
      </c>
      <c r="M116" s="134">
        <v>235</v>
      </c>
      <c r="N116" s="134">
        <v>178</v>
      </c>
      <c r="O116" s="134">
        <v>195</v>
      </c>
      <c r="P116" s="134">
        <v>232</v>
      </c>
      <c r="Q116" s="134">
        <v>223</v>
      </c>
      <c r="R116" s="134">
        <v>233</v>
      </c>
      <c r="S116" s="134">
        <v>186</v>
      </c>
      <c r="T116" s="134">
        <v>243</v>
      </c>
      <c r="U116" s="134">
        <v>218</v>
      </c>
      <c r="V116" s="134">
        <v>193</v>
      </c>
      <c r="W116" s="134">
        <v>240</v>
      </c>
      <c r="X116" s="134">
        <v>216</v>
      </c>
      <c r="Y116" s="134">
        <v>236</v>
      </c>
      <c r="Z116" s="134">
        <v>233</v>
      </c>
      <c r="AA116" s="134">
        <v>220</v>
      </c>
      <c r="AB116" s="134">
        <v>243</v>
      </c>
      <c r="AC116" s="134">
        <v>241</v>
      </c>
      <c r="AD116" s="134">
        <v>230</v>
      </c>
      <c r="AE116" s="134">
        <v>225</v>
      </c>
      <c r="AF116" s="134">
        <v>222</v>
      </c>
      <c r="AG116" s="134">
        <v>227</v>
      </c>
      <c r="AH116" s="134">
        <v>222</v>
      </c>
      <c r="AI116" s="134">
        <v>236</v>
      </c>
      <c r="AJ116" s="134">
        <v>235</v>
      </c>
      <c r="AK116" s="134">
        <v>237</v>
      </c>
      <c r="AL116" s="134">
        <v>241</v>
      </c>
      <c r="AM116" s="134">
        <v>232</v>
      </c>
      <c r="AN116" s="42">
        <v>241</v>
      </c>
      <c r="AO116" s="44">
        <f t="shared" si="14"/>
        <v>223.02857142857144</v>
      </c>
      <c r="AP116" s="46">
        <f t="shared" si="15"/>
        <v>224.04599094963976</v>
      </c>
      <c r="AR116" s="169"/>
      <c r="AS116" s="169"/>
    </row>
    <row r="117" spans="1:45" ht="15" thickTop="1" x14ac:dyDescent="0.3">
      <c r="A117" s="190"/>
      <c r="B117" s="221"/>
      <c r="C117" s="224"/>
      <c r="D117" s="228" t="s">
        <v>15</v>
      </c>
      <c r="E117" s="82" t="s">
        <v>2</v>
      </c>
      <c r="F117" s="70">
        <v>32</v>
      </c>
      <c r="G117" s="135">
        <v>26</v>
      </c>
      <c r="H117" s="135">
        <v>23</v>
      </c>
      <c r="I117" s="135">
        <v>62</v>
      </c>
      <c r="J117" s="135">
        <v>36</v>
      </c>
      <c r="K117" s="135">
        <v>21</v>
      </c>
      <c r="L117" s="135">
        <v>62</v>
      </c>
      <c r="M117" s="135">
        <v>35</v>
      </c>
      <c r="N117" s="135">
        <v>55</v>
      </c>
      <c r="O117" s="135">
        <v>23</v>
      </c>
      <c r="P117" s="135">
        <v>43</v>
      </c>
      <c r="Q117" s="135">
        <v>27</v>
      </c>
      <c r="R117" s="135">
        <v>59</v>
      </c>
      <c r="S117" s="135">
        <v>17</v>
      </c>
      <c r="T117" s="135">
        <v>41</v>
      </c>
      <c r="U117" s="135">
        <v>23</v>
      </c>
      <c r="V117" s="135">
        <v>92</v>
      </c>
      <c r="W117" s="135">
        <v>45</v>
      </c>
      <c r="X117" s="135">
        <v>113</v>
      </c>
      <c r="Y117" s="135">
        <v>80</v>
      </c>
      <c r="Z117" s="135">
        <v>137</v>
      </c>
      <c r="AA117" s="135">
        <v>42</v>
      </c>
      <c r="AB117" s="135">
        <v>41</v>
      </c>
      <c r="AC117" s="135">
        <v>18</v>
      </c>
      <c r="AD117" s="135">
        <v>126</v>
      </c>
      <c r="AE117" s="135">
        <v>39</v>
      </c>
      <c r="AF117" s="135">
        <v>146</v>
      </c>
      <c r="AG117" s="135">
        <v>102</v>
      </c>
      <c r="AH117" s="135">
        <v>143</v>
      </c>
      <c r="AI117" s="135">
        <v>99</v>
      </c>
      <c r="AJ117" s="135">
        <v>114</v>
      </c>
      <c r="AK117" s="135">
        <v>55</v>
      </c>
      <c r="AL117" s="135">
        <v>114</v>
      </c>
      <c r="AM117" s="135">
        <v>113</v>
      </c>
      <c r="AN117" s="43">
        <v>118</v>
      </c>
      <c r="AO117" s="47">
        <f t="shared" si="14"/>
        <v>66.342857142857142</v>
      </c>
      <c r="AP117" s="45">
        <f t="shared" si="15"/>
        <v>79.87945463463852</v>
      </c>
      <c r="AR117" s="169"/>
      <c r="AS117" s="169"/>
    </row>
    <row r="118" spans="1:45" ht="15" thickBot="1" x14ac:dyDescent="0.35">
      <c r="A118" s="190"/>
      <c r="B118" s="222"/>
      <c r="C118" s="225"/>
      <c r="D118" s="227"/>
      <c r="E118" s="81" t="s">
        <v>1</v>
      </c>
      <c r="F118" s="69">
        <v>217</v>
      </c>
      <c r="G118" s="134">
        <v>164</v>
      </c>
      <c r="H118" s="134">
        <v>232</v>
      </c>
      <c r="I118" s="134">
        <v>232</v>
      </c>
      <c r="J118" s="134">
        <v>202</v>
      </c>
      <c r="K118" s="134">
        <v>239</v>
      </c>
      <c r="L118" s="134">
        <v>240</v>
      </c>
      <c r="M118" s="134">
        <v>203</v>
      </c>
      <c r="N118" s="134">
        <v>222</v>
      </c>
      <c r="O118" s="134">
        <v>154</v>
      </c>
      <c r="P118" s="134">
        <v>234</v>
      </c>
      <c r="Q118" s="134">
        <v>238</v>
      </c>
      <c r="R118" s="134">
        <v>238</v>
      </c>
      <c r="S118" s="134">
        <v>221</v>
      </c>
      <c r="T118" s="134">
        <v>231</v>
      </c>
      <c r="U118" s="134">
        <v>228</v>
      </c>
      <c r="V118" s="134">
        <v>231</v>
      </c>
      <c r="W118" s="134">
        <v>235</v>
      </c>
      <c r="X118" s="134">
        <v>241</v>
      </c>
      <c r="Y118" s="134">
        <v>241</v>
      </c>
      <c r="Z118" s="134">
        <v>239</v>
      </c>
      <c r="AA118" s="134">
        <v>226</v>
      </c>
      <c r="AB118" s="134">
        <v>234</v>
      </c>
      <c r="AC118" s="134">
        <v>208</v>
      </c>
      <c r="AD118" s="134">
        <v>229</v>
      </c>
      <c r="AE118" s="134">
        <v>231</v>
      </c>
      <c r="AF118" s="134">
        <v>232</v>
      </c>
      <c r="AG118" s="134">
        <v>230</v>
      </c>
      <c r="AH118" s="134">
        <v>203</v>
      </c>
      <c r="AI118" s="134">
        <v>235</v>
      </c>
      <c r="AJ118" s="134">
        <v>231</v>
      </c>
      <c r="AK118" s="134">
        <v>242</v>
      </c>
      <c r="AL118" s="134">
        <v>227</v>
      </c>
      <c r="AM118" s="134">
        <v>227</v>
      </c>
      <c r="AN118" s="42">
        <v>236</v>
      </c>
      <c r="AO118" s="44">
        <f t="shared" si="14"/>
        <v>224.94285714285715</v>
      </c>
      <c r="AP118" s="46">
        <f t="shared" si="15"/>
        <v>227.65044975296507</v>
      </c>
      <c r="AR118" s="169"/>
      <c r="AS118" s="169"/>
    </row>
    <row r="119" spans="1:45" ht="15" thickTop="1" x14ac:dyDescent="0.3">
      <c r="A119" s="190"/>
      <c r="B119" s="211" t="s">
        <v>4</v>
      </c>
      <c r="C119" s="214" t="s">
        <v>42</v>
      </c>
      <c r="D119" s="217" t="s">
        <v>13</v>
      </c>
      <c r="E119" s="116" t="s">
        <v>2</v>
      </c>
      <c r="F119" s="117">
        <v>23</v>
      </c>
      <c r="G119" s="130">
        <v>35</v>
      </c>
      <c r="H119" s="130">
        <v>17</v>
      </c>
      <c r="I119" s="130">
        <v>29</v>
      </c>
      <c r="J119" s="130">
        <v>13</v>
      </c>
      <c r="K119" s="130">
        <v>23</v>
      </c>
      <c r="L119" s="130">
        <v>29</v>
      </c>
      <c r="M119" s="130">
        <v>72</v>
      </c>
      <c r="N119" s="130">
        <v>103</v>
      </c>
      <c r="O119" s="130">
        <v>176</v>
      </c>
      <c r="P119" s="130">
        <v>35</v>
      </c>
      <c r="Q119" s="130">
        <v>36</v>
      </c>
      <c r="R119" s="130">
        <v>21</v>
      </c>
      <c r="S119" s="130">
        <v>148</v>
      </c>
      <c r="T119" s="130">
        <v>28</v>
      </c>
      <c r="U119" s="130">
        <v>17</v>
      </c>
      <c r="V119" s="130">
        <v>121</v>
      </c>
      <c r="W119" s="130">
        <v>150</v>
      </c>
      <c r="X119" s="130">
        <v>22</v>
      </c>
      <c r="Y119" s="130">
        <v>179</v>
      </c>
      <c r="Z119" s="130">
        <v>161</v>
      </c>
      <c r="AA119" s="130">
        <v>178</v>
      </c>
      <c r="AB119" s="130">
        <v>158</v>
      </c>
      <c r="AC119" s="130">
        <v>160</v>
      </c>
      <c r="AD119" s="130">
        <v>170</v>
      </c>
      <c r="AE119" s="130">
        <v>161</v>
      </c>
      <c r="AF119" s="130">
        <v>177</v>
      </c>
      <c r="AG119" s="130">
        <v>183</v>
      </c>
      <c r="AH119" s="130">
        <v>162</v>
      </c>
      <c r="AI119" s="130">
        <v>15</v>
      </c>
      <c r="AJ119" s="130">
        <v>177</v>
      </c>
      <c r="AK119" s="130">
        <v>179</v>
      </c>
      <c r="AL119" s="130">
        <v>178</v>
      </c>
      <c r="AM119" s="130">
        <v>172</v>
      </c>
      <c r="AN119" s="118">
        <v>163</v>
      </c>
      <c r="AO119" s="47">
        <f t="shared" si="12"/>
        <v>104.88571428571429</v>
      </c>
      <c r="AP119" s="45">
        <f t="shared" si="13"/>
        <v>129.16128043510705</v>
      </c>
      <c r="AR119" s="169"/>
      <c r="AS119" s="169"/>
    </row>
    <row r="120" spans="1:45" ht="15" thickBot="1" x14ac:dyDescent="0.35">
      <c r="A120" s="190"/>
      <c r="B120" s="212"/>
      <c r="C120" s="215"/>
      <c r="D120" s="218"/>
      <c r="E120" s="119" t="s">
        <v>1</v>
      </c>
      <c r="F120" s="120">
        <v>196</v>
      </c>
      <c r="G120" s="131">
        <v>190</v>
      </c>
      <c r="H120" s="131">
        <v>199</v>
      </c>
      <c r="I120" s="131">
        <v>202</v>
      </c>
      <c r="J120" s="131">
        <v>202</v>
      </c>
      <c r="K120" s="131">
        <v>200</v>
      </c>
      <c r="L120" s="131">
        <v>207</v>
      </c>
      <c r="M120" s="131">
        <v>226</v>
      </c>
      <c r="N120" s="131">
        <v>215</v>
      </c>
      <c r="O120" s="131">
        <v>233</v>
      </c>
      <c r="P120" s="131">
        <v>226</v>
      </c>
      <c r="Q120" s="131">
        <v>176</v>
      </c>
      <c r="R120" s="131">
        <v>189</v>
      </c>
      <c r="S120" s="131">
        <v>233</v>
      </c>
      <c r="T120" s="131">
        <v>195</v>
      </c>
      <c r="U120" s="131">
        <v>217</v>
      </c>
      <c r="V120" s="131">
        <v>237</v>
      </c>
      <c r="W120" s="131">
        <v>223</v>
      </c>
      <c r="X120" s="131">
        <v>226</v>
      </c>
      <c r="Y120" s="131">
        <v>228</v>
      </c>
      <c r="Z120" s="131">
        <v>230</v>
      </c>
      <c r="AA120" s="131">
        <v>240</v>
      </c>
      <c r="AB120" s="131">
        <v>231</v>
      </c>
      <c r="AC120" s="131">
        <v>230</v>
      </c>
      <c r="AD120" s="131">
        <v>229</v>
      </c>
      <c r="AE120" s="131">
        <v>232</v>
      </c>
      <c r="AF120" s="131">
        <v>236</v>
      </c>
      <c r="AG120" s="131">
        <v>227</v>
      </c>
      <c r="AH120" s="131">
        <v>226</v>
      </c>
      <c r="AI120" s="131">
        <v>213</v>
      </c>
      <c r="AJ120" s="131">
        <v>240</v>
      </c>
      <c r="AK120" s="131">
        <v>229</v>
      </c>
      <c r="AL120" s="131">
        <v>228</v>
      </c>
      <c r="AM120" s="131">
        <v>222</v>
      </c>
      <c r="AN120" s="121">
        <v>233</v>
      </c>
      <c r="AO120" s="44">
        <f t="shared" si="12"/>
        <v>219.02857142857144</v>
      </c>
      <c r="AP120" s="46">
        <f t="shared" si="13"/>
        <v>221.1592049619322</v>
      </c>
      <c r="AR120" s="169"/>
      <c r="AS120" s="169"/>
    </row>
    <row r="121" spans="1:45" ht="15" thickTop="1" x14ac:dyDescent="0.3">
      <c r="A121" s="190"/>
      <c r="B121" s="212"/>
      <c r="C121" s="215"/>
      <c r="D121" s="217" t="s">
        <v>14</v>
      </c>
      <c r="E121" s="116" t="s">
        <v>2</v>
      </c>
      <c r="F121" s="117">
        <v>22</v>
      </c>
      <c r="G121" s="130">
        <v>20</v>
      </c>
      <c r="H121" s="130">
        <v>19</v>
      </c>
      <c r="I121" s="130">
        <v>25</v>
      </c>
      <c r="J121" s="130">
        <v>21</v>
      </c>
      <c r="K121" s="130">
        <v>45</v>
      </c>
      <c r="L121" s="130">
        <v>19</v>
      </c>
      <c r="M121" s="130">
        <v>37</v>
      </c>
      <c r="N121" s="130">
        <v>30</v>
      </c>
      <c r="O121" s="130">
        <v>67</v>
      </c>
      <c r="P121" s="130">
        <v>153</v>
      </c>
      <c r="Q121" s="130">
        <v>36</v>
      </c>
      <c r="R121" s="130">
        <v>33</v>
      </c>
      <c r="S121" s="130">
        <v>177</v>
      </c>
      <c r="T121" s="130">
        <v>177</v>
      </c>
      <c r="U121" s="130">
        <v>182</v>
      </c>
      <c r="V121" s="130">
        <v>114</v>
      </c>
      <c r="W121" s="130">
        <v>163</v>
      </c>
      <c r="X121" s="130">
        <v>158</v>
      </c>
      <c r="Y121" s="130">
        <v>179</v>
      </c>
      <c r="Z121" s="130">
        <v>26</v>
      </c>
      <c r="AA121" s="130">
        <v>181</v>
      </c>
      <c r="AB121" s="130">
        <v>19</v>
      </c>
      <c r="AC121" s="130">
        <v>181</v>
      </c>
      <c r="AD121" s="130">
        <v>178</v>
      </c>
      <c r="AE121" s="130">
        <v>176</v>
      </c>
      <c r="AF121" s="130">
        <v>176</v>
      </c>
      <c r="AG121" s="130">
        <v>177</v>
      </c>
      <c r="AH121" s="130">
        <v>178</v>
      </c>
      <c r="AI121" s="130">
        <v>177</v>
      </c>
      <c r="AJ121" s="130">
        <v>178</v>
      </c>
      <c r="AK121" s="130">
        <v>179</v>
      </c>
      <c r="AL121" s="130">
        <v>176</v>
      </c>
      <c r="AM121" s="130">
        <v>178</v>
      </c>
      <c r="AN121" s="118">
        <v>180</v>
      </c>
      <c r="AO121" s="47">
        <f t="shared" si="12"/>
        <v>115.34285714285714</v>
      </c>
      <c r="AP121" s="45">
        <f t="shared" si="13"/>
        <v>139.48378856600959</v>
      </c>
      <c r="AR121" s="169"/>
      <c r="AS121" s="169"/>
    </row>
    <row r="122" spans="1:45" ht="15" thickBot="1" x14ac:dyDescent="0.35">
      <c r="A122" s="190"/>
      <c r="B122" s="212"/>
      <c r="C122" s="215"/>
      <c r="D122" s="218"/>
      <c r="E122" s="119" t="s">
        <v>1</v>
      </c>
      <c r="F122" s="120">
        <v>215</v>
      </c>
      <c r="G122" s="131">
        <v>194</v>
      </c>
      <c r="H122" s="131">
        <v>168</v>
      </c>
      <c r="I122" s="131">
        <v>224</v>
      </c>
      <c r="J122" s="131">
        <v>207</v>
      </c>
      <c r="K122" s="131">
        <v>229</v>
      </c>
      <c r="L122" s="131">
        <v>178</v>
      </c>
      <c r="M122" s="131">
        <v>239</v>
      </c>
      <c r="N122" s="131">
        <v>239</v>
      </c>
      <c r="O122" s="131">
        <v>172</v>
      </c>
      <c r="P122" s="131">
        <v>220</v>
      </c>
      <c r="Q122" s="131">
        <v>228</v>
      </c>
      <c r="R122" s="131">
        <v>234</v>
      </c>
      <c r="S122" s="131">
        <v>230</v>
      </c>
      <c r="T122" s="131">
        <v>238</v>
      </c>
      <c r="U122" s="131">
        <v>230</v>
      </c>
      <c r="V122" s="131">
        <v>235</v>
      </c>
      <c r="W122" s="131">
        <v>229</v>
      </c>
      <c r="X122" s="131">
        <v>238</v>
      </c>
      <c r="Y122" s="131">
        <v>229</v>
      </c>
      <c r="Z122" s="131">
        <v>234</v>
      </c>
      <c r="AA122" s="131">
        <v>229</v>
      </c>
      <c r="AB122" s="131">
        <v>234</v>
      </c>
      <c r="AC122" s="131">
        <v>230</v>
      </c>
      <c r="AD122" s="131">
        <v>175</v>
      </c>
      <c r="AE122" s="131">
        <v>241</v>
      </c>
      <c r="AF122" s="131">
        <v>231</v>
      </c>
      <c r="AG122" s="131">
        <v>232</v>
      </c>
      <c r="AH122" s="131">
        <v>231</v>
      </c>
      <c r="AI122" s="131">
        <v>229</v>
      </c>
      <c r="AJ122" s="131">
        <v>234</v>
      </c>
      <c r="AK122" s="131">
        <v>230</v>
      </c>
      <c r="AL122" s="131">
        <v>229</v>
      </c>
      <c r="AM122" s="131">
        <v>233</v>
      </c>
      <c r="AN122" s="121">
        <v>234</v>
      </c>
      <c r="AO122" s="44">
        <f t="shared" si="12"/>
        <v>222.91428571428571</v>
      </c>
      <c r="AP122" s="46">
        <f t="shared" si="13"/>
        <v>224.90556940973062</v>
      </c>
      <c r="AR122" s="169"/>
      <c r="AS122" s="169"/>
    </row>
    <row r="123" spans="1:45" ht="15" thickTop="1" x14ac:dyDescent="0.3">
      <c r="A123" s="190"/>
      <c r="B123" s="212"/>
      <c r="C123" s="215"/>
      <c r="D123" s="219" t="s">
        <v>15</v>
      </c>
      <c r="E123" s="122" t="s">
        <v>2</v>
      </c>
      <c r="F123" s="123">
        <v>19</v>
      </c>
      <c r="G123" s="132">
        <v>17</v>
      </c>
      <c r="H123" s="132">
        <v>18</v>
      </c>
      <c r="I123" s="132">
        <v>22</v>
      </c>
      <c r="J123" s="132">
        <v>33</v>
      </c>
      <c r="K123" s="132">
        <v>23</v>
      </c>
      <c r="L123" s="132">
        <v>48</v>
      </c>
      <c r="M123" s="132">
        <v>22</v>
      </c>
      <c r="N123" s="132">
        <v>33</v>
      </c>
      <c r="O123" s="132">
        <v>48</v>
      </c>
      <c r="P123" s="132">
        <v>36</v>
      </c>
      <c r="Q123" s="132">
        <v>25</v>
      </c>
      <c r="R123" s="132">
        <v>95</v>
      </c>
      <c r="S123" s="132">
        <v>142</v>
      </c>
      <c r="T123" s="132">
        <v>14</v>
      </c>
      <c r="U123" s="132">
        <v>33</v>
      </c>
      <c r="V123" s="132">
        <v>32</v>
      </c>
      <c r="W123" s="132">
        <v>100</v>
      </c>
      <c r="X123" s="132">
        <v>87</v>
      </c>
      <c r="Y123" s="132">
        <v>43</v>
      </c>
      <c r="Z123" s="132">
        <v>101</v>
      </c>
      <c r="AA123" s="132">
        <v>110</v>
      </c>
      <c r="AB123" s="132">
        <v>86</v>
      </c>
      <c r="AC123" s="132">
        <v>108</v>
      </c>
      <c r="AD123" s="132">
        <v>142</v>
      </c>
      <c r="AE123" s="132">
        <v>132</v>
      </c>
      <c r="AF123" s="132">
        <v>33</v>
      </c>
      <c r="AG123" s="132">
        <v>126</v>
      </c>
      <c r="AH123" s="132">
        <v>137</v>
      </c>
      <c r="AI123" s="132">
        <v>127</v>
      </c>
      <c r="AJ123" s="132">
        <v>126</v>
      </c>
      <c r="AK123" s="132">
        <v>129</v>
      </c>
      <c r="AL123" s="132">
        <v>48</v>
      </c>
      <c r="AM123" s="132">
        <v>126</v>
      </c>
      <c r="AN123" s="124">
        <v>136</v>
      </c>
      <c r="AO123" s="47">
        <f t="shared" si="12"/>
        <v>73.057142857142864</v>
      </c>
      <c r="AP123" s="45">
        <f t="shared" si="13"/>
        <v>89.009533027069466</v>
      </c>
      <c r="AR123" s="169"/>
      <c r="AS123" s="169"/>
    </row>
    <row r="124" spans="1:45" ht="15" thickBot="1" x14ac:dyDescent="0.35">
      <c r="A124" s="190"/>
      <c r="B124" s="213"/>
      <c r="C124" s="216"/>
      <c r="D124" s="218"/>
      <c r="E124" s="119" t="s">
        <v>1</v>
      </c>
      <c r="F124" s="120">
        <v>222</v>
      </c>
      <c r="G124" s="131">
        <v>207</v>
      </c>
      <c r="H124" s="131">
        <v>232</v>
      </c>
      <c r="I124" s="131">
        <v>174</v>
      </c>
      <c r="J124" s="131">
        <v>213</v>
      </c>
      <c r="K124" s="131">
        <v>230</v>
      </c>
      <c r="L124" s="131">
        <v>203</v>
      </c>
      <c r="M124" s="131">
        <v>217</v>
      </c>
      <c r="N124" s="131">
        <v>168</v>
      </c>
      <c r="O124" s="131">
        <v>240</v>
      </c>
      <c r="P124" s="131">
        <v>231</v>
      </c>
      <c r="Q124" s="131">
        <v>219</v>
      </c>
      <c r="R124" s="131">
        <v>233</v>
      </c>
      <c r="S124" s="131">
        <v>243</v>
      </c>
      <c r="T124" s="131">
        <v>240</v>
      </c>
      <c r="U124" s="131">
        <v>241</v>
      </c>
      <c r="V124" s="131">
        <v>235</v>
      </c>
      <c r="W124" s="131">
        <v>233</v>
      </c>
      <c r="X124" s="131">
        <v>234</v>
      </c>
      <c r="Y124" s="131">
        <v>211</v>
      </c>
      <c r="Z124" s="131">
        <v>224</v>
      </c>
      <c r="AA124" s="131">
        <v>228</v>
      </c>
      <c r="AB124" s="131">
        <v>233</v>
      </c>
      <c r="AC124" s="131">
        <v>229</v>
      </c>
      <c r="AD124" s="131">
        <v>196</v>
      </c>
      <c r="AE124" s="131">
        <v>233</v>
      </c>
      <c r="AF124" s="131">
        <v>225</v>
      </c>
      <c r="AG124" s="131">
        <v>225</v>
      </c>
      <c r="AH124" s="131">
        <v>227</v>
      </c>
      <c r="AI124" s="131">
        <v>238</v>
      </c>
      <c r="AJ124" s="131">
        <v>223</v>
      </c>
      <c r="AK124" s="131">
        <v>240</v>
      </c>
      <c r="AL124" s="131">
        <v>235</v>
      </c>
      <c r="AM124" s="131">
        <v>235</v>
      </c>
      <c r="AN124" s="121">
        <v>225</v>
      </c>
      <c r="AO124" s="44">
        <f t="shared" si="12"/>
        <v>224.05714285714285</v>
      </c>
      <c r="AP124" s="46">
        <f t="shared" si="13"/>
        <v>225.29744648783614</v>
      </c>
      <c r="AR124" s="178">
        <v>16</v>
      </c>
      <c r="AS124" s="178">
        <v>190</v>
      </c>
    </row>
    <row r="125" spans="1:45" ht="15" thickTop="1" x14ac:dyDescent="0.3">
      <c r="A125" s="189" t="s">
        <v>22</v>
      </c>
      <c r="B125" s="191" t="s">
        <v>3</v>
      </c>
      <c r="C125" s="194" t="s">
        <v>32</v>
      </c>
      <c r="D125" s="197" t="s">
        <v>13</v>
      </c>
      <c r="E125" s="72" t="s">
        <v>2</v>
      </c>
      <c r="F125" s="86">
        <v>15</v>
      </c>
      <c r="G125" s="88">
        <v>12</v>
      </c>
      <c r="H125" s="88">
        <v>46</v>
      </c>
      <c r="I125" s="88">
        <v>12</v>
      </c>
      <c r="J125" s="88">
        <v>27</v>
      </c>
      <c r="K125" s="88">
        <v>22</v>
      </c>
      <c r="L125" s="88">
        <v>16</v>
      </c>
      <c r="M125" s="88">
        <v>79</v>
      </c>
      <c r="N125" s="88">
        <v>59</v>
      </c>
      <c r="O125" s="88">
        <v>36</v>
      </c>
      <c r="P125" s="88">
        <v>100</v>
      </c>
      <c r="Q125" s="88">
        <v>31</v>
      </c>
      <c r="R125" s="88">
        <v>45</v>
      </c>
      <c r="S125" s="88">
        <v>102</v>
      </c>
      <c r="T125" s="88">
        <v>184</v>
      </c>
      <c r="U125" s="88">
        <v>82</v>
      </c>
      <c r="V125" s="88">
        <v>129</v>
      </c>
      <c r="W125" s="88">
        <v>65</v>
      </c>
      <c r="X125" s="88">
        <v>45</v>
      </c>
      <c r="Y125" s="88">
        <v>89</v>
      </c>
      <c r="Z125" s="88">
        <v>159</v>
      </c>
      <c r="AA125" s="88">
        <v>7</v>
      </c>
      <c r="AB125" s="88">
        <v>89</v>
      </c>
      <c r="AC125" s="88">
        <v>160</v>
      </c>
      <c r="AD125" s="88">
        <v>74</v>
      </c>
      <c r="AE125" s="88">
        <v>152</v>
      </c>
      <c r="AF125" s="88">
        <v>140</v>
      </c>
      <c r="AG125" s="88">
        <v>71</v>
      </c>
      <c r="AH125" s="88">
        <v>178</v>
      </c>
      <c r="AI125" s="88">
        <v>183</v>
      </c>
      <c r="AJ125" s="88">
        <v>105</v>
      </c>
      <c r="AK125" s="88">
        <v>183</v>
      </c>
      <c r="AL125" s="88">
        <v>102</v>
      </c>
      <c r="AM125" s="88">
        <v>138</v>
      </c>
      <c r="AN125" s="89">
        <v>176</v>
      </c>
      <c r="AO125" s="48">
        <f>AVERAGE(F125:AN125)</f>
        <v>88.942857142857136</v>
      </c>
      <c r="AP125" s="90">
        <f>SQRT(SUMSQ(H125:AN125)/COUNT(H125:AN125))</f>
        <v>108.94980773760275</v>
      </c>
      <c r="AR125" s="178">
        <v>39</v>
      </c>
      <c r="AS125" s="178">
        <v>196</v>
      </c>
    </row>
    <row r="126" spans="1:45" ht="15" thickBot="1" x14ac:dyDescent="0.35">
      <c r="A126" s="190"/>
      <c r="B126" s="192"/>
      <c r="C126" s="195"/>
      <c r="D126" s="198"/>
      <c r="E126" s="73" t="s">
        <v>1</v>
      </c>
      <c r="F126" s="61">
        <v>189</v>
      </c>
      <c r="G126" s="137">
        <v>192</v>
      </c>
      <c r="H126" s="137">
        <v>191</v>
      </c>
      <c r="I126" s="137">
        <v>188</v>
      </c>
      <c r="J126" s="137">
        <v>191</v>
      </c>
      <c r="K126" s="137">
        <v>196</v>
      </c>
      <c r="L126" s="137">
        <v>203</v>
      </c>
      <c r="M126" s="137">
        <v>224</v>
      </c>
      <c r="N126" s="137">
        <v>216</v>
      </c>
      <c r="O126" s="137">
        <v>211</v>
      </c>
      <c r="P126" s="137">
        <v>223</v>
      </c>
      <c r="Q126" s="137">
        <v>239</v>
      </c>
      <c r="R126" s="137">
        <v>217</v>
      </c>
      <c r="S126" s="137">
        <v>229</v>
      </c>
      <c r="T126" s="137">
        <v>234</v>
      </c>
      <c r="U126" s="137">
        <v>228</v>
      </c>
      <c r="V126" s="137">
        <v>236</v>
      </c>
      <c r="W126" s="137">
        <v>228</v>
      </c>
      <c r="X126" s="137">
        <v>225</v>
      </c>
      <c r="Y126" s="137">
        <v>230</v>
      </c>
      <c r="Z126" s="137">
        <v>236</v>
      </c>
      <c r="AA126" s="137">
        <v>193</v>
      </c>
      <c r="AB126" s="137">
        <v>233</v>
      </c>
      <c r="AC126" s="137">
        <v>231</v>
      </c>
      <c r="AD126" s="137">
        <v>223</v>
      </c>
      <c r="AE126" s="137">
        <v>230</v>
      </c>
      <c r="AF126" s="137">
        <v>237</v>
      </c>
      <c r="AG126" s="137">
        <v>243</v>
      </c>
      <c r="AH126" s="137">
        <v>229</v>
      </c>
      <c r="AI126" s="137">
        <v>230</v>
      </c>
      <c r="AJ126" s="137">
        <v>236</v>
      </c>
      <c r="AK126" s="137">
        <v>232</v>
      </c>
      <c r="AL126" s="137">
        <v>233</v>
      </c>
      <c r="AM126" s="137">
        <v>237</v>
      </c>
      <c r="AN126" s="35">
        <v>245</v>
      </c>
      <c r="AO126" s="44">
        <f t="shared" ref="AO126:AO148" si="16">AVERAGE(F126:AN126)</f>
        <v>221.65714285714284</v>
      </c>
      <c r="AP126" s="46">
        <f t="shared" ref="AP126:AP148" si="17">SQRT(SUMSQ(H126:AN126)/COUNT(H126:AN126))</f>
        <v>224.10732007029782</v>
      </c>
      <c r="AR126" s="178">
        <v>18</v>
      </c>
      <c r="AS126" s="178">
        <v>208</v>
      </c>
    </row>
    <row r="127" spans="1:45" ht="15" thickTop="1" x14ac:dyDescent="0.3">
      <c r="A127" s="190"/>
      <c r="B127" s="192"/>
      <c r="C127" s="195"/>
      <c r="D127" s="197" t="s">
        <v>14</v>
      </c>
      <c r="E127" s="72" t="s">
        <v>2</v>
      </c>
      <c r="F127" s="60">
        <v>16</v>
      </c>
      <c r="G127" s="136">
        <v>39</v>
      </c>
      <c r="H127" s="136">
        <v>18</v>
      </c>
      <c r="I127" s="136">
        <v>27</v>
      </c>
      <c r="J127" s="136">
        <v>56</v>
      </c>
      <c r="K127" s="136">
        <v>15</v>
      </c>
      <c r="L127" s="136">
        <v>32</v>
      </c>
      <c r="M127" s="136">
        <v>45</v>
      </c>
      <c r="N127" s="136">
        <v>64</v>
      </c>
      <c r="O127" s="136">
        <v>36</v>
      </c>
      <c r="P127" s="136">
        <v>28</v>
      </c>
      <c r="Q127" s="136">
        <v>132</v>
      </c>
      <c r="R127" s="136">
        <v>22</v>
      </c>
      <c r="S127" s="136">
        <v>151</v>
      </c>
      <c r="T127" s="136">
        <v>127</v>
      </c>
      <c r="U127" s="136">
        <v>63</v>
      </c>
      <c r="V127" s="136">
        <v>81</v>
      </c>
      <c r="W127" s="136">
        <v>21</v>
      </c>
      <c r="X127" s="136">
        <v>110</v>
      </c>
      <c r="Y127" s="136">
        <v>93</v>
      </c>
      <c r="Z127" s="136">
        <v>104</v>
      </c>
      <c r="AA127" s="136">
        <v>150</v>
      </c>
      <c r="AB127" s="136">
        <v>87</v>
      </c>
      <c r="AC127" s="136">
        <v>26</v>
      </c>
      <c r="AD127" s="136">
        <v>129</v>
      </c>
      <c r="AE127" s="136">
        <v>142</v>
      </c>
      <c r="AF127" s="136">
        <v>115</v>
      </c>
      <c r="AG127" s="136">
        <v>133</v>
      </c>
      <c r="AH127" s="136">
        <v>182</v>
      </c>
      <c r="AI127" s="136">
        <v>10</v>
      </c>
      <c r="AJ127" s="136">
        <v>116</v>
      </c>
      <c r="AK127" s="136">
        <v>123</v>
      </c>
      <c r="AL127" s="136">
        <v>95</v>
      </c>
      <c r="AM127" s="136">
        <v>179</v>
      </c>
      <c r="AN127" s="34">
        <v>186</v>
      </c>
      <c r="AO127" s="47">
        <f t="shared" si="16"/>
        <v>84.371428571428567</v>
      </c>
      <c r="AP127" s="45">
        <f t="shared" si="17"/>
        <v>102.83084079293438</v>
      </c>
      <c r="AR127" s="178">
        <v>27</v>
      </c>
      <c r="AS127" s="178">
        <v>237</v>
      </c>
    </row>
    <row r="128" spans="1:45" ht="15" thickBot="1" x14ac:dyDescent="0.35">
      <c r="A128" s="190"/>
      <c r="B128" s="192"/>
      <c r="C128" s="195"/>
      <c r="D128" s="198"/>
      <c r="E128" s="73" t="s">
        <v>1</v>
      </c>
      <c r="F128" s="61">
        <v>190</v>
      </c>
      <c r="G128" s="137">
        <v>196</v>
      </c>
      <c r="H128" s="137">
        <v>208</v>
      </c>
      <c r="I128" s="137">
        <v>237</v>
      </c>
      <c r="J128" s="137">
        <v>240</v>
      </c>
      <c r="K128" s="137">
        <v>217</v>
      </c>
      <c r="L128" s="137">
        <v>224</v>
      </c>
      <c r="M128" s="137">
        <v>235</v>
      </c>
      <c r="N128" s="137">
        <v>233</v>
      </c>
      <c r="O128" s="137">
        <v>215</v>
      </c>
      <c r="P128" s="137">
        <v>230</v>
      </c>
      <c r="Q128" s="137">
        <v>236</v>
      </c>
      <c r="R128" s="137">
        <v>248</v>
      </c>
      <c r="S128" s="137">
        <v>215</v>
      </c>
      <c r="T128" s="137">
        <v>240</v>
      </c>
      <c r="U128" s="137">
        <v>245</v>
      </c>
      <c r="V128" s="137">
        <v>227</v>
      </c>
      <c r="W128" s="137">
        <v>212</v>
      </c>
      <c r="X128" s="137">
        <v>190</v>
      </c>
      <c r="Y128" s="137">
        <v>192</v>
      </c>
      <c r="Z128" s="137">
        <v>238</v>
      </c>
      <c r="AA128" s="137">
        <v>232</v>
      </c>
      <c r="AB128" s="137">
        <v>224</v>
      </c>
      <c r="AC128" s="137">
        <v>234</v>
      </c>
      <c r="AD128" s="137">
        <v>242</v>
      </c>
      <c r="AE128" s="137">
        <v>239</v>
      </c>
      <c r="AF128" s="137">
        <v>237</v>
      </c>
      <c r="AG128" s="137">
        <v>221</v>
      </c>
      <c r="AH128" s="137">
        <v>221</v>
      </c>
      <c r="AI128" s="137">
        <v>238</v>
      </c>
      <c r="AJ128" s="137">
        <v>236</v>
      </c>
      <c r="AK128" s="137">
        <v>238</v>
      </c>
      <c r="AL128" s="137">
        <v>228</v>
      </c>
      <c r="AM128" s="137">
        <v>247</v>
      </c>
      <c r="AN128" s="35">
        <v>230</v>
      </c>
      <c r="AO128" s="44">
        <f t="shared" si="16"/>
        <v>226.71428571428572</v>
      </c>
      <c r="AP128" s="46">
        <f t="shared" si="17"/>
        <v>229.17751489474995</v>
      </c>
      <c r="AR128" s="178">
        <v>56</v>
      </c>
      <c r="AS128" s="178">
        <v>240</v>
      </c>
    </row>
    <row r="129" spans="1:45" ht="15" thickTop="1" x14ac:dyDescent="0.3">
      <c r="A129" s="190"/>
      <c r="B129" s="192"/>
      <c r="C129" s="195"/>
      <c r="D129" s="199" t="s">
        <v>15</v>
      </c>
      <c r="E129" s="74" t="s">
        <v>2</v>
      </c>
      <c r="F129" s="62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36"/>
      <c r="AO129" s="47" t="e">
        <f t="shared" si="16"/>
        <v>#DIV/0!</v>
      </c>
      <c r="AP129" s="45" t="e">
        <f t="shared" si="17"/>
        <v>#DIV/0!</v>
      </c>
      <c r="AR129" s="178">
        <v>15</v>
      </c>
      <c r="AS129" s="178">
        <v>217</v>
      </c>
    </row>
    <row r="130" spans="1:45" ht="15" thickBot="1" x14ac:dyDescent="0.35">
      <c r="A130" s="190"/>
      <c r="B130" s="193"/>
      <c r="C130" s="196"/>
      <c r="D130" s="198"/>
      <c r="E130" s="73" t="s">
        <v>1</v>
      </c>
      <c r="F130" s="61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35"/>
      <c r="AO130" s="44" t="e">
        <f t="shared" si="16"/>
        <v>#DIV/0!</v>
      </c>
      <c r="AP130" s="46" t="e">
        <f t="shared" si="17"/>
        <v>#DIV/0!</v>
      </c>
      <c r="AR130" s="178">
        <v>32</v>
      </c>
      <c r="AS130" s="178">
        <v>224</v>
      </c>
    </row>
    <row r="131" spans="1:45" ht="15" thickTop="1" x14ac:dyDescent="0.3">
      <c r="A131" s="190"/>
      <c r="B131" s="200" t="s">
        <v>4</v>
      </c>
      <c r="C131" s="203" t="s">
        <v>38</v>
      </c>
      <c r="D131" s="206" t="s">
        <v>13</v>
      </c>
      <c r="E131" s="75" t="s">
        <v>2</v>
      </c>
      <c r="F131" s="63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41"/>
      <c r="AK131" s="141"/>
      <c r="AL131" s="141"/>
      <c r="AM131" s="141"/>
      <c r="AN131" s="37"/>
      <c r="AO131" s="47" t="e">
        <f t="shared" si="16"/>
        <v>#DIV/0!</v>
      </c>
      <c r="AP131" s="45" t="e">
        <f t="shared" si="17"/>
        <v>#DIV/0!</v>
      </c>
      <c r="AR131" s="178">
        <v>45</v>
      </c>
      <c r="AS131" s="178">
        <v>235</v>
      </c>
    </row>
    <row r="132" spans="1:45" ht="15" thickBot="1" x14ac:dyDescent="0.35">
      <c r="A132" s="190"/>
      <c r="B132" s="201"/>
      <c r="C132" s="204"/>
      <c r="D132" s="207"/>
      <c r="E132" s="76" t="s">
        <v>1</v>
      </c>
      <c r="F132" s="64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38"/>
      <c r="AO132" s="49" t="e">
        <f t="shared" si="16"/>
        <v>#DIV/0!</v>
      </c>
      <c r="AP132" s="46" t="e">
        <f t="shared" si="17"/>
        <v>#DIV/0!</v>
      </c>
      <c r="AR132" s="178">
        <v>64</v>
      </c>
      <c r="AS132" s="178">
        <v>233</v>
      </c>
    </row>
    <row r="133" spans="1:45" ht="15" thickTop="1" x14ac:dyDescent="0.3">
      <c r="A133" s="190"/>
      <c r="B133" s="201"/>
      <c r="C133" s="204"/>
      <c r="D133" s="208" t="s">
        <v>14</v>
      </c>
      <c r="E133" s="77" t="s">
        <v>2</v>
      </c>
      <c r="F133" s="65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  <c r="AA133" s="141"/>
      <c r="AB133" s="141"/>
      <c r="AC133" s="141"/>
      <c r="AD133" s="141"/>
      <c r="AE133" s="141"/>
      <c r="AF133" s="141"/>
      <c r="AG133" s="141"/>
      <c r="AH133" s="141"/>
      <c r="AI133" s="141"/>
      <c r="AJ133" s="141"/>
      <c r="AK133" s="141"/>
      <c r="AL133" s="141"/>
      <c r="AM133" s="141"/>
      <c r="AN133" s="37"/>
      <c r="AO133" s="48" t="e">
        <f t="shared" si="16"/>
        <v>#DIV/0!</v>
      </c>
      <c r="AP133" s="45" t="e">
        <f t="shared" si="17"/>
        <v>#DIV/0!</v>
      </c>
      <c r="AR133" s="178">
        <v>36</v>
      </c>
      <c r="AS133" s="178">
        <v>215</v>
      </c>
    </row>
    <row r="134" spans="1:45" ht="15" thickBot="1" x14ac:dyDescent="0.35">
      <c r="A134" s="190"/>
      <c r="B134" s="201"/>
      <c r="C134" s="204"/>
      <c r="D134" s="209"/>
      <c r="E134" s="78" t="s">
        <v>1</v>
      </c>
      <c r="F134" s="66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2"/>
      <c r="AE134" s="142"/>
      <c r="AF134" s="142"/>
      <c r="AG134" s="142"/>
      <c r="AH134" s="142"/>
      <c r="AI134" s="142"/>
      <c r="AJ134" s="142"/>
      <c r="AK134" s="142"/>
      <c r="AL134" s="142"/>
      <c r="AM134" s="142"/>
      <c r="AN134" s="39"/>
      <c r="AO134" s="44" t="e">
        <f t="shared" si="16"/>
        <v>#DIV/0!</v>
      </c>
      <c r="AP134" s="46" t="e">
        <f t="shared" si="17"/>
        <v>#DIV/0!</v>
      </c>
      <c r="AR134" s="178">
        <v>28</v>
      </c>
      <c r="AS134" s="178">
        <v>230</v>
      </c>
    </row>
    <row r="135" spans="1:45" ht="15" thickTop="1" x14ac:dyDescent="0.3">
      <c r="A135" s="190"/>
      <c r="B135" s="201"/>
      <c r="C135" s="204"/>
      <c r="D135" s="210" t="s">
        <v>15</v>
      </c>
      <c r="E135" s="79" t="s">
        <v>2</v>
      </c>
      <c r="F135" s="67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40"/>
      <c r="AO135" s="47" t="e">
        <f t="shared" si="16"/>
        <v>#DIV/0!</v>
      </c>
      <c r="AP135" s="45" t="e">
        <f t="shared" si="17"/>
        <v>#DIV/0!</v>
      </c>
      <c r="AR135" s="178">
        <v>132</v>
      </c>
      <c r="AS135" s="178">
        <v>236</v>
      </c>
    </row>
    <row r="136" spans="1:45" ht="15" thickBot="1" x14ac:dyDescent="0.35">
      <c r="A136" s="190"/>
      <c r="B136" s="202"/>
      <c r="C136" s="205"/>
      <c r="D136" s="209"/>
      <c r="E136" s="78" t="s">
        <v>1</v>
      </c>
      <c r="F136" s="66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39"/>
      <c r="AO136" s="44" t="e">
        <f t="shared" si="16"/>
        <v>#DIV/0!</v>
      </c>
      <c r="AP136" s="46" t="e">
        <f t="shared" si="17"/>
        <v>#DIV/0!</v>
      </c>
      <c r="AR136" s="178">
        <v>22</v>
      </c>
      <c r="AS136" s="178">
        <v>248</v>
      </c>
    </row>
    <row r="137" spans="1:45" ht="15" thickTop="1" x14ac:dyDescent="0.3">
      <c r="A137" s="190"/>
      <c r="B137" s="220" t="s">
        <v>4</v>
      </c>
      <c r="C137" s="223" t="s">
        <v>39</v>
      </c>
      <c r="D137" s="226" t="s">
        <v>13</v>
      </c>
      <c r="E137" s="80" t="s">
        <v>2</v>
      </c>
      <c r="F137" s="68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3"/>
      <c r="AL137" s="133"/>
      <c r="AM137" s="133"/>
      <c r="AN137" s="41"/>
      <c r="AO137" s="47" t="e">
        <f t="shared" ref="AO137:AO142" si="18">AVERAGE(F137:AN137)</f>
        <v>#DIV/0!</v>
      </c>
      <c r="AP137" s="45" t="e">
        <f t="shared" ref="AP137:AP142" si="19">SQRT(SUMSQ(H137:AN137)/COUNT(H137:AN137))</f>
        <v>#DIV/0!</v>
      </c>
      <c r="AR137" s="178">
        <v>151</v>
      </c>
      <c r="AS137" s="178">
        <v>215</v>
      </c>
    </row>
    <row r="138" spans="1:45" ht="15" thickBot="1" x14ac:dyDescent="0.35">
      <c r="A138" s="190"/>
      <c r="B138" s="221"/>
      <c r="C138" s="224"/>
      <c r="D138" s="227"/>
      <c r="E138" s="81" t="s">
        <v>1</v>
      </c>
      <c r="F138" s="69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42"/>
      <c r="AO138" s="44" t="e">
        <f t="shared" si="18"/>
        <v>#DIV/0!</v>
      </c>
      <c r="AP138" s="46" t="e">
        <f t="shared" si="19"/>
        <v>#DIV/0!</v>
      </c>
      <c r="AR138" s="178">
        <v>127</v>
      </c>
      <c r="AS138" s="178">
        <v>240</v>
      </c>
    </row>
    <row r="139" spans="1:45" ht="15" thickTop="1" x14ac:dyDescent="0.3">
      <c r="A139" s="190"/>
      <c r="B139" s="221"/>
      <c r="C139" s="224"/>
      <c r="D139" s="226" t="s">
        <v>14</v>
      </c>
      <c r="E139" s="80" t="s">
        <v>2</v>
      </c>
      <c r="F139" s="68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  <c r="AJ139" s="133"/>
      <c r="AK139" s="133"/>
      <c r="AL139" s="133"/>
      <c r="AM139" s="133"/>
      <c r="AN139" s="41"/>
      <c r="AO139" s="47" t="e">
        <f t="shared" si="18"/>
        <v>#DIV/0!</v>
      </c>
      <c r="AP139" s="45" t="e">
        <f t="shared" si="19"/>
        <v>#DIV/0!</v>
      </c>
      <c r="AR139" s="178">
        <v>63</v>
      </c>
      <c r="AS139" s="178">
        <v>245</v>
      </c>
    </row>
    <row r="140" spans="1:45" ht="15" thickBot="1" x14ac:dyDescent="0.35">
      <c r="A140" s="190"/>
      <c r="B140" s="221"/>
      <c r="C140" s="224"/>
      <c r="D140" s="227"/>
      <c r="E140" s="81" t="s">
        <v>1</v>
      </c>
      <c r="F140" s="69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42"/>
      <c r="AO140" s="44" t="e">
        <f t="shared" si="18"/>
        <v>#DIV/0!</v>
      </c>
      <c r="AP140" s="46" t="e">
        <f t="shared" si="19"/>
        <v>#DIV/0!</v>
      </c>
      <c r="AR140" s="178">
        <v>81</v>
      </c>
      <c r="AS140" s="178">
        <v>227</v>
      </c>
    </row>
    <row r="141" spans="1:45" ht="15" thickTop="1" x14ac:dyDescent="0.3">
      <c r="A141" s="190"/>
      <c r="B141" s="221"/>
      <c r="C141" s="224"/>
      <c r="D141" s="228" t="s">
        <v>15</v>
      </c>
      <c r="E141" s="82" t="s">
        <v>2</v>
      </c>
      <c r="F141" s="70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43"/>
      <c r="AO141" s="47" t="e">
        <f t="shared" si="18"/>
        <v>#DIV/0!</v>
      </c>
      <c r="AP141" s="45" t="e">
        <f t="shared" si="19"/>
        <v>#DIV/0!</v>
      </c>
      <c r="AR141" s="178">
        <v>21</v>
      </c>
      <c r="AS141" s="178">
        <v>212</v>
      </c>
    </row>
    <row r="142" spans="1:45" ht="15" thickBot="1" x14ac:dyDescent="0.35">
      <c r="A142" s="190"/>
      <c r="B142" s="222"/>
      <c r="C142" s="225"/>
      <c r="D142" s="227"/>
      <c r="E142" s="81" t="s">
        <v>1</v>
      </c>
      <c r="F142" s="69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42"/>
      <c r="AO142" s="44" t="e">
        <f t="shared" si="18"/>
        <v>#DIV/0!</v>
      </c>
      <c r="AP142" s="46" t="e">
        <f t="shared" si="19"/>
        <v>#DIV/0!</v>
      </c>
      <c r="AR142" s="178">
        <v>110</v>
      </c>
      <c r="AS142" s="178">
        <v>190</v>
      </c>
    </row>
    <row r="143" spans="1:45" ht="15" thickTop="1" x14ac:dyDescent="0.3">
      <c r="A143" s="190"/>
      <c r="B143" s="211" t="s">
        <v>4</v>
      </c>
      <c r="C143" s="214" t="s">
        <v>43</v>
      </c>
      <c r="D143" s="217" t="s">
        <v>13</v>
      </c>
      <c r="E143" s="116" t="s">
        <v>2</v>
      </c>
      <c r="F143" s="117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18"/>
      <c r="AO143" s="47" t="e">
        <f t="shared" si="16"/>
        <v>#DIV/0!</v>
      </c>
      <c r="AP143" s="45" t="e">
        <f t="shared" si="17"/>
        <v>#DIV/0!</v>
      </c>
      <c r="AR143" s="178">
        <v>93</v>
      </c>
      <c r="AS143" s="178">
        <v>192</v>
      </c>
    </row>
    <row r="144" spans="1:45" ht="15" thickBot="1" x14ac:dyDescent="0.35">
      <c r="A144" s="190"/>
      <c r="B144" s="212"/>
      <c r="C144" s="215"/>
      <c r="D144" s="218"/>
      <c r="E144" s="119" t="s">
        <v>1</v>
      </c>
      <c r="F144" s="120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131"/>
      <c r="AK144" s="131"/>
      <c r="AL144" s="131"/>
      <c r="AM144" s="131"/>
      <c r="AN144" s="121"/>
      <c r="AO144" s="44" t="e">
        <f t="shared" si="16"/>
        <v>#DIV/0!</v>
      </c>
      <c r="AP144" s="46" t="e">
        <f t="shared" si="17"/>
        <v>#DIV/0!</v>
      </c>
      <c r="AR144" s="178">
        <v>104</v>
      </c>
      <c r="AS144" s="178">
        <v>238</v>
      </c>
    </row>
    <row r="145" spans="1:45" ht="15" thickTop="1" x14ac:dyDescent="0.3">
      <c r="A145" s="190"/>
      <c r="B145" s="212"/>
      <c r="C145" s="215"/>
      <c r="D145" s="217" t="s">
        <v>14</v>
      </c>
      <c r="E145" s="116" t="s">
        <v>2</v>
      </c>
      <c r="F145" s="117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18"/>
      <c r="AO145" s="47" t="e">
        <f t="shared" si="16"/>
        <v>#DIV/0!</v>
      </c>
      <c r="AP145" s="45" t="e">
        <f t="shared" si="17"/>
        <v>#DIV/0!</v>
      </c>
      <c r="AR145" s="178">
        <v>150</v>
      </c>
      <c r="AS145" s="178">
        <v>232</v>
      </c>
    </row>
    <row r="146" spans="1:45" ht="15" thickBot="1" x14ac:dyDescent="0.35">
      <c r="A146" s="190"/>
      <c r="B146" s="212"/>
      <c r="C146" s="215"/>
      <c r="D146" s="218"/>
      <c r="E146" s="119" t="s">
        <v>1</v>
      </c>
      <c r="F146" s="120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21"/>
      <c r="AO146" s="44" t="e">
        <f t="shared" si="16"/>
        <v>#DIV/0!</v>
      </c>
      <c r="AP146" s="46" t="e">
        <f t="shared" si="17"/>
        <v>#DIV/0!</v>
      </c>
      <c r="AR146" s="178">
        <v>87</v>
      </c>
      <c r="AS146" s="178">
        <v>224</v>
      </c>
    </row>
    <row r="147" spans="1:45" ht="15" thickTop="1" x14ac:dyDescent="0.3">
      <c r="A147" s="190"/>
      <c r="B147" s="212"/>
      <c r="C147" s="215"/>
      <c r="D147" s="219" t="s">
        <v>15</v>
      </c>
      <c r="E147" s="122" t="s">
        <v>2</v>
      </c>
      <c r="F147" s="123"/>
      <c r="G147" s="132"/>
      <c r="H147" s="13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132"/>
      <c r="AL147" s="132"/>
      <c r="AM147" s="132"/>
      <c r="AN147" s="124"/>
      <c r="AO147" s="47" t="e">
        <f t="shared" si="16"/>
        <v>#DIV/0!</v>
      </c>
      <c r="AP147" s="45" t="e">
        <f t="shared" si="17"/>
        <v>#DIV/0!</v>
      </c>
      <c r="AR147" s="178">
        <v>26</v>
      </c>
      <c r="AS147" s="178">
        <v>234</v>
      </c>
    </row>
    <row r="148" spans="1:45" ht="15" thickBot="1" x14ac:dyDescent="0.35">
      <c r="A148" s="190"/>
      <c r="B148" s="213"/>
      <c r="C148" s="216"/>
      <c r="D148" s="218"/>
      <c r="E148" s="119" t="s">
        <v>1</v>
      </c>
      <c r="F148" s="120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21"/>
      <c r="AO148" s="44" t="e">
        <f t="shared" si="16"/>
        <v>#DIV/0!</v>
      </c>
      <c r="AP148" s="46" t="e">
        <f t="shared" si="17"/>
        <v>#DIV/0!</v>
      </c>
      <c r="AR148" s="178">
        <v>129</v>
      </c>
      <c r="AS148" s="178">
        <v>242</v>
      </c>
    </row>
    <row r="149" spans="1:45" ht="15" hidden="1" customHeight="1" thickTop="1" x14ac:dyDescent="0.3">
      <c r="A149" s="189" t="s">
        <v>25</v>
      </c>
      <c r="B149" s="191" t="s">
        <v>3</v>
      </c>
      <c r="C149" s="194" t="s">
        <v>32</v>
      </c>
      <c r="D149" s="197" t="s">
        <v>13</v>
      </c>
      <c r="E149" s="72" t="s">
        <v>2</v>
      </c>
      <c r="F149" s="86">
        <v>17</v>
      </c>
      <c r="G149" s="88">
        <v>24</v>
      </c>
      <c r="H149" s="88">
        <v>18</v>
      </c>
      <c r="I149" s="88">
        <v>15</v>
      </c>
      <c r="J149" s="88">
        <v>16</v>
      </c>
      <c r="K149" s="88">
        <v>21</v>
      </c>
      <c r="L149" s="88">
        <v>53</v>
      </c>
      <c r="M149" s="88">
        <v>19</v>
      </c>
      <c r="N149" s="88">
        <v>30</v>
      </c>
      <c r="O149" s="88">
        <v>58</v>
      </c>
      <c r="P149" s="88">
        <v>26</v>
      </c>
      <c r="Q149" s="88">
        <v>72</v>
      </c>
      <c r="R149" s="88">
        <v>131</v>
      </c>
      <c r="S149" s="88">
        <v>131</v>
      </c>
      <c r="T149" s="88">
        <v>186</v>
      </c>
      <c r="U149" s="88">
        <v>50</v>
      </c>
      <c r="V149" s="88">
        <v>78</v>
      </c>
      <c r="W149" s="88">
        <v>168</v>
      </c>
      <c r="X149" s="88">
        <v>183</v>
      </c>
      <c r="Y149" s="88">
        <v>175</v>
      </c>
      <c r="Z149" s="88">
        <v>120</v>
      </c>
      <c r="AA149" s="88">
        <v>173</v>
      </c>
      <c r="AB149" s="88">
        <v>173</v>
      </c>
      <c r="AC149" s="88">
        <v>157</v>
      </c>
      <c r="AD149" s="88">
        <v>152</v>
      </c>
      <c r="AE149" s="88">
        <v>29</v>
      </c>
      <c r="AF149" s="88">
        <v>143</v>
      </c>
      <c r="AG149" s="88">
        <v>129</v>
      </c>
      <c r="AH149" s="88">
        <v>181</v>
      </c>
      <c r="AI149" s="88">
        <v>178</v>
      </c>
      <c r="AJ149" s="88">
        <v>156</v>
      </c>
      <c r="AK149" s="88">
        <v>135</v>
      </c>
      <c r="AL149" s="88">
        <v>132</v>
      </c>
      <c r="AM149" s="88">
        <v>178</v>
      </c>
      <c r="AN149" s="89">
        <v>180</v>
      </c>
      <c r="AO149" s="48">
        <f>AVERAGE(F149:AN149)</f>
        <v>105.34285714285714</v>
      </c>
      <c r="AP149" s="90">
        <f>SQRT(SUMSQ(H149:AN149)/COUNT(H149:AN149))</f>
        <v>127.0690578171785</v>
      </c>
      <c r="AR149" s="178">
        <v>142</v>
      </c>
      <c r="AS149" s="178">
        <v>239</v>
      </c>
    </row>
    <row r="150" spans="1:45" ht="15" hidden="1" customHeight="1" thickBot="1" x14ac:dyDescent="0.35">
      <c r="A150" s="190"/>
      <c r="B150" s="192"/>
      <c r="C150" s="195"/>
      <c r="D150" s="198"/>
      <c r="E150" s="73" t="s">
        <v>1</v>
      </c>
      <c r="F150" s="61">
        <v>193</v>
      </c>
      <c r="G150" s="137">
        <v>193</v>
      </c>
      <c r="H150" s="137">
        <v>189</v>
      </c>
      <c r="I150" s="137">
        <v>192</v>
      </c>
      <c r="J150" s="137">
        <v>194</v>
      </c>
      <c r="K150" s="137">
        <v>178</v>
      </c>
      <c r="L150" s="137">
        <v>211</v>
      </c>
      <c r="M150" s="137">
        <v>211</v>
      </c>
      <c r="N150" s="137">
        <v>211</v>
      </c>
      <c r="O150" s="137">
        <v>220</v>
      </c>
      <c r="P150" s="137">
        <v>207</v>
      </c>
      <c r="Q150" s="137">
        <v>223</v>
      </c>
      <c r="R150" s="137">
        <v>242</v>
      </c>
      <c r="S150" s="137">
        <v>219</v>
      </c>
      <c r="T150" s="137">
        <v>240</v>
      </c>
      <c r="U150" s="137">
        <v>240</v>
      </c>
      <c r="V150" s="137">
        <v>222</v>
      </c>
      <c r="W150" s="137">
        <v>235</v>
      </c>
      <c r="X150" s="137">
        <v>234</v>
      </c>
      <c r="Y150" s="137">
        <v>247</v>
      </c>
      <c r="Z150" s="137">
        <v>242</v>
      </c>
      <c r="AA150" s="137">
        <v>233</v>
      </c>
      <c r="AB150" s="137">
        <v>228</v>
      </c>
      <c r="AC150" s="137">
        <v>225</v>
      </c>
      <c r="AD150" s="137">
        <v>231</v>
      </c>
      <c r="AE150" s="137">
        <v>217</v>
      </c>
      <c r="AF150" s="137">
        <v>238</v>
      </c>
      <c r="AG150" s="137">
        <v>241</v>
      </c>
      <c r="AH150" s="137">
        <v>232</v>
      </c>
      <c r="AI150" s="137">
        <v>226</v>
      </c>
      <c r="AJ150" s="137">
        <v>237</v>
      </c>
      <c r="AK150" s="137">
        <v>219</v>
      </c>
      <c r="AL150" s="137">
        <v>241</v>
      </c>
      <c r="AM150" s="137">
        <v>234</v>
      </c>
      <c r="AN150" s="35">
        <v>235</v>
      </c>
      <c r="AO150" s="44">
        <f t="shared" ref="AO150:AO172" si="20">AVERAGE(F150:AN150)</f>
        <v>222.28571428571428</v>
      </c>
      <c r="AP150" s="46">
        <f t="shared" ref="AP150:AP172" si="21">SQRT(SUMSQ(H150:AN150)/COUNT(H150:AN150))</f>
        <v>224.70006945286246</v>
      </c>
      <c r="AR150" s="178">
        <v>115</v>
      </c>
      <c r="AS150" s="178">
        <v>237</v>
      </c>
    </row>
    <row r="151" spans="1:45" ht="15" hidden="1" customHeight="1" thickTop="1" x14ac:dyDescent="0.3">
      <c r="A151" s="190"/>
      <c r="B151" s="192"/>
      <c r="C151" s="195"/>
      <c r="D151" s="197" t="s">
        <v>14</v>
      </c>
      <c r="E151" s="72" t="s">
        <v>2</v>
      </c>
      <c r="F151" s="60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36"/>
      <c r="AN151" s="34"/>
      <c r="AO151" s="47" t="e">
        <f t="shared" si="20"/>
        <v>#DIV/0!</v>
      </c>
      <c r="AP151" s="45" t="e">
        <f t="shared" si="21"/>
        <v>#DIV/0!</v>
      </c>
      <c r="AR151" s="178">
        <v>133</v>
      </c>
      <c r="AS151" s="178">
        <v>221</v>
      </c>
    </row>
    <row r="152" spans="1:45" ht="15" hidden="1" customHeight="1" thickBot="1" x14ac:dyDescent="0.35">
      <c r="A152" s="190"/>
      <c r="B152" s="192"/>
      <c r="C152" s="195"/>
      <c r="D152" s="198"/>
      <c r="E152" s="73" t="s">
        <v>1</v>
      </c>
      <c r="F152" s="61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35"/>
      <c r="AO152" s="44" t="e">
        <f t="shared" si="20"/>
        <v>#DIV/0!</v>
      </c>
      <c r="AP152" s="46" t="e">
        <f t="shared" si="21"/>
        <v>#DIV/0!</v>
      </c>
      <c r="AR152" s="178">
        <v>182</v>
      </c>
      <c r="AS152" s="178">
        <v>221</v>
      </c>
    </row>
    <row r="153" spans="1:45" ht="15" hidden="1" customHeight="1" thickTop="1" x14ac:dyDescent="0.3">
      <c r="A153" s="190"/>
      <c r="B153" s="192"/>
      <c r="C153" s="195"/>
      <c r="D153" s="199" t="s">
        <v>15</v>
      </c>
      <c r="E153" s="74" t="s">
        <v>2</v>
      </c>
      <c r="F153" s="62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  <c r="AE153" s="138"/>
      <c r="AF153" s="138"/>
      <c r="AG153" s="138"/>
      <c r="AH153" s="138"/>
      <c r="AI153" s="138"/>
      <c r="AJ153" s="138"/>
      <c r="AK153" s="138"/>
      <c r="AL153" s="138"/>
      <c r="AM153" s="138"/>
      <c r="AN153" s="36"/>
      <c r="AO153" s="47" t="e">
        <f t="shared" si="20"/>
        <v>#DIV/0!</v>
      </c>
      <c r="AP153" s="45" t="e">
        <f t="shared" si="21"/>
        <v>#DIV/0!</v>
      </c>
      <c r="AR153" s="178">
        <v>10</v>
      </c>
      <c r="AS153" s="178">
        <v>238</v>
      </c>
    </row>
    <row r="154" spans="1:45" ht="15" hidden="1" customHeight="1" thickBot="1" x14ac:dyDescent="0.35">
      <c r="A154" s="190"/>
      <c r="B154" s="193"/>
      <c r="C154" s="196"/>
      <c r="D154" s="198"/>
      <c r="E154" s="73" t="s">
        <v>1</v>
      </c>
      <c r="F154" s="61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35"/>
      <c r="AO154" s="44" t="e">
        <f t="shared" si="20"/>
        <v>#DIV/0!</v>
      </c>
      <c r="AP154" s="46" t="e">
        <f t="shared" si="21"/>
        <v>#DIV/0!</v>
      </c>
      <c r="AR154" s="178">
        <v>116</v>
      </c>
      <c r="AS154" s="178">
        <v>236</v>
      </c>
    </row>
    <row r="155" spans="1:45" ht="15" hidden="1" customHeight="1" thickTop="1" x14ac:dyDescent="0.3">
      <c r="A155" s="190"/>
      <c r="B155" s="200" t="s">
        <v>4</v>
      </c>
      <c r="C155" s="203" t="s">
        <v>38</v>
      </c>
      <c r="D155" s="206" t="s">
        <v>13</v>
      </c>
      <c r="E155" s="75" t="s">
        <v>2</v>
      </c>
      <c r="F155" s="63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41"/>
      <c r="AK155" s="141"/>
      <c r="AL155" s="141"/>
      <c r="AM155" s="141"/>
      <c r="AN155" s="37"/>
      <c r="AO155" s="47" t="e">
        <f t="shared" si="20"/>
        <v>#DIV/0!</v>
      </c>
      <c r="AP155" s="45" t="e">
        <f t="shared" si="21"/>
        <v>#DIV/0!</v>
      </c>
      <c r="AR155" s="178">
        <v>123</v>
      </c>
      <c r="AS155" s="178">
        <v>238</v>
      </c>
    </row>
    <row r="156" spans="1:45" ht="15" hidden="1" customHeight="1" thickBot="1" x14ac:dyDescent="0.35">
      <c r="A156" s="190"/>
      <c r="B156" s="201"/>
      <c r="C156" s="204"/>
      <c r="D156" s="207"/>
      <c r="E156" s="76" t="s">
        <v>1</v>
      </c>
      <c r="F156" s="64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38"/>
      <c r="AO156" s="49" t="e">
        <f t="shared" si="20"/>
        <v>#DIV/0!</v>
      </c>
      <c r="AP156" s="46" t="e">
        <f t="shared" si="21"/>
        <v>#DIV/0!</v>
      </c>
      <c r="AR156" s="178">
        <v>95</v>
      </c>
      <c r="AS156" s="178">
        <v>228</v>
      </c>
    </row>
    <row r="157" spans="1:45" ht="15" hidden="1" customHeight="1" thickTop="1" x14ac:dyDescent="0.3">
      <c r="A157" s="190"/>
      <c r="B157" s="201"/>
      <c r="C157" s="204"/>
      <c r="D157" s="208" t="s">
        <v>14</v>
      </c>
      <c r="E157" s="77" t="s">
        <v>2</v>
      </c>
      <c r="F157" s="65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37"/>
      <c r="AO157" s="48" t="e">
        <f t="shared" si="20"/>
        <v>#DIV/0!</v>
      </c>
      <c r="AP157" s="45" t="e">
        <f t="shared" si="21"/>
        <v>#DIV/0!</v>
      </c>
      <c r="AR157" s="178">
        <v>179</v>
      </c>
      <c r="AS157" s="178">
        <v>247</v>
      </c>
    </row>
    <row r="158" spans="1:45" ht="15" hidden="1" customHeight="1" thickBot="1" x14ac:dyDescent="0.35">
      <c r="A158" s="190"/>
      <c r="B158" s="201"/>
      <c r="C158" s="204"/>
      <c r="D158" s="209"/>
      <c r="E158" s="78" t="s">
        <v>1</v>
      </c>
      <c r="F158" s="66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2"/>
      <c r="AE158" s="142"/>
      <c r="AF158" s="142"/>
      <c r="AG158" s="142"/>
      <c r="AH158" s="142"/>
      <c r="AI158" s="142"/>
      <c r="AJ158" s="142"/>
      <c r="AK158" s="142"/>
      <c r="AL158" s="142"/>
      <c r="AM158" s="142"/>
      <c r="AN158" s="39"/>
      <c r="AO158" s="44" t="e">
        <f t="shared" si="20"/>
        <v>#DIV/0!</v>
      </c>
      <c r="AP158" s="46" t="e">
        <f t="shared" si="21"/>
        <v>#DIV/0!</v>
      </c>
      <c r="AR158" s="178">
        <v>186</v>
      </c>
      <c r="AS158" s="178">
        <v>230</v>
      </c>
    </row>
    <row r="159" spans="1:45" ht="15" hidden="1" thickTop="1" x14ac:dyDescent="0.3">
      <c r="A159" s="190"/>
      <c r="B159" s="201"/>
      <c r="C159" s="204"/>
      <c r="D159" s="210" t="s">
        <v>15</v>
      </c>
      <c r="E159" s="79" t="s">
        <v>2</v>
      </c>
      <c r="F159" s="67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40"/>
      <c r="AO159" s="47" t="e">
        <f t="shared" si="20"/>
        <v>#DIV/0!</v>
      </c>
      <c r="AP159" s="45" t="e">
        <f t="shared" si="21"/>
        <v>#DIV/0!</v>
      </c>
    </row>
    <row r="160" spans="1:45" ht="15" hidden="1" thickBot="1" x14ac:dyDescent="0.35">
      <c r="A160" s="190"/>
      <c r="B160" s="202"/>
      <c r="C160" s="205"/>
      <c r="D160" s="209"/>
      <c r="E160" s="78" t="s">
        <v>1</v>
      </c>
      <c r="F160" s="66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  <c r="AJ160" s="142"/>
      <c r="AK160" s="142"/>
      <c r="AL160" s="142"/>
      <c r="AM160" s="142"/>
      <c r="AN160" s="39"/>
      <c r="AO160" s="44" t="e">
        <f t="shared" si="20"/>
        <v>#DIV/0!</v>
      </c>
      <c r="AP160" s="46" t="e">
        <f t="shared" si="21"/>
        <v>#DIV/0!</v>
      </c>
    </row>
    <row r="161" spans="1:42" ht="15" hidden="1" thickTop="1" x14ac:dyDescent="0.3">
      <c r="A161" s="190"/>
      <c r="B161" s="220" t="s">
        <v>4</v>
      </c>
      <c r="C161" s="223" t="s">
        <v>39</v>
      </c>
      <c r="D161" s="226" t="s">
        <v>13</v>
      </c>
      <c r="E161" s="80" t="s">
        <v>2</v>
      </c>
      <c r="F161" s="68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/>
      <c r="AJ161" s="133"/>
      <c r="AK161" s="133"/>
      <c r="AL161" s="133"/>
      <c r="AM161" s="133"/>
      <c r="AN161" s="41"/>
      <c r="AO161" s="47" t="e">
        <f t="shared" ref="AO161:AO166" si="22">AVERAGE(F161:AN161)</f>
        <v>#DIV/0!</v>
      </c>
      <c r="AP161" s="45" t="e">
        <f t="shared" ref="AP161:AP166" si="23">SQRT(SUMSQ(H161:AN161)/COUNT(H161:AN161))</f>
        <v>#DIV/0!</v>
      </c>
    </row>
    <row r="162" spans="1:42" ht="15" hidden="1" thickBot="1" x14ac:dyDescent="0.35">
      <c r="A162" s="190"/>
      <c r="B162" s="221"/>
      <c r="C162" s="224"/>
      <c r="D162" s="227"/>
      <c r="E162" s="81" t="s">
        <v>1</v>
      </c>
      <c r="F162" s="69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42"/>
      <c r="AO162" s="44" t="e">
        <f t="shared" si="22"/>
        <v>#DIV/0!</v>
      </c>
      <c r="AP162" s="46" t="e">
        <f t="shared" si="23"/>
        <v>#DIV/0!</v>
      </c>
    </row>
    <row r="163" spans="1:42" ht="15" hidden="1" thickTop="1" x14ac:dyDescent="0.3">
      <c r="A163" s="190"/>
      <c r="B163" s="221"/>
      <c r="C163" s="224"/>
      <c r="D163" s="226" t="s">
        <v>14</v>
      </c>
      <c r="E163" s="80" t="s">
        <v>2</v>
      </c>
      <c r="F163" s="68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  <c r="AM163" s="133"/>
      <c r="AN163" s="41"/>
      <c r="AO163" s="47" t="e">
        <f t="shared" si="22"/>
        <v>#DIV/0!</v>
      </c>
      <c r="AP163" s="45" t="e">
        <f t="shared" si="23"/>
        <v>#DIV/0!</v>
      </c>
    </row>
    <row r="164" spans="1:42" ht="15" hidden="1" thickBot="1" x14ac:dyDescent="0.35">
      <c r="A164" s="190"/>
      <c r="B164" s="221"/>
      <c r="C164" s="224"/>
      <c r="D164" s="227"/>
      <c r="E164" s="81" t="s">
        <v>1</v>
      </c>
      <c r="F164" s="69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42"/>
      <c r="AO164" s="44" t="e">
        <f t="shared" si="22"/>
        <v>#DIV/0!</v>
      </c>
      <c r="AP164" s="46" t="e">
        <f t="shared" si="23"/>
        <v>#DIV/0!</v>
      </c>
    </row>
    <row r="165" spans="1:42" ht="15" hidden="1" thickTop="1" x14ac:dyDescent="0.3">
      <c r="A165" s="190"/>
      <c r="B165" s="221"/>
      <c r="C165" s="224"/>
      <c r="D165" s="228" t="s">
        <v>15</v>
      </c>
      <c r="E165" s="82" t="s">
        <v>2</v>
      </c>
      <c r="F165" s="70"/>
      <c r="G165" s="135"/>
      <c r="H165" s="135"/>
      <c r="I165" s="135"/>
      <c r="J165" s="135"/>
      <c r="K165" s="135"/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43"/>
      <c r="AO165" s="47" t="e">
        <f t="shared" si="22"/>
        <v>#DIV/0!</v>
      </c>
      <c r="AP165" s="45" t="e">
        <f t="shared" si="23"/>
        <v>#DIV/0!</v>
      </c>
    </row>
    <row r="166" spans="1:42" ht="15" hidden="1" thickBot="1" x14ac:dyDescent="0.35">
      <c r="A166" s="190"/>
      <c r="B166" s="222"/>
      <c r="C166" s="225"/>
      <c r="D166" s="227"/>
      <c r="E166" s="81" t="s">
        <v>1</v>
      </c>
      <c r="F166" s="69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42"/>
      <c r="AO166" s="44" t="e">
        <f t="shared" si="22"/>
        <v>#DIV/0!</v>
      </c>
      <c r="AP166" s="46" t="e">
        <f t="shared" si="23"/>
        <v>#DIV/0!</v>
      </c>
    </row>
    <row r="167" spans="1:42" ht="15" hidden="1" thickTop="1" x14ac:dyDescent="0.3">
      <c r="A167" s="190"/>
      <c r="B167" s="211" t="s">
        <v>4</v>
      </c>
      <c r="C167" s="214" t="s">
        <v>43</v>
      </c>
      <c r="D167" s="217" t="s">
        <v>13</v>
      </c>
      <c r="E167" s="116" t="s">
        <v>2</v>
      </c>
      <c r="F167" s="117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18"/>
      <c r="AO167" s="47" t="e">
        <f t="shared" si="20"/>
        <v>#DIV/0!</v>
      </c>
      <c r="AP167" s="45" t="e">
        <f t="shared" si="21"/>
        <v>#DIV/0!</v>
      </c>
    </row>
    <row r="168" spans="1:42" ht="15" hidden="1" thickBot="1" x14ac:dyDescent="0.35">
      <c r="A168" s="190"/>
      <c r="B168" s="212"/>
      <c r="C168" s="215"/>
      <c r="D168" s="218"/>
      <c r="E168" s="119" t="s">
        <v>1</v>
      </c>
      <c r="F168" s="120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  <c r="AJ168" s="131"/>
      <c r="AK168" s="131"/>
      <c r="AL168" s="131"/>
      <c r="AM168" s="131"/>
      <c r="AN168" s="121"/>
      <c r="AO168" s="44" t="e">
        <f t="shared" si="20"/>
        <v>#DIV/0!</v>
      </c>
      <c r="AP168" s="46" t="e">
        <f t="shared" si="21"/>
        <v>#DIV/0!</v>
      </c>
    </row>
    <row r="169" spans="1:42" ht="15" hidden="1" thickTop="1" x14ac:dyDescent="0.3">
      <c r="A169" s="190"/>
      <c r="B169" s="212"/>
      <c r="C169" s="215"/>
      <c r="D169" s="217" t="s">
        <v>14</v>
      </c>
      <c r="E169" s="116" t="s">
        <v>2</v>
      </c>
      <c r="F169" s="117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18"/>
      <c r="AO169" s="47" t="e">
        <f t="shared" si="20"/>
        <v>#DIV/0!</v>
      </c>
      <c r="AP169" s="45" t="e">
        <f t="shared" si="21"/>
        <v>#DIV/0!</v>
      </c>
    </row>
    <row r="170" spans="1:42" ht="15" hidden="1" thickBot="1" x14ac:dyDescent="0.35">
      <c r="A170" s="190"/>
      <c r="B170" s="212"/>
      <c r="C170" s="215"/>
      <c r="D170" s="218"/>
      <c r="E170" s="119" t="s">
        <v>1</v>
      </c>
      <c r="F170" s="120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31"/>
      <c r="AL170" s="131"/>
      <c r="AM170" s="131"/>
      <c r="AN170" s="121"/>
      <c r="AO170" s="44" t="e">
        <f t="shared" si="20"/>
        <v>#DIV/0!</v>
      </c>
      <c r="AP170" s="46" t="e">
        <f t="shared" si="21"/>
        <v>#DIV/0!</v>
      </c>
    </row>
    <row r="171" spans="1:42" ht="15" hidden="1" thickTop="1" x14ac:dyDescent="0.3">
      <c r="A171" s="190"/>
      <c r="B171" s="212"/>
      <c r="C171" s="215"/>
      <c r="D171" s="219" t="s">
        <v>15</v>
      </c>
      <c r="E171" s="122" t="s">
        <v>2</v>
      </c>
      <c r="F171" s="123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  <c r="AE171" s="132"/>
      <c r="AF171" s="132"/>
      <c r="AG171" s="132"/>
      <c r="AH171" s="132"/>
      <c r="AI171" s="132"/>
      <c r="AJ171" s="132"/>
      <c r="AK171" s="132"/>
      <c r="AL171" s="132"/>
      <c r="AM171" s="132"/>
      <c r="AN171" s="124"/>
      <c r="AO171" s="47" t="e">
        <f t="shared" si="20"/>
        <v>#DIV/0!</v>
      </c>
      <c r="AP171" s="45" t="e">
        <f t="shared" si="21"/>
        <v>#DIV/0!</v>
      </c>
    </row>
    <row r="172" spans="1:42" ht="15" hidden="1" thickBot="1" x14ac:dyDescent="0.35">
      <c r="A172" s="190"/>
      <c r="B172" s="213"/>
      <c r="C172" s="216"/>
      <c r="D172" s="218"/>
      <c r="E172" s="119" t="s">
        <v>1</v>
      </c>
      <c r="F172" s="120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21"/>
      <c r="AO172" s="44" t="e">
        <f t="shared" si="20"/>
        <v>#DIV/0!</v>
      </c>
      <c r="AP172" s="46" t="e">
        <f t="shared" si="21"/>
        <v>#DIV/0!</v>
      </c>
    </row>
    <row r="173" spans="1:42" s="155" customFormat="1" ht="15" thickTop="1" x14ac:dyDescent="0.3">
      <c r="A173" s="151"/>
      <c r="B173" s="152"/>
      <c r="C173" s="152"/>
      <c r="D173" s="153"/>
      <c r="E173" s="154"/>
      <c r="F173" s="153" t="e">
        <f>(F171,F169,F167,F165,F163,F161,F159,F157,F155,F153,F151,F149,F147,F145,F143,F141,F139,F137,F135,F133,F131,F129,F127,F125,F123,F121,F119,F117,F115,F113,F111,F109,F107,F105,F103,F101,F75,F72,F74,F70,F68,F66,F64,F62,F60,F58,F56,F54,F52,F50,F48,F46,F44,F42,F40,F38,F36,F34,F32,F30,F28,F26,F24,F22,F20,F18,F16,F14,F12,F10,F8,F6,F4,F2)</f>
        <v>#VALUE!</v>
      </c>
      <c r="G173" s="153" t="e">
        <f>(G172,G170,G168,G166,G164,G162,G160,G158,G156,G154,G152,G150,G148,G146,G144,G142,G140,G138,G136,G134,G132,G130,G128,G126,G124,G122,G120,G118,G116,G114,G112,G110,G108,G106,G104,G102,G76,G73,G71,G69,G67,G65,G63,G61,G59,G57,G55,G53,G51,G49,G47,G45,G43,G41,G39,G37,G35,G33,G31,G29,G27,G25,G23,G21,G19,G17,G15,G13,G11,G9,G7,G5,G3)</f>
        <v>#VALUE!</v>
      </c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  <c r="AA173" s="153"/>
      <c r="AB173" s="153"/>
      <c r="AC173" s="153"/>
      <c r="AD173" s="153"/>
      <c r="AE173" s="153"/>
      <c r="AF173" s="153"/>
      <c r="AG173" s="153"/>
      <c r="AH173" s="153"/>
      <c r="AI173" s="153"/>
      <c r="AJ173" s="153"/>
      <c r="AK173" s="153"/>
      <c r="AL173" s="153"/>
      <c r="AM173" s="153"/>
      <c r="AN173" s="153"/>
      <c r="AO173" s="153"/>
      <c r="AP173" s="153"/>
    </row>
    <row r="174" spans="1:42" x14ac:dyDescent="0.3">
      <c r="E174" s="85" t="s">
        <v>19</v>
      </c>
      <c r="F174" s="144">
        <f>AVERAGE(F171,F169,F167,F165,F163,F161,F159,F157,F155,F153,F151,F149,F147,F145,F143,F141,F139,F137,F135,F133,F131,F129,F127,F125,F123,F121,F119,F117,F115,F113,F111,F109,F107,F105,F103,F101,F75,F72,F74,F70,F68,F66,F64,F62,F60,F58,F56,F54,F52,F50,F48,F46,F44,F42,F40,F38,F36,F34,F32,F30,F28,F26,F24,F22,F20,F18,F16,F14,F12,F10,F8,F6,F4,F2)</f>
        <v>22.942307692307693</v>
      </c>
      <c r="G174" s="144">
        <f t="shared" ref="G174:AN174" si="24">AVERAGE(G171,G169,G167,G165,G163,G161,G159,G157,G155,G153,G151,G149,G147,G145,G143,G141,G139,G137,G135,G133,G131,G129,G127,G125,G123,G121,G119,G117,G115,G113,G111,G109,G107,G105,G103,G101,G75,G72,G74,G70,G68,G66,G64,G62,G60,G58,G56,G54,G52,G50,G48,G46,G44,G42,G40,G38,G36,G34,G32,G30,G28,G26,G24,G22,G20,G18,G16,G14,G12,G10,G8,G6,G4,G2)</f>
        <v>27.173076923076923</v>
      </c>
      <c r="H174" s="144">
        <f t="shared" si="24"/>
        <v>34.403846153846153</v>
      </c>
      <c r="I174" s="144">
        <f t="shared" si="24"/>
        <v>27.557692307692307</v>
      </c>
      <c r="J174" s="144">
        <f t="shared" si="24"/>
        <v>32.82692307692308</v>
      </c>
      <c r="K174" s="144">
        <f t="shared" si="24"/>
        <v>32.846153846153847</v>
      </c>
      <c r="L174" s="144">
        <f t="shared" si="24"/>
        <v>37.75</v>
      </c>
      <c r="M174" s="144">
        <f t="shared" si="24"/>
        <v>47.519230769230766</v>
      </c>
      <c r="N174" s="144">
        <f t="shared" si="24"/>
        <v>57.57692307692308</v>
      </c>
      <c r="O174" s="144">
        <f t="shared" si="24"/>
        <v>60.53846153846154</v>
      </c>
      <c r="P174" s="144">
        <f t="shared" si="24"/>
        <v>58.57692307692308</v>
      </c>
      <c r="Q174" s="144">
        <f t="shared" si="24"/>
        <v>53.134615384615387</v>
      </c>
      <c r="R174" s="144">
        <f t="shared" si="24"/>
        <v>71.07692307692308</v>
      </c>
      <c r="S174" s="144">
        <f t="shared" si="24"/>
        <v>88.615384615384613</v>
      </c>
      <c r="T174" s="144">
        <f t="shared" si="24"/>
        <v>85.711538461538467</v>
      </c>
      <c r="U174" s="144">
        <f t="shared" si="24"/>
        <v>75.634615384615387</v>
      </c>
      <c r="V174" s="144">
        <f t="shared" si="24"/>
        <v>80.365384615384613</v>
      </c>
      <c r="W174" s="144">
        <f t="shared" si="24"/>
        <v>90.057692307692307</v>
      </c>
      <c r="X174" s="144">
        <f t="shared" si="24"/>
        <v>89.538461538461533</v>
      </c>
      <c r="Y174" s="144">
        <f t="shared" si="24"/>
        <v>93.461538461538467</v>
      </c>
      <c r="Z174" s="144">
        <f t="shared" si="24"/>
        <v>96.5</v>
      </c>
      <c r="AA174" s="144">
        <f t="shared" si="24"/>
        <v>99.807692307692307</v>
      </c>
      <c r="AB174" s="144">
        <f t="shared" si="24"/>
        <v>75.32692307692308</v>
      </c>
      <c r="AC174" s="144">
        <f t="shared" si="24"/>
        <v>95.307692307692307</v>
      </c>
      <c r="AD174" s="144">
        <f t="shared" si="24"/>
        <v>110.15384615384616</v>
      </c>
      <c r="AE174" s="144">
        <f t="shared" si="24"/>
        <v>102.73076923076923</v>
      </c>
      <c r="AF174" s="144">
        <f t="shared" si="24"/>
        <v>108.80769230769231</v>
      </c>
      <c r="AG174" s="144">
        <f t="shared" si="24"/>
        <v>108.84615384615384</v>
      </c>
      <c r="AH174" s="144">
        <f t="shared" si="24"/>
        <v>110.40384615384616</v>
      </c>
      <c r="AI174" s="144">
        <f t="shared" si="24"/>
        <v>112.33962264150944</v>
      </c>
      <c r="AJ174" s="144">
        <f t="shared" si="24"/>
        <v>127.26923076923077</v>
      </c>
      <c r="AK174" s="144">
        <f t="shared" si="24"/>
        <v>115.84615384615384</v>
      </c>
      <c r="AL174" s="144">
        <f t="shared" si="24"/>
        <v>112.40384615384616</v>
      </c>
      <c r="AM174" s="144">
        <f t="shared" si="24"/>
        <v>111.23076923076923</v>
      </c>
      <c r="AN174" s="144">
        <f t="shared" si="24"/>
        <v>124.34615384615384</v>
      </c>
    </row>
    <row r="175" spans="1:42" x14ac:dyDescent="0.3">
      <c r="E175" s="85" t="s">
        <v>26</v>
      </c>
      <c r="F175" s="144">
        <f>SQRT(SUMSQ(F171,F169,F167,F165,F163,F161,F159,F157,F155,F153,F151,F149,F147,F145,F143,F141,F139,F137,F135,F133,F131,F129,F127,F125,F123,F121,F119,F117,F115,F113,F111,F109,F107,F105,F103,F101,F75,F72,F74,F70,F68,F66,F64,F62,F60,F58,F56,F54,F52,F50,F48,F46,F44,F42,F40,F38,F36,F34,F32,F30,F28,F26,F24,F22,F20,F18,F16,F14,F12,F10,F8,F6,F4,F2)/COUNT(F171,F169,F167,F165,F163,F161,F159,F157,F155,F153,F151,F149,F147,F145,F143,F141,F139,F137,F135,F133,F131,F129,F127,F125,F123,F121,F119,F117,F115,F113,F111,F109,F107,F105,F103,F101,F75,F72,F74,F70,F68,F66,F64,F62,F60,F58,F56,F54,F52,F50,F48,F46,F44,F42,F40,F38,F36,F34,F32,F30,F28,F26,F24,F22,F20,F18,F16,F14,F12,F10,F8,F6,F4,F2))</f>
        <v>27.490907587782548</v>
      </c>
      <c r="G175" s="144">
        <f t="shared" ref="G175:AN175" si="25">SQRT(SUMSQ(G171,G169,G167,G165,G163,G161,G159,G157,G155,G153,G151,G149,G147,G145,G143,G141,G139,G137,G135,G133,G131,G129,G127,G125,G123,G121,G119,G117,G115,G113,G111,G109,G107,G105,G103,G101,G75,G72,G74,G70,G68,G66,G64,G62,G60,G58,G56,G54,G52,G50,G48,G46,G44,G42,G40,G38,G36,G34,G32,G30,G28,G26,G24,G22,G20,G18,G16,G14,G12,G10,G8,G6,G4,G2)/COUNT(G171,G169,G167,G165,G163,G161,G159,G157,G155,G153,G151,G149,G147,G145,G143,G141,G139,G137,G135,G133,G131,G129,G127,G125,G123,G121,G119,G117,G115,G113,G111,G109,G107,G105,G103,G101,G75,G72,G74,G70,G68,G66,G64,G62,G60,G58,G56,G54,G52,G50,G48,G46,G44,G42,G40,G38,G36,G34,G32,G30,G28,G26,G24,G22,G20,G18,G16,G14,G12,G10,G8,G6,G4,G2))</f>
        <v>30.932619078844958</v>
      </c>
      <c r="H175" s="144">
        <f t="shared" si="25"/>
        <v>45.916102421029393</v>
      </c>
      <c r="I175" s="144">
        <f t="shared" si="25"/>
        <v>32.938462436675877</v>
      </c>
      <c r="J175" s="144">
        <f t="shared" si="25"/>
        <v>39.361490356399401</v>
      </c>
      <c r="K175" s="144">
        <f t="shared" si="25"/>
        <v>38.794329482541649</v>
      </c>
      <c r="L175" s="144">
        <f t="shared" si="25"/>
        <v>49.133061092381496</v>
      </c>
      <c r="M175" s="144">
        <f t="shared" si="25"/>
        <v>64.600398903269465</v>
      </c>
      <c r="N175" s="144">
        <f t="shared" si="25"/>
        <v>73.820468289367668</v>
      </c>
      <c r="O175" s="144">
        <f t="shared" si="25"/>
        <v>79.683025892498677</v>
      </c>
      <c r="P175" s="144">
        <f t="shared" si="25"/>
        <v>75.134238840583492</v>
      </c>
      <c r="Q175" s="144">
        <f t="shared" si="25"/>
        <v>67.64542738540311</v>
      </c>
      <c r="R175" s="144">
        <f t="shared" si="25"/>
        <v>91.223520921036425</v>
      </c>
      <c r="S175" s="144">
        <f t="shared" si="25"/>
        <v>105.46326374619743</v>
      </c>
      <c r="T175" s="144">
        <f t="shared" si="25"/>
        <v>107.12277284283888</v>
      </c>
      <c r="U175" s="144">
        <f t="shared" si="25"/>
        <v>95.785517614174765</v>
      </c>
      <c r="V175" s="144">
        <f t="shared" si="25"/>
        <v>97.412781502223822</v>
      </c>
      <c r="W175" s="144">
        <f t="shared" si="25"/>
        <v>108.20839936117571</v>
      </c>
      <c r="X175" s="144">
        <f t="shared" si="25"/>
        <v>107.8485405200631</v>
      </c>
      <c r="Y175" s="144">
        <f t="shared" si="25"/>
        <v>111.52181573403199</v>
      </c>
      <c r="Z175" s="144">
        <f t="shared" si="25"/>
        <v>112.45905237702505</v>
      </c>
      <c r="AA175" s="144">
        <f t="shared" si="25"/>
        <v>118.16139549199386</v>
      </c>
      <c r="AB175" s="144">
        <f t="shared" si="25"/>
        <v>93.4823101324112</v>
      </c>
      <c r="AC175" s="144">
        <f t="shared" si="25"/>
        <v>115.51306952362243</v>
      </c>
      <c r="AD175" s="144">
        <f t="shared" si="25"/>
        <v>124.85052601472628</v>
      </c>
      <c r="AE175" s="144">
        <f t="shared" si="25"/>
        <v>118.68234915100055</v>
      </c>
      <c r="AF175" s="144">
        <f t="shared" si="25"/>
        <v>121.58346294434314</v>
      </c>
      <c r="AG175" s="144">
        <f t="shared" si="25"/>
        <v>124.6610789917391</v>
      </c>
      <c r="AH175" s="144">
        <f t="shared" si="25"/>
        <v>124.11943689601809</v>
      </c>
      <c r="AI175" s="144">
        <f t="shared" si="25"/>
        <v>129.94469070150359</v>
      </c>
      <c r="AJ175" s="144">
        <f t="shared" si="25"/>
        <v>138.32987329624012</v>
      </c>
      <c r="AK175" s="144">
        <f t="shared" si="25"/>
        <v>128.54556211111117</v>
      </c>
      <c r="AL175" s="144">
        <f t="shared" si="25"/>
        <v>125.0794362979598</v>
      </c>
      <c r="AM175" s="144">
        <f t="shared" si="25"/>
        <v>126.92123541787639</v>
      </c>
      <c r="AN175" s="144">
        <f t="shared" si="25"/>
        <v>136.17084856899439</v>
      </c>
    </row>
    <row r="176" spans="1:42" x14ac:dyDescent="0.3">
      <c r="E176" s="85" t="s">
        <v>20</v>
      </c>
      <c r="F176" s="144">
        <f>AVERAGE(F172,F170,F168,F166,F164,F162,F160,F158,F156,F154,F152,F150,F148,F146,F144,F142,F140,F138,F136,F134,F132,F130,F128,F126,F124,F122,F120,F118,F116,F114,F112,F110,F108,F106,F104,F102,F76,F73,F71,F69,F67,F65,F63,F61,F59,F57,F55,F53,F51,F49,F47,F45,F43,F41,F39,F37,F35,F33,F31,F29,F27,F25,F23,F21,F19,F17,F15,F13,F11,F9,F7,F5,F3)</f>
        <v>207.29411764705881</v>
      </c>
      <c r="G176" s="144">
        <f>AVERAGE(G172,G170,G168,G166,G164,G162,G160,G158,G156,G154,G152,G150,G148,G146,G144,G142,G140,G138,G136,G134,G132,G130,G128,G126,G124,G122,G120,G118,G116,G114,G112,G110,G108,G106,G104,G102,G76,G73,G71,G69,G67,G65,G63,G61,G59,G57,G55,G53,G51,G49,G47,G45,G43,G41,G39,G37,G35,G33,G31,G29,G27,G25,G23,G21,G19,G17,G15,G13,G11,G9,G7,G5,G3)</f>
        <v>212.27450980392157</v>
      </c>
      <c r="H176" s="144">
        <f t="shared" ref="H176:AN176" si="26">AVERAGE(H172,H170,H168,H166,H164,H162,H160,H158,H156,H154,H152,H150,H148,H146,H144,H142,H140,H138,H136,H134,H132,H130,H128,H126,H124,H122,H120,H118,H116,H114,H112,H110,H108,H106,H104,H102,H76,H73,H71,H69,H67,H65,H63,H61,H59,H57,H55,H53,H51,H49,H47,H45,H43,H41,H39,H37,H35,H33,H31,H29,H27,H25,H23,H21,H19,H17,H15,H13,H11,H9,H7,H5,H3)</f>
        <v>218.90196078431373</v>
      </c>
      <c r="I176" s="144">
        <f t="shared" si="26"/>
        <v>216.88235294117646</v>
      </c>
      <c r="J176" s="144">
        <f t="shared" si="26"/>
        <v>219.05882352941177</v>
      </c>
      <c r="K176" s="144">
        <f t="shared" si="26"/>
        <v>214.23529411764707</v>
      </c>
      <c r="L176" s="144">
        <f t="shared" si="26"/>
        <v>222.92156862745097</v>
      </c>
      <c r="M176" s="144">
        <f t="shared" si="26"/>
        <v>226.49019607843138</v>
      </c>
      <c r="N176" s="144">
        <f t="shared" si="26"/>
        <v>219.45098039215685</v>
      </c>
      <c r="O176" s="144">
        <f t="shared" si="26"/>
        <v>227</v>
      </c>
      <c r="P176" s="144">
        <f t="shared" si="26"/>
        <v>224.37254901960785</v>
      </c>
      <c r="Q176" s="144">
        <f t="shared" si="26"/>
        <v>223.50980392156862</v>
      </c>
      <c r="R176" s="144">
        <f t="shared" si="26"/>
        <v>211.88235294117646</v>
      </c>
      <c r="S176" s="144">
        <f t="shared" si="26"/>
        <v>227.0392156862745</v>
      </c>
      <c r="T176" s="144">
        <f t="shared" si="26"/>
        <v>223.15686274509804</v>
      </c>
      <c r="U176" s="144">
        <f t="shared" si="26"/>
        <v>224.33333333333334</v>
      </c>
      <c r="V176" s="144">
        <f t="shared" si="26"/>
        <v>219.33333333333334</v>
      </c>
      <c r="W176" s="144">
        <f t="shared" si="26"/>
        <v>232.23529411764707</v>
      </c>
      <c r="X176" s="144">
        <f t="shared" si="26"/>
        <v>230.90196078431373</v>
      </c>
      <c r="Y176" s="144">
        <f t="shared" si="26"/>
        <v>221.09803921568627</v>
      </c>
      <c r="Z176" s="144">
        <f t="shared" si="26"/>
        <v>228.11764705882354</v>
      </c>
      <c r="AA176" s="144">
        <f t="shared" si="26"/>
        <v>224.23529411764707</v>
      </c>
      <c r="AB176" s="144">
        <f t="shared" si="26"/>
        <v>229.1764705882353</v>
      </c>
      <c r="AC176" s="144">
        <f t="shared" si="26"/>
        <v>230.35294117647058</v>
      </c>
      <c r="AD176" s="144">
        <f t="shared" si="26"/>
        <v>227.07843137254903</v>
      </c>
      <c r="AE176" s="144">
        <f t="shared" si="26"/>
        <v>229.1764705882353</v>
      </c>
      <c r="AF176" s="144">
        <f t="shared" si="26"/>
        <v>224.23529411764707</v>
      </c>
      <c r="AG176" s="144">
        <f t="shared" si="26"/>
        <v>235.0392156862745</v>
      </c>
      <c r="AH176" s="144">
        <f t="shared" si="26"/>
        <v>225.50980392156862</v>
      </c>
      <c r="AI176" s="144">
        <f t="shared" si="26"/>
        <v>225.49019607843138</v>
      </c>
      <c r="AJ176" s="144">
        <f t="shared" si="26"/>
        <v>221.90384615384616</v>
      </c>
      <c r="AK176" s="144">
        <f t="shared" si="26"/>
        <v>234.88235294117646</v>
      </c>
      <c r="AL176" s="144">
        <f t="shared" si="26"/>
        <v>224.86274509803923</v>
      </c>
      <c r="AM176" s="144">
        <f t="shared" si="26"/>
        <v>233.90196078431373</v>
      </c>
      <c r="AN176" s="144">
        <f t="shared" si="26"/>
        <v>230.60784313725489</v>
      </c>
    </row>
    <row r="177" spans="5:40" x14ac:dyDescent="0.3">
      <c r="E177" s="85" t="s">
        <v>27</v>
      </c>
      <c r="F177" s="144">
        <f>SQRT(SUMSQ(F172,F170,F168,F166,F164,F162,F160,F158,F156,F154,F152,F150,F148,F146,F144,F142,F140,F138,F136,F134,F132,F130,F128,F126,F124,F122,F120,F118,F116,F114,F112,F110,F108,F106,F104,F102,F76,F73,F71,F69,F67,F65,F63,F61,F59,F57,F55,F53,F51,F49,F47,F45,F43,F41,F39,F37,F35,F33,F31,F29,F27,F25,F23,F21,F19,F17,F15,F13,F11,F9,F7,F5,F3)/COUNT(F172,F170,F168,F166,F164,F162,F160,F158,F156,F154,F152,F150,F148,F146,F144,F142,F140,F138,F136,F134,F132,F130,F128,F126,F124,F122,F120,F118,F116,F114,F112,F110,F108,F106,F104,F102,F76,F73,F71,F69,F67,F65,F63,F61,F59,F57,F55,F53,F51,F49,F47,F45,F43,F41,F39,F37,F35,F33,F31,F29,F27,F25,F23,F21,F19,F17,F15,F13,F11,F9,F7,F5,F3))</f>
        <v>210.0724431536631</v>
      </c>
      <c r="G177" s="144">
        <f>SQRT(SUMSQ(G172,G170,G168,G166,G164,G162,G160,G158,G156,G154,G152,G150,G148,G146,G144,G142,G140,G138,G136,G134,G132,G130,G128,G126,G124,G122,G120,G118,G116,G114,G112,G110,G108,G106,G104,G102,G76,G73,G71,G69,G67,G65,G63,G61,G59,G57,G55,G53,G51,G49,G47,G45,G43,G41,G39,G37,G35,G33,G31,G29,G27,G25,G23,G21,G19,G17,G15,G13,G11,G9,G7,G5,G3)/COUNT(G172,G170,G168,G166,G164,G162,G160,G158,G156,G154,G152,G150,G148,G146,G144,G142,G140,G138,G136,G134,G132,G130,G128,G126,G124,G122,G120,G118,G116,G114,G112,G110,G108,G106,G104,G102,G76,G73,G71,G69,G67,G65,G63,G61,G59,G57,G55,G53,G51,G49,G47,G45,G43,G41,G39,G37,G35,G33,G31,G29,G27,G25,G23,G21,G19,G17,G15,G13,G11,G9,G7,G5,G3))</f>
        <v>214.3681092758664</v>
      </c>
      <c r="H177" s="144">
        <f t="shared" ref="H177:AN177" si="27">SQRT(SUMSQ(H172,H170,H168,H166,H164,H162,H160,H158,H156,H154,H152,H150,H148,H146,H144,H142,H140,H138,H136,H134,H132,H130,H128,H126,H124,H122,H120,H118,H116,H114,H112,H110,H108,H106,H104,H102,H76,H73,H71,H69,H67,H65,H63,H61,H59,H57,H55,H53,H51,H49,H47,H45,H43,H41,H39,H37,H35,H33,H31,H29,H27,H25,H23,H21,H19,H17,H15,H13,H11,H9,H7,H5,H3)/COUNT(H172,H170,H168,H166,H164,H162,H160,H158,H156,H154,H152,H150,H148,H146,H144,H142,H140,H138,H136,H134,H132,H130,H128,H126,H124,H122,H120,H118,H116,H114,H112,H110,H108,H106,H104,H102,H76,H73,H71,H69,H67,H65,H63,H61,H59,H57,H55,H53,H51,H49,H47,H45,H43,H41,H39,H37,H35,H33,H31,H29,H27,H25,H23,H21,H19,H17,H15,H13,H11,H9,H7,H5,H3))</f>
        <v>220.03742997098311</v>
      </c>
      <c r="I177" s="144">
        <f t="shared" si="27"/>
        <v>217.94850084276297</v>
      </c>
      <c r="J177" s="144">
        <f t="shared" si="27"/>
        <v>220.37686081872056</v>
      </c>
      <c r="K177" s="144">
        <f t="shared" si="27"/>
        <v>219.25596108336083</v>
      </c>
      <c r="L177" s="144">
        <f t="shared" si="27"/>
        <v>224.14722927610964</v>
      </c>
      <c r="M177" s="144">
        <f t="shared" si="27"/>
        <v>227.54275616321638</v>
      </c>
      <c r="N177" s="144">
        <f t="shared" si="27"/>
        <v>223.74267432415635</v>
      </c>
      <c r="O177" s="144">
        <f t="shared" si="27"/>
        <v>228.32128206353707</v>
      </c>
      <c r="P177" s="144">
        <f t="shared" si="27"/>
        <v>227.57239744404717</v>
      </c>
      <c r="Q177" s="144">
        <f t="shared" si="27"/>
        <v>228.07020762879824</v>
      </c>
      <c r="R177" s="144">
        <f t="shared" si="27"/>
        <v>220.01016019319493</v>
      </c>
      <c r="S177" s="144">
        <f t="shared" si="27"/>
        <v>228.72301083685156</v>
      </c>
      <c r="T177" s="144">
        <f t="shared" si="27"/>
        <v>228.57860020261791</v>
      </c>
      <c r="U177" s="144">
        <f t="shared" si="27"/>
        <v>228.12745835366238</v>
      </c>
      <c r="V177" s="144">
        <f t="shared" si="27"/>
        <v>224.25405760641473</v>
      </c>
      <c r="W177" s="144">
        <f t="shared" si="27"/>
        <v>233.23244317422825</v>
      </c>
      <c r="X177" s="144">
        <f t="shared" si="27"/>
        <v>231.7079805170597</v>
      </c>
      <c r="Y177" s="144">
        <f t="shared" si="27"/>
        <v>225.8850132604779</v>
      </c>
      <c r="Z177" s="144">
        <f t="shared" si="27"/>
        <v>231.32220123523319</v>
      </c>
      <c r="AA177" s="144">
        <f t="shared" si="27"/>
        <v>229.43459916524719</v>
      </c>
      <c r="AB177" s="144">
        <f t="shared" si="27"/>
        <v>231.99501346906101</v>
      </c>
      <c r="AC177" s="144">
        <f t="shared" si="27"/>
        <v>231.52114204902816</v>
      </c>
      <c r="AD177" s="144">
        <f t="shared" si="27"/>
        <v>229.91451949476746</v>
      </c>
      <c r="AE177" s="144">
        <f t="shared" si="27"/>
        <v>231.90946509360069</v>
      </c>
      <c r="AF177" s="144">
        <f t="shared" si="27"/>
        <v>228.72811156394363</v>
      </c>
      <c r="AG177" s="144">
        <f t="shared" si="27"/>
        <v>235.45662770330284</v>
      </c>
      <c r="AH177" s="144">
        <f t="shared" si="27"/>
        <v>228.36842438240441</v>
      </c>
      <c r="AI177" s="144">
        <f t="shared" si="27"/>
        <v>229.49962621183624</v>
      </c>
      <c r="AJ177" s="144">
        <f t="shared" si="27"/>
        <v>227.08872376570895</v>
      </c>
      <c r="AK177" s="144">
        <f t="shared" si="27"/>
        <v>235.26376519916167</v>
      </c>
      <c r="AL177" s="144">
        <f t="shared" si="27"/>
        <v>228.91765794199245</v>
      </c>
      <c r="AM177" s="144">
        <f t="shared" si="27"/>
        <v>234.37505555554895</v>
      </c>
      <c r="AN177" s="144">
        <f t="shared" si="27"/>
        <v>232.87996571489904</v>
      </c>
    </row>
  </sheetData>
  <mergeCells count="150">
    <mergeCell ref="B137:B142"/>
    <mergeCell ref="C137:C142"/>
    <mergeCell ref="D137:D138"/>
    <mergeCell ref="D139:D140"/>
    <mergeCell ref="D141:D142"/>
    <mergeCell ref="B119:B124"/>
    <mergeCell ref="C119:C124"/>
    <mergeCell ref="D119:D120"/>
    <mergeCell ref="D121:D122"/>
    <mergeCell ref="D123:D124"/>
    <mergeCell ref="B68:B73"/>
    <mergeCell ref="C68:C73"/>
    <mergeCell ref="D68:D69"/>
    <mergeCell ref="D70:D71"/>
    <mergeCell ref="B62:B67"/>
    <mergeCell ref="B95:B100"/>
    <mergeCell ref="C95:C100"/>
    <mergeCell ref="D95:D96"/>
    <mergeCell ref="D97:D98"/>
    <mergeCell ref="D99:D100"/>
    <mergeCell ref="D62:D63"/>
    <mergeCell ref="D64:D65"/>
    <mergeCell ref="D66:D67"/>
    <mergeCell ref="C62:C67"/>
    <mergeCell ref="D40:D41"/>
    <mergeCell ref="D42:D43"/>
    <mergeCell ref="B38:B43"/>
    <mergeCell ref="C44:C49"/>
    <mergeCell ref="D44:D45"/>
    <mergeCell ref="D46:D47"/>
    <mergeCell ref="D54:D55"/>
    <mergeCell ref="B56:B61"/>
    <mergeCell ref="C56:C61"/>
    <mergeCell ref="D56:D57"/>
    <mergeCell ref="D58:D59"/>
    <mergeCell ref="D60:D61"/>
    <mergeCell ref="D52:D53"/>
    <mergeCell ref="B113:B118"/>
    <mergeCell ref="C113:C118"/>
    <mergeCell ref="D113:D114"/>
    <mergeCell ref="D115:D116"/>
    <mergeCell ref="D117:D118"/>
    <mergeCell ref="B89:B94"/>
    <mergeCell ref="C89:C94"/>
    <mergeCell ref="D89:D90"/>
    <mergeCell ref="D91:D92"/>
    <mergeCell ref="D93:D94"/>
    <mergeCell ref="B101:B106"/>
    <mergeCell ref="C101:C106"/>
    <mergeCell ref="D101:D102"/>
    <mergeCell ref="D103:D104"/>
    <mergeCell ref="D105:D106"/>
    <mergeCell ref="B107:B112"/>
    <mergeCell ref="C107:C112"/>
    <mergeCell ref="D107:D108"/>
    <mergeCell ref="D109:D110"/>
    <mergeCell ref="D111:D112"/>
    <mergeCell ref="C2:C7"/>
    <mergeCell ref="C8:C13"/>
    <mergeCell ref="B1:D1"/>
    <mergeCell ref="D4:D5"/>
    <mergeCell ref="D6:D7"/>
    <mergeCell ref="B2:B7"/>
    <mergeCell ref="D2:D3"/>
    <mergeCell ref="A77:A100"/>
    <mergeCell ref="B77:B82"/>
    <mergeCell ref="C77:C82"/>
    <mergeCell ref="D77:D78"/>
    <mergeCell ref="D79:D80"/>
    <mergeCell ref="D81:D82"/>
    <mergeCell ref="B83:B88"/>
    <mergeCell ref="C83:C88"/>
    <mergeCell ref="D83:D84"/>
    <mergeCell ref="D85:D86"/>
    <mergeCell ref="D87:D88"/>
    <mergeCell ref="A2:A25"/>
    <mergeCell ref="A26:A49"/>
    <mergeCell ref="B26:B31"/>
    <mergeCell ref="C26:C31"/>
    <mergeCell ref="D26:D27"/>
    <mergeCell ref="B14:B19"/>
    <mergeCell ref="B20:B25"/>
    <mergeCell ref="C20:C25"/>
    <mergeCell ref="D20:D21"/>
    <mergeCell ref="D22:D23"/>
    <mergeCell ref="D24:D25"/>
    <mergeCell ref="B8:B13"/>
    <mergeCell ref="D8:D9"/>
    <mergeCell ref="D10:D11"/>
    <mergeCell ref="D48:D49"/>
    <mergeCell ref="D12:D13"/>
    <mergeCell ref="C14:C19"/>
    <mergeCell ref="D14:D15"/>
    <mergeCell ref="D16:D17"/>
    <mergeCell ref="D18:D19"/>
    <mergeCell ref="D28:D29"/>
    <mergeCell ref="D30:D31"/>
    <mergeCell ref="B32:B37"/>
    <mergeCell ref="C32:C37"/>
    <mergeCell ref="D32:D33"/>
    <mergeCell ref="D34:D35"/>
    <mergeCell ref="D36:D37"/>
    <mergeCell ref="B44:B49"/>
    <mergeCell ref="C38:C43"/>
    <mergeCell ref="D38:D39"/>
    <mergeCell ref="A74:A76"/>
    <mergeCell ref="B74:B75"/>
    <mergeCell ref="D72:D73"/>
    <mergeCell ref="A125:A148"/>
    <mergeCell ref="B125:B130"/>
    <mergeCell ref="C125:C130"/>
    <mergeCell ref="D125:D126"/>
    <mergeCell ref="D127:D128"/>
    <mergeCell ref="D129:D130"/>
    <mergeCell ref="B131:B136"/>
    <mergeCell ref="C131:C136"/>
    <mergeCell ref="D131:D132"/>
    <mergeCell ref="D133:D134"/>
    <mergeCell ref="D135:D136"/>
    <mergeCell ref="B143:B148"/>
    <mergeCell ref="C143:C148"/>
    <mergeCell ref="D143:D144"/>
    <mergeCell ref="D145:D146"/>
    <mergeCell ref="D147:D148"/>
    <mergeCell ref="A50:A73"/>
    <mergeCell ref="A101:A124"/>
    <mergeCell ref="B50:B55"/>
    <mergeCell ref="C50:C55"/>
    <mergeCell ref="D50:D51"/>
    <mergeCell ref="A149:A172"/>
    <mergeCell ref="B149:B154"/>
    <mergeCell ref="C149:C154"/>
    <mergeCell ref="D149:D150"/>
    <mergeCell ref="D151:D152"/>
    <mergeCell ref="D153:D154"/>
    <mergeCell ref="B155:B160"/>
    <mergeCell ref="C155:C160"/>
    <mergeCell ref="D155:D156"/>
    <mergeCell ref="D157:D158"/>
    <mergeCell ref="D159:D160"/>
    <mergeCell ref="B167:B172"/>
    <mergeCell ref="C167:C172"/>
    <mergeCell ref="D167:D168"/>
    <mergeCell ref="D169:D170"/>
    <mergeCell ref="D171:D172"/>
    <mergeCell ref="B161:B166"/>
    <mergeCell ref="C161:C166"/>
    <mergeCell ref="D161:D162"/>
    <mergeCell ref="D163:D164"/>
    <mergeCell ref="D165:D166"/>
  </mergeCells>
  <conditionalFormatting sqref="F174:AN174">
    <cfRule type="top10" dxfId="55" priority="52" rank="1"/>
  </conditionalFormatting>
  <conditionalFormatting sqref="F175:AN175">
    <cfRule type="top10" dxfId="54" priority="50" rank="1"/>
    <cfRule type="top10" dxfId="53" priority="51" rank="1"/>
  </conditionalFormatting>
  <conditionalFormatting sqref="F176:AN176">
    <cfRule type="top10" dxfId="52" priority="49" rank="1"/>
  </conditionalFormatting>
  <conditionalFormatting sqref="F177:AN177">
    <cfRule type="top10" dxfId="51" priority="48" rank="1"/>
  </conditionalFormatting>
  <conditionalFormatting sqref="F173:AP173">
    <cfRule type="cellIs" dxfId="50" priority="11" operator="greaterThanOrEqual">
      <formula>245</formula>
    </cfRule>
    <cfRule type="cellIs" dxfId="49" priority="12" operator="between">
      <formula>100</formula>
      <formula>199</formula>
    </cfRule>
    <cfRule type="cellIs" dxfId="48" priority="13" operator="greaterThan">
      <formula>199</formula>
    </cfRule>
  </conditionalFormatting>
  <conditionalFormatting sqref="F2:AP172">
    <cfRule type="cellIs" dxfId="47" priority="2" operator="greaterThan">
      <formula>252</formula>
    </cfRule>
    <cfRule type="cellIs" dxfId="46" priority="3" operator="greaterThan">
      <formula>200</formula>
    </cfRule>
    <cfRule type="cellIs" dxfId="45" priority="4" operator="greaterThan">
      <formula>100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1589-2820-4986-983D-5E8FEF2026EC}">
  <dimension ref="A1:AI47"/>
  <sheetViews>
    <sheetView topLeftCell="A28" workbookViewId="0">
      <selection activeCell="AI47" sqref="A47:AI47"/>
    </sheetView>
  </sheetViews>
  <sheetFormatPr defaultRowHeight="14.4" x14ac:dyDescent="0.3"/>
  <cols>
    <col min="1" max="5" width="6.5546875" bestFit="1" customWidth="1"/>
    <col min="6" max="7" width="7.5546875" bestFit="1" customWidth="1"/>
    <col min="8" max="8" width="6.5546875" bestFit="1" customWidth="1"/>
    <col min="9" max="35" width="7.5546875" bestFit="1" customWidth="1"/>
  </cols>
  <sheetData>
    <row r="1" spans="1:17" x14ac:dyDescent="0.3">
      <c r="A1">
        <v>1</v>
      </c>
      <c r="B1" s="188">
        <f>'Análise 2'!B3</f>
        <v>27</v>
      </c>
      <c r="C1" s="188">
        <f>'Análise 2'!D3</f>
        <v>21</v>
      </c>
      <c r="D1" s="188">
        <f>'Análise 2'!F3</f>
        <v>32</v>
      </c>
      <c r="E1" s="188">
        <f>'Análise 2'!H3</f>
        <v>19</v>
      </c>
      <c r="F1" t="str">
        <f t="shared" ref="F1:F35" si="0">_xlfn.CONCAT("(",A1,",",B1,")")</f>
        <v>(1,27)</v>
      </c>
      <c r="G1" t="str">
        <f t="shared" ref="G1:G35" si="1">_xlfn.CONCAT("(",A1,",",C1,")")</f>
        <v>(1,21)</v>
      </c>
      <c r="H1" t="str">
        <f t="shared" ref="H1:H35" si="2">_xlfn.CONCAT("(",A1,",",D1,")")</f>
        <v>(1,32)</v>
      </c>
      <c r="I1" t="str">
        <f t="shared" ref="I1:I35" si="3">_xlfn.CONCAT("(",A1,",",E1,")")</f>
        <v>(1,19)</v>
      </c>
      <c r="J1" s="179">
        <f>'Análise 2'!C3</f>
        <v>193</v>
      </c>
      <c r="K1" s="179">
        <f>'Análise 2'!E3</f>
        <v>223</v>
      </c>
      <c r="L1" s="179">
        <f>'Análise 2'!G3</f>
        <v>217</v>
      </c>
      <c r="M1" s="179">
        <f>'Análise 2'!I3</f>
        <v>222</v>
      </c>
      <c r="N1" t="str">
        <f t="shared" ref="N1:N35" si="4">_xlfn.CONCAT("(",A1,",",J1,")")</f>
        <v>(1,193)</v>
      </c>
      <c r="O1" t="str">
        <f t="shared" ref="O1:O35" si="5">_xlfn.CONCAT("(",A1,",",K1,")")</f>
        <v>(1,223)</v>
      </c>
      <c r="P1" t="str">
        <f t="shared" ref="P1:P35" si="6">_xlfn.CONCAT("(",A1,",",L1,")")</f>
        <v>(1,217)</v>
      </c>
      <c r="Q1" t="str">
        <f t="shared" ref="Q1:Q35" si="7">_xlfn.CONCAT("(",A1,",",M1,")")</f>
        <v>(1,222)</v>
      </c>
    </row>
    <row r="2" spans="1:17" x14ac:dyDescent="0.3">
      <c r="A2">
        <v>2</v>
      </c>
      <c r="B2" s="188">
        <f>'Análise 2'!B4</f>
        <v>35</v>
      </c>
      <c r="C2" s="188">
        <f>'Análise 2'!D4</f>
        <v>20</v>
      </c>
      <c r="D2" s="188">
        <f>'Análise 2'!F4</f>
        <v>26</v>
      </c>
      <c r="E2" s="188">
        <f>'Análise 2'!H4</f>
        <v>17</v>
      </c>
      <c r="F2" t="str">
        <f t="shared" si="0"/>
        <v>(2,35)</v>
      </c>
      <c r="G2" t="str">
        <f t="shared" si="1"/>
        <v>(2,20)</v>
      </c>
      <c r="H2" t="str">
        <f t="shared" si="2"/>
        <v>(2,26)</v>
      </c>
      <c r="I2" t="str">
        <f t="shared" si="3"/>
        <v>(2,17)</v>
      </c>
      <c r="J2" s="179">
        <f>'Análise 2'!C4</f>
        <v>229</v>
      </c>
      <c r="K2" s="179">
        <f>'Análise 2'!E4</f>
        <v>197</v>
      </c>
      <c r="L2" s="179">
        <f>'Análise 2'!G4</f>
        <v>164</v>
      </c>
      <c r="M2" s="179">
        <f>'Análise 2'!I4</f>
        <v>207</v>
      </c>
      <c r="N2" t="str">
        <f t="shared" si="4"/>
        <v>(2,229)</v>
      </c>
      <c r="O2" t="str">
        <f t="shared" si="5"/>
        <v>(2,197)</v>
      </c>
      <c r="P2" t="str">
        <f t="shared" si="6"/>
        <v>(2,164)</v>
      </c>
      <c r="Q2" t="str">
        <f t="shared" si="7"/>
        <v>(2,207)</v>
      </c>
    </row>
    <row r="3" spans="1:17" x14ac:dyDescent="0.3">
      <c r="A3">
        <v>3</v>
      </c>
      <c r="B3" s="188">
        <f>'Análise 2'!B5</f>
        <v>37</v>
      </c>
      <c r="C3" s="188">
        <f>'Análise 2'!D5</f>
        <v>18</v>
      </c>
      <c r="D3" s="188">
        <f>'Análise 2'!F5</f>
        <v>23</v>
      </c>
      <c r="E3" s="188">
        <f>'Análise 2'!H5</f>
        <v>18</v>
      </c>
      <c r="F3" t="str">
        <f t="shared" si="0"/>
        <v>(3,37)</v>
      </c>
      <c r="G3" t="str">
        <f t="shared" si="1"/>
        <v>(3,18)</v>
      </c>
      <c r="H3" t="str">
        <f t="shared" si="2"/>
        <v>(3,23)</v>
      </c>
      <c r="I3" t="str">
        <f t="shared" si="3"/>
        <v>(3,18)</v>
      </c>
      <c r="J3" s="179">
        <f>'Análise 2'!C5</f>
        <v>231</v>
      </c>
      <c r="K3" s="179">
        <f>'Análise 2'!E5</f>
        <v>236</v>
      </c>
      <c r="L3" s="179">
        <f>'Análise 2'!G5</f>
        <v>232</v>
      </c>
      <c r="M3" s="179">
        <f>'Análise 2'!I5</f>
        <v>232</v>
      </c>
      <c r="N3" t="str">
        <f t="shared" si="4"/>
        <v>(3,231)</v>
      </c>
      <c r="O3" t="str">
        <f t="shared" si="5"/>
        <v>(3,236)</v>
      </c>
      <c r="P3" t="str">
        <f t="shared" si="6"/>
        <v>(3,232)</v>
      </c>
      <c r="Q3" t="str">
        <f t="shared" si="7"/>
        <v>(3,232)</v>
      </c>
    </row>
    <row r="4" spans="1:17" x14ac:dyDescent="0.3">
      <c r="A4">
        <v>4</v>
      </c>
      <c r="B4" s="188">
        <f>'Análise 2'!B6</f>
        <v>39</v>
      </c>
      <c r="C4" s="188">
        <f>'Análise 2'!D6</f>
        <v>21</v>
      </c>
      <c r="D4" s="188">
        <f>'Análise 2'!F6</f>
        <v>62</v>
      </c>
      <c r="E4" s="188">
        <f>'Análise 2'!H6</f>
        <v>22</v>
      </c>
      <c r="F4" t="str">
        <f t="shared" si="0"/>
        <v>(4,39)</v>
      </c>
      <c r="G4" t="str">
        <f t="shared" si="1"/>
        <v>(4,21)</v>
      </c>
      <c r="H4" t="str">
        <f t="shared" si="2"/>
        <v>(4,62)</v>
      </c>
      <c r="I4" t="str">
        <f t="shared" si="3"/>
        <v>(4,22)</v>
      </c>
      <c r="J4" s="179">
        <f>'Análise 2'!C6</f>
        <v>237</v>
      </c>
      <c r="K4" s="179">
        <f>'Análise 2'!E6</f>
        <v>181</v>
      </c>
      <c r="L4" s="179">
        <f>'Análise 2'!G6</f>
        <v>232</v>
      </c>
      <c r="M4" s="179">
        <f>'Análise 2'!I6</f>
        <v>174</v>
      </c>
      <c r="N4" t="str">
        <f t="shared" si="4"/>
        <v>(4,237)</v>
      </c>
      <c r="O4" t="str">
        <f t="shared" si="5"/>
        <v>(4,181)</v>
      </c>
      <c r="P4" t="str">
        <f t="shared" si="6"/>
        <v>(4,232)</v>
      </c>
      <c r="Q4" t="str">
        <f t="shared" si="7"/>
        <v>(4,174)</v>
      </c>
    </row>
    <row r="5" spans="1:17" x14ac:dyDescent="0.3">
      <c r="A5">
        <v>5</v>
      </c>
      <c r="B5" s="188">
        <f>'Análise 2'!B7</f>
        <v>40</v>
      </c>
      <c r="C5" s="188">
        <f>'Análise 2'!D7</f>
        <v>36</v>
      </c>
      <c r="D5" s="188">
        <f>'Análise 2'!F7</f>
        <v>36</v>
      </c>
      <c r="E5" s="188">
        <f>'Análise 2'!H7</f>
        <v>33</v>
      </c>
      <c r="F5" t="str">
        <f t="shared" si="0"/>
        <v>(5,40)</v>
      </c>
      <c r="G5" t="str">
        <f t="shared" si="1"/>
        <v>(5,36)</v>
      </c>
      <c r="H5" t="str">
        <f t="shared" si="2"/>
        <v>(5,36)</v>
      </c>
      <c r="I5" t="str">
        <f t="shared" si="3"/>
        <v>(5,33)</v>
      </c>
      <c r="J5" s="179">
        <f>'Análise 2'!C7</f>
        <v>237</v>
      </c>
      <c r="K5" s="179">
        <f>'Análise 2'!E7</f>
        <v>171</v>
      </c>
      <c r="L5" s="179">
        <f>'Análise 2'!G7</f>
        <v>202</v>
      </c>
      <c r="M5" s="179">
        <f>'Análise 2'!I7</f>
        <v>213</v>
      </c>
      <c r="N5" t="str">
        <f t="shared" si="4"/>
        <v>(5,237)</v>
      </c>
      <c r="O5" t="str">
        <f t="shared" si="5"/>
        <v>(5,171)</v>
      </c>
      <c r="P5" t="str">
        <f t="shared" si="6"/>
        <v>(5,202)</v>
      </c>
      <c r="Q5" t="str">
        <f t="shared" si="7"/>
        <v>(5,213)</v>
      </c>
    </row>
    <row r="6" spans="1:17" x14ac:dyDescent="0.3">
      <c r="A6">
        <v>6</v>
      </c>
      <c r="B6" s="188">
        <f>'Análise 2'!B8</f>
        <v>30</v>
      </c>
      <c r="C6" s="188">
        <f>'Análise 2'!D8</f>
        <v>23</v>
      </c>
      <c r="D6" s="188">
        <f>'Análise 2'!F8</f>
        <v>21</v>
      </c>
      <c r="E6" s="188">
        <f>'Análise 2'!H8</f>
        <v>23</v>
      </c>
      <c r="F6" t="str">
        <f t="shared" si="0"/>
        <v>(6,30)</v>
      </c>
      <c r="G6" t="str">
        <f t="shared" si="1"/>
        <v>(6,23)</v>
      </c>
      <c r="H6" t="str">
        <f t="shared" si="2"/>
        <v>(6,21)</v>
      </c>
      <c r="I6" t="str">
        <f t="shared" si="3"/>
        <v>(6,23)</v>
      </c>
      <c r="J6" s="179">
        <f>'Análise 2'!C8</f>
        <v>212</v>
      </c>
      <c r="K6" s="179">
        <f>'Análise 2'!E8</f>
        <v>233</v>
      </c>
      <c r="L6" s="179">
        <f>'Análise 2'!G8</f>
        <v>239</v>
      </c>
      <c r="M6" s="179">
        <f>'Análise 2'!I8</f>
        <v>230</v>
      </c>
      <c r="N6" t="str">
        <f t="shared" si="4"/>
        <v>(6,212)</v>
      </c>
      <c r="O6" t="str">
        <f t="shared" si="5"/>
        <v>(6,233)</v>
      </c>
      <c r="P6" t="str">
        <f t="shared" si="6"/>
        <v>(6,239)</v>
      </c>
      <c r="Q6" t="str">
        <f t="shared" si="7"/>
        <v>(6,230)</v>
      </c>
    </row>
    <row r="7" spans="1:17" x14ac:dyDescent="0.3">
      <c r="A7">
        <v>7</v>
      </c>
      <c r="B7" s="188">
        <f>'Análise 2'!B9</f>
        <v>14</v>
      </c>
      <c r="C7" s="188">
        <f>'Análise 2'!D9</f>
        <v>25</v>
      </c>
      <c r="D7" s="188">
        <f>'Análise 2'!F9</f>
        <v>62</v>
      </c>
      <c r="E7" s="188">
        <f>'Análise 2'!H9</f>
        <v>48</v>
      </c>
      <c r="F7" t="str">
        <f t="shared" si="0"/>
        <v>(7,14)</v>
      </c>
      <c r="G7" t="str">
        <f t="shared" si="1"/>
        <v>(7,25)</v>
      </c>
      <c r="H7" t="str">
        <f t="shared" si="2"/>
        <v>(7,62)</v>
      </c>
      <c r="I7" t="str">
        <f t="shared" si="3"/>
        <v>(7,48)</v>
      </c>
      <c r="J7" s="179">
        <f>'Análise 2'!C9</f>
        <v>236</v>
      </c>
      <c r="K7" s="179">
        <f>'Análise 2'!E9</f>
        <v>234</v>
      </c>
      <c r="L7" s="179">
        <f>'Análise 2'!G9</f>
        <v>240</v>
      </c>
      <c r="M7" s="179">
        <f>'Análise 2'!I9</f>
        <v>203</v>
      </c>
      <c r="N7" t="str">
        <f t="shared" si="4"/>
        <v>(7,236)</v>
      </c>
      <c r="O7" t="str">
        <f t="shared" si="5"/>
        <v>(7,234)</v>
      </c>
      <c r="P7" t="str">
        <f t="shared" si="6"/>
        <v>(7,240)</v>
      </c>
      <c r="Q7" t="str">
        <f t="shared" si="7"/>
        <v>(7,203)</v>
      </c>
    </row>
    <row r="8" spans="1:17" x14ac:dyDescent="0.3">
      <c r="A8">
        <v>8</v>
      </c>
      <c r="B8" s="188">
        <f>'Análise 2'!B10</f>
        <v>13</v>
      </c>
      <c r="C8" s="188">
        <f>'Análise 2'!D10</f>
        <v>16</v>
      </c>
      <c r="D8" s="188">
        <f>'Análise 2'!F10</f>
        <v>35</v>
      </c>
      <c r="E8" s="188">
        <f>'Análise 2'!H10</f>
        <v>22</v>
      </c>
      <c r="F8" t="str">
        <f t="shared" si="0"/>
        <v>(8,13)</v>
      </c>
      <c r="G8" t="str">
        <f t="shared" si="1"/>
        <v>(8,16)</v>
      </c>
      <c r="H8" t="str">
        <f t="shared" si="2"/>
        <v>(8,35)</v>
      </c>
      <c r="I8" t="str">
        <f t="shared" si="3"/>
        <v>(8,22)</v>
      </c>
      <c r="J8" s="179">
        <f>'Análise 2'!C10</f>
        <v>237</v>
      </c>
      <c r="K8" s="179">
        <f>'Análise 2'!E10</f>
        <v>236</v>
      </c>
      <c r="L8" s="179">
        <f>'Análise 2'!G10</f>
        <v>203</v>
      </c>
      <c r="M8" s="179">
        <f>'Análise 2'!I10</f>
        <v>217</v>
      </c>
      <c r="N8" t="str">
        <f t="shared" si="4"/>
        <v>(8,237)</v>
      </c>
      <c r="O8" t="str">
        <f t="shared" si="5"/>
        <v>(8,236)</v>
      </c>
      <c r="P8" t="str">
        <f t="shared" si="6"/>
        <v>(8,203)</v>
      </c>
      <c r="Q8" t="str">
        <f t="shared" si="7"/>
        <v>(8,217)</v>
      </c>
    </row>
    <row r="9" spans="1:17" x14ac:dyDescent="0.3">
      <c r="A9">
        <v>9</v>
      </c>
      <c r="B9" s="188">
        <f>'Análise 2'!B11</f>
        <v>37</v>
      </c>
      <c r="C9" s="188">
        <f>'Análise 2'!D11</f>
        <v>74</v>
      </c>
      <c r="D9" s="188">
        <f>'Análise 2'!F11</f>
        <v>55</v>
      </c>
      <c r="E9" s="188">
        <f>'Análise 2'!H11</f>
        <v>33</v>
      </c>
      <c r="F9" t="str">
        <f t="shared" si="0"/>
        <v>(9,37)</v>
      </c>
      <c r="G9" t="str">
        <f t="shared" si="1"/>
        <v>(9,74)</v>
      </c>
      <c r="H9" t="str">
        <f t="shared" si="2"/>
        <v>(9,55)</v>
      </c>
      <c r="I9" t="str">
        <f t="shared" si="3"/>
        <v>(9,33)</v>
      </c>
      <c r="J9" s="179">
        <f>'Análise 2'!C11</f>
        <v>206</v>
      </c>
      <c r="K9" s="179">
        <f>'Análise 2'!E11</f>
        <v>242</v>
      </c>
      <c r="L9" s="179">
        <f>'Análise 2'!G11</f>
        <v>222</v>
      </c>
      <c r="M9" s="179">
        <f>'Análise 2'!I11</f>
        <v>168</v>
      </c>
      <c r="N9" t="str">
        <f t="shared" si="4"/>
        <v>(9,206)</v>
      </c>
      <c r="O9" t="str">
        <f t="shared" si="5"/>
        <v>(9,242)</v>
      </c>
      <c r="P9" t="str">
        <f t="shared" si="6"/>
        <v>(9,222)</v>
      </c>
      <c r="Q9" t="str">
        <f t="shared" si="7"/>
        <v>(9,168)</v>
      </c>
    </row>
    <row r="10" spans="1:17" x14ac:dyDescent="0.3">
      <c r="A10">
        <v>10</v>
      </c>
      <c r="B10" s="188">
        <f>'Análise 2'!B12</f>
        <v>111</v>
      </c>
      <c r="C10" s="188">
        <f>'Análise 2'!D12</f>
        <v>15</v>
      </c>
      <c r="D10" s="188">
        <f>'Análise 2'!F12</f>
        <v>23</v>
      </c>
      <c r="E10" s="188">
        <f>'Análise 2'!H12</f>
        <v>48</v>
      </c>
      <c r="F10" t="str">
        <f t="shared" si="0"/>
        <v>(10,111)</v>
      </c>
      <c r="G10" t="str">
        <f t="shared" si="1"/>
        <v>(10,15)</v>
      </c>
      <c r="H10" t="str">
        <f t="shared" si="2"/>
        <v>(10,23)</v>
      </c>
      <c r="I10" t="str">
        <f t="shared" si="3"/>
        <v>(10,48)</v>
      </c>
      <c r="J10" s="179">
        <f>'Análise 2'!C12</f>
        <v>239</v>
      </c>
      <c r="K10" s="179">
        <f>'Análise 2'!E12</f>
        <v>163</v>
      </c>
      <c r="L10" s="179">
        <f>'Análise 2'!G12</f>
        <v>154</v>
      </c>
      <c r="M10" s="179">
        <f>'Análise 2'!I12</f>
        <v>240</v>
      </c>
      <c r="N10" t="str">
        <f t="shared" si="4"/>
        <v>(10,239)</v>
      </c>
      <c r="O10" t="str">
        <f t="shared" si="5"/>
        <v>(10,163)</v>
      </c>
      <c r="P10" t="str">
        <f t="shared" si="6"/>
        <v>(10,154)</v>
      </c>
      <c r="Q10" t="str">
        <f t="shared" si="7"/>
        <v>(10,240)</v>
      </c>
    </row>
    <row r="11" spans="1:17" x14ac:dyDescent="0.3">
      <c r="A11">
        <v>11</v>
      </c>
      <c r="B11" s="188">
        <f>'Análise 2'!B13</f>
        <v>9</v>
      </c>
      <c r="C11" s="188">
        <f>'Análise 2'!D13</f>
        <v>10</v>
      </c>
      <c r="D11" s="188">
        <f>'Análise 2'!F13</f>
        <v>43</v>
      </c>
      <c r="E11" s="188">
        <f>'Análise 2'!H13</f>
        <v>36</v>
      </c>
      <c r="F11" t="str">
        <f t="shared" si="0"/>
        <v>(11,9)</v>
      </c>
      <c r="G11" t="str">
        <f t="shared" si="1"/>
        <v>(11,10)</v>
      </c>
      <c r="H11" t="str">
        <f t="shared" si="2"/>
        <v>(11,43)</v>
      </c>
      <c r="I11" t="str">
        <f t="shared" si="3"/>
        <v>(11,36)</v>
      </c>
      <c r="J11" s="179">
        <f>'Análise 2'!C13</f>
        <v>239</v>
      </c>
      <c r="K11" s="179">
        <f>'Análise 2'!E13</f>
        <v>243</v>
      </c>
      <c r="L11" s="179">
        <f>'Análise 2'!G13</f>
        <v>234</v>
      </c>
      <c r="M11" s="179">
        <f>'Análise 2'!I13</f>
        <v>231</v>
      </c>
      <c r="N11" t="str">
        <f t="shared" si="4"/>
        <v>(11,239)</v>
      </c>
      <c r="O11" t="str">
        <f t="shared" si="5"/>
        <v>(11,243)</v>
      </c>
      <c r="P11" t="str">
        <f t="shared" si="6"/>
        <v>(11,234)</v>
      </c>
      <c r="Q11" t="str">
        <f t="shared" si="7"/>
        <v>(11,231)</v>
      </c>
    </row>
    <row r="12" spans="1:17" x14ac:dyDescent="0.3">
      <c r="A12">
        <v>12</v>
      </c>
      <c r="B12" s="188">
        <f>'Análise 2'!B14</f>
        <v>11</v>
      </c>
      <c r="C12" s="188">
        <f>'Análise 2'!D14</f>
        <v>31</v>
      </c>
      <c r="D12" s="188">
        <f>'Análise 2'!F14</f>
        <v>27</v>
      </c>
      <c r="E12" s="188">
        <f>'Análise 2'!H14</f>
        <v>25</v>
      </c>
      <c r="F12" t="str">
        <f t="shared" si="0"/>
        <v>(12,11)</v>
      </c>
      <c r="G12" t="str">
        <f t="shared" si="1"/>
        <v>(12,31)</v>
      </c>
      <c r="H12" t="str">
        <f t="shared" si="2"/>
        <v>(12,27)</v>
      </c>
      <c r="I12" t="str">
        <f t="shared" si="3"/>
        <v>(12,25)</v>
      </c>
      <c r="J12" s="179">
        <f>'Análise 2'!C14</f>
        <v>239</v>
      </c>
      <c r="K12" s="179">
        <f>'Análise 2'!E14</f>
        <v>246</v>
      </c>
      <c r="L12" s="179">
        <f>'Análise 2'!G14</f>
        <v>238</v>
      </c>
      <c r="M12" s="179">
        <f>'Análise 2'!I14</f>
        <v>219</v>
      </c>
      <c r="N12" t="str">
        <f t="shared" si="4"/>
        <v>(12,239)</v>
      </c>
      <c r="O12" t="str">
        <f t="shared" si="5"/>
        <v>(12,246)</v>
      </c>
      <c r="P12" t="str">
        <f t="shared" si="6"/>
        <v>(12,238)</v>
      </c>
      <c r="Q12" t="str">
        <f t="shared" si="7"/>
        <v>(12,219)</v>
      </c>
    </row>
    <row r="13" spans="1:17" x14ac:dyDescent="0.3">
      <c r="A13">
        <v>13</v>
      </c>
      <c r="B13" s="188">
        <f>'Análise 2'!B15</f>
        <v>30</v>
      </c>
      <c r="C13" s="188">
        <f>'Análise 2'!D15</f>
        <v>84</v>
      </c>
      <c r="D13" s="188">
        <f>'Análise 2'!F15</f>
        <v>59</v>
      </c>
      <c r="E13" s="188">
        <f>'Análise 2'!H15</f>
        <v>95</v>
      </c>
      <c r="F13" t="str">
        <f t="shared" si="0"/>
        <v>(13,30)</v>
      </c>
      <c r="G13" t="str">
        <f t="shared" si="1"/>
        <v>(13,84)</v>
      </c>
      <c r="H13" t="str">
        <f t="shared" si="2"/>
        <v>(13,59)</v>
      </c>
      <c r="I13" t="str">
        <f t="shared" si="3"/>
        <v>(13,95)</v>
      </c>
      <c r="J13" s="179">
        <f>'Análise 2'!C15</f>
        <v>193</v>
      </c>
      <c r="K13" s="179">
        <f>'Análise 2'!E15</f>
        <v>232</v>
      </c>
      <c r="L13" s="179">
        <f>'Análise 2'!G15</f>
        <v>238</v>
      </c>
      <c r="M13" s="179">
        <f>'Análise 2'!I15</f>
        <v>233</v>
      </c>
      <c r="N13" t="str">
        <f t="shared" si="4"/>
        <v>(13,193)</v>
      </c>
      <c r="O13" t="str">
        <f t="shared" si="5"/>
        <v>(13,232)</v>
      </c>
      <c r="P13" t="str">
        <f t="shared" si="6"/>
        <v>(13,238)</v>
      </c>
      <c r="Q13" t="str">
        <f t="shared" si="7"/>
        <v>(13,233)</v>
      </c>
    </row>
    <row r="14" spans="1:17" x14ac:dyDescent="0.3">
      <c r="A14">
        <v>14</v>
      </c>
      <c r="B14" s="188">
        <f>'Análise 2'!B16</f>
        <v>18</v>
      </c>
      <c r="C14" s="188">
        <f>'Análise 2'!D16</f>
        <v>104</v>
      </c>
      <c r="D14" s="188">
        <f>'Análise 2'!F16</f>
        <v>17</v>
      </c>
      <c r="E14" s="188">
        <f>'Análise 2'!H16</f>
        <v>142</v>
      </c>
      <c r="F14" t="str">
        <f t="shared" si="0"/>
        <v>(14,18)</v>
      </c>
      <c r="G14" t="str">
        <f t="shared" si="1"/>
        <v>(14,104)</v>
      </c>
      <c r="H14" t="str">
        <f t="shared" si="2"/>
        <v>(14,17)</v>
      </c>
      <c r="I14" t="str">
        <f t="shared" si="3"/>
        <v>(14,142)</v>
      </c>
      <c r="J14" s="179">
        <f>'Análise 2'!C16</f>
        <v>234</v>
      </c>
      <c r="K14" s="179">
        <f>'Análise 2'!E16</f>
        <v>234</v>
      </c>
      <c r="L14" s="179">
        <f>'Análise 2'!G16</f>
        <v>221</v>
      </c>
      <c r="M14" s="179">
        <f>'Análise 2'!I16</f>
        <v>243</v>
      </c>
      <c r="N14" t="str">
        <f t="shared" si="4"/>
        <v>(14,234)</v>
      </c>
      <c r="O14" t="str">
        <f t="shared" si="5"/>
        <v>(14,234)</v>
      </c>
      <c r="P14" t="str">
        <f t="shared" si="6"/>
        <v>(14,221)</v>
      </c>
      <c r="Q14" t="str">
        <f t="shared" si="7"/>
        <v>(14,243)</v>
      </c>
    </row>
    <row r="15" spans="1:17" x14ac:dyDescent="0.3">
      <c r="A15">
        <v>15</v>
      </c>
      <c r="B15" s="188">
        <f>'Análise 2'!B17</f>
        <v>19</v>
      </c>
      <c r="C15" s="188">
        <f>'Análise 2'!D17</f>
        <v>24</v>
      </c>
      <c r="D15" s="188">
        <f>'Análise 2'!F17</f>
        <v>41</v>
      </c>
      <c r="E15" s="188">
        <f>'Análise 2'!H17</f>
        <v>14</v>
      </c>
      <c r="F15" t="str">
        <f t="shared" si="0"/>
        <v>(15,19)</v>
      </c>
      <c r="G15" t="str">
        <f t="shared" si="1"/>
        <v>(15,24)</v>
      </c>
      <c r="H15" t="str">
        <f t="shared" si="2"/>
        <v>(15,41)</v>
      </c>
      <c r="I15" t="str">
        <f t="shared" si="3"/>
        <v>(15,14)</v>
      </c>
      <c r="J15" s="179">
        <f>'Análise 2'!C17</f>
        <v>231</v>
      </c>
      <c r="K15" s="179">
        <f>'Análise 2'!E17</f>
        <v>236</v>
      </c>
      <c r="L15" s="179">
        <f>'Análise 2'!G17</f>
        <v>231</v>
      </c>
      <c r="M15" s="179">
        <f>'Análise 2'!I17</f>
        <v>240</v>
      </c>
      <c r="N15" t="str">
        <f t="shared" si="4"/>
        <v>(15,231)</v>
      </c>
      <c r="O15" t="str">
        <f t="shared" si="5"/>
        <v>(15,236)</v>
      </c>
      <c r="P15" t="str">
        <f t="shared" si="6"/>
        <v>(15,231)</v>
      </c>
      <c r="Q15" t="str">
        <f t="shared" si="7"/>
        <v>(15,240)</v>
      </c>
    </row>
    <row r="16" spans="1:17" x14ac:dyDescent="0.3">
      <c r="A16">
        <v>16</v>
      </c>
      <c r="B16" s="188">
        <f>'Análise 2'!B18</f>
        <v>16</v>
      </c>
      <c r="C16" s="188">
        <f>'Análise 2'!D18</f>
        <v>16</v>
      </c>
      <c r="D16" s="188">
        <f>'Análise 2'!F18</f>
        <v>23</v>
      </c>
      <c r="E16" s="188">
        <f>'Análise 2'!H18</f>
        <v>33</v>
      </c>
      <c r="F16" t="str">
        <f t="shared" si="0"/>
        <v>(16,16)</v>
      </c>
      <c r="G16" t="str">
        <f t="shared" si="1"/>
        <v>(16,16)</v>
      </c>
      <c r="H16" t="str">
        <f t="shared" si="2"/>
        <v>(16,23)</v>
      </c>
      <c r="I16" t="str">
        <f t="shared" si="3"/>
        <v>(16,33)</v>
      </c>
      <c r="J16" s="179">
        <f>'Análise 2'!C18</f>
        <v>215</v>
      </c>
      <c r="K16" s="179">
        <f>'Análise 2'!E18</f>
        <v>240</v>
      </c>
      <c r="L16" s="179">
        <f>'Análise 2'!G18</f>
        <v>228</v>
      </c>
      <c r="M16" s="179">
        <f>'Análise 2'!I18</f>
        <v>241</v>
      </c>
      <c r="N16" t="str">
        <f t="shared" si="4"/>
        <v>(16,215)</v>
      </c>
      <c r="O16" t="str">
        <f t="shared" si="5"/>
        <v>(16,240)</v>
      </c>
      <c r="P16" t="str">
        <f t="shared" si="6"/>
        <v>(16,228)</v>
      </c>
      <c r="Q16" t="str">
        <f t="shared" si="7"/>
        <v>(16,241)</v>
      </c>
    </row>
    <row r="17" spans="1:17" x14ac:dyDescent="0.3">
      <c r="A17">
        <v>17</v>
      </c>
      <c r="B17" s="188">
        <f>'Análise 2'!B19</f>
        <v>43</v>
      </c>
      <c r="C17" s="188">
        <f>'Análise 2'!D19</f>
        <v>43</v>
      </c>
      <c r="D17" s="188">
        <f>'Análise 2'!F19</f>
        <v>92</v>
      </c>
      <c r="E17" s="188">
        <f>'Análise 2'!H19</f>
        <v>32</v>
      </c>
      <c r="F17" t="str">
        <f t="shared" si="0"/>
        <v>(17,43)</v>
      </c>
      <c r="G17" t="str">
        <f t="shared" si="1"/>
        <v>(17,43)</v>
      </c>
      <c r="H17" t="str">
        <f t="shared" si="2"/>
        <v>(17,92)</v>
      </c>
      <c r="I17" t="str">
        <f t="shared" si="3"/>
        <v>(17,32)</v>
      </c>
      <c r="J17" s="179">
        <f>'Análise 2'!C19</f>
        <v>222</v>
      </c>
      <c r="K17" s="179">
        <f>'Análise 2'!E19</f>
        <v>231</v>
      </c>
      <c r="L17" s="179">
        <f>'Análise 2'!G19</f>
        <v>231</v>
      </c>
      <c r="M17" s="179">
        <f>'Análise 2'!I19</f>
        <v>235</v>
      </c>
      <c r="N17" t="str">
        <f t="shared" si="4"/>
        <v>(17,222)</v>
      </c>
      <c r="O17" t="str">
        <f t="shared" si="5"/>
        <v>(17,231)</v>
      </c>
      <c r="P17" t="str">
        <f t="shared" si="6"/>
        <v>(17,231)</v>
      </c>
      <c r="Q17" t="str">
        <f t="shared" si="7"/>
        <v>(17,235)</v>
      </c>
    </row>
    <row r="18" spans="1:17" x14ac:dyDescent="0.3">
      <c r="A18">
        <v>18</v>
      </c>
      <c r="B18" s="188">
        <f>'Análise 2'!B20</f>
        <v>49</v>
      </c>
      <c r="C18" s="188">
        <f>'Análise 2'!D20</f>
        <v>78</v>
      </c>
      <c r="D18" s="188">
        <f>'Análise 2'!F20</f>
        <v>45</v>
      </c>
      <c r="E18" s="188">
        <f>'Análise 2'!H20</f>
        <v>100</v>
      </c>
      <c r="F18" t="str">
        <f t="shared" si="0"/>
        <v>(18,49)</v>
      </c>
      <c r="G18" t="str">
        <f t="shared" si="1"/>
        <v>(18,78)</v>
      </c>
      <c r="H18" t="str">
        <f t="shared" si="2"/>
        <v>(18,45)</v>
      </c>
      <c r="I18" t="str">
        <f t="shared" si="3"/>
        <v>(18,100)</v>
      </c>
      <c r="J18" s="179">
        <f>'Análise 2'!C20</f>
        <v>224</v>
      </c>
      <c r="K18" s="179">
        <f>'Análise 2'!E20</f>
        <v>238</v>
      </c>
      <c r="L18" s="179">
        <f>'Análise 2'!G20</f>
        <v>235</v>
      </c>
      <c r="M18" s="179">
        <f>'Análise 2'!I20</f>
        <v>233</v>
      </c>
      <c r="N18" t="str">
        <f t="shared" si="4"/>
        <v>(18,224)</v>
      </c>
      <c r="O18" t="str">
        <f t="shared" si="5"/>
        <v>(18,238)</v>
      </c>
      <c r="P18" t="str">
        <f t="shared" si="6"/>
        <v>(18,235)</v>
      </c>
      <c r="Q18" t="str">
        <f t="shared" si="7"/>
        <v>(18,233)</v>
      </c>
    </row>
    <row r="19" spans="1:17" x14ac:dyDescent="0.3">
      <c r="A19">
        <v>19</v>
      </c>
      <c r="B19" s="188">
        <f>'Análise 2'!B21</f>
        <v>8</v>
      </c>
      <c r="C19" s="188">
        <f>'Análise 2'!D21</f>
        <v>28</v>
      </c>
      <c r="D19" s="188">
        <f>'Análise 2'!F21</f>
        <v>113</v>
      </c>
      <c r="E19" s="188">
        <f>'Análise 2'!H21</f>
        <v>87</v>
      </c>
      <c r="F19" t="str">
        <f t="shared" si="0"/>
        <v>(19,8)</v>
      </c>
      <c r="G19" t="str">
        <f t="shared" si="1"/>
        <v>(19,28)</v>
      </c>
      <c r="H19" t="str">
        <f t="shared" si="2"/>
        <v>(19,113)</v>
      </c>
      <c r="I19" t="str">
        <f t="shared" si="3"/>
        <v>(19,87)</v>
      </c>
      <c r="J19" s="179">
        <f>'Análise 2'!C21</f>
        <v>239</v>
      </c>
      <c r="K19" s="179">
        <f>'Análise 2'!E21</f>
        <v>243</v>
      </c>
      <c r="L19" s="179">
        <f>'Análise 2'!G21</f>
        <v>241</v>
      </c>
      <c r="M19" s="179">
        <f>'Análise 2'!I21</f>
        <v>234</v>
      </c>
      <c r="N19" t="str">
        <f t="shared" si="4"/>
        <v>(19,239)</v>
      </c>
      <c r="O19" t="str">
        <f t="shared" si="5"/>
        <v>(19,243)</v>
      </c>
      <c r="P19" t="str">
        <f t="shared" si="6"/>
        <v>(19,241)</v>
      </c>
      <c r="Q19" t="str">
        <f t="shared" si="7"/>
        <v>(19,234)</v>
      </c>
    </row>
    <row r="20" spans="1:17" x14ac:dyDescent="0.3">
      <c r="A20">
        <v>20</v>
      </c>
      <c r="B20" s="188">
        <f>'Análise 2'!B22</f>
        <v>60</v>
      </c>
      <c r="C20" s="188">
        <f>'Análise 2'!D22</f>
        <v>92</v>
      </c>
      <c r="D20" s="188">
        <f>'Análise 2'!F22</f>
        <v>80</v>
      </c>
      <c r="E20" s="188">
        <f>'Análise 2'!H22</f>
        <v>43</v>
      </c>
      <c r="F20" t="str">
        <f t="shared" si="0"/>
        <v>(20,60)</v>
      </c>
      <c r="G20" t="str">
        <f t="shared" si="1"/>
        <v>(20,92)</v>
      </c>
      <c r="H20" t="str">
        <f t="shared" si="2"/>
        <v>(20,80)</v>
      </c>
      <c r="I20" t="str">
        <f t="shared" si="3"/>
        <v>(20,43)</v>
      </c>
      <c r="J20" s="179">
        <f>'Análise 2'!C22</f>
        <v>235</v>
      </c>
      <c r="K20" s="179">
        <f>'Análise 2'!E22</f>
        <v>231</v>
      </c>
      <c r="L20" s="179">
        <f>'Análise 2'!G22</f>
        <v>241</v>
      </c>
      <c r="M20" s="179">
        <f>'Análise 2'!I22</f>
        <v>211</v>
      </c>
      <c r="N20" t="str">
        <f t="shared" si="4"/>
        <v>(20,235)</v>
      </c>
      <c r="O20" t="str">
        <f t="shared" si="5"/>
        <v>(20,231)</v>
      </c>
      <c r="P20" t="str">
        <f t="shared" si="6"/>
        <v>(20,241)</v>
      </c>
      <c r="Q20" t="str">
        <f t="shared" si="7"/>
        <v>(20,211)</v>
      </c>
    </row>
    <row r="21" spans="1:17" x14ac:dyDescent="0.3">
      <c r="A21">
        <v>21</v>
      </c>
      <c r="B21" s="188">
        <f>'Análise 2'!B23</f>
        <v>82</v>
      </c>
      <c r="C21" s="188">
        <f>'Análise 2'!D23</f>
        <v>99</v>
      </c>
      <c r="D21" s="188">
        <f>'Análise 2'!F23</f>
        <v>137</v>
      </c>
      <c r="E21" s="188">
        <f>'Análise 2'!H23</f>
        <v>101</v>
      </c>
      <c r="F21" t="str">
        <f t="shared" si="0"/>
        <v>(21,82)</v>
      </c>
      <c r="G21" t="str">
        <f t="shared" si="1"/>
        <v>(21,99)</v>
      </c>
      <c r="H21" t="str">
        <f t="shared" si="2"/>
        <v>(21,137)</v>
      </c>
      <c r="I21" t="str">
        <f t="shared" si="3"/>
        <v>(21,101)</v>
      </c>
      <c r="J21" s="179">
        <f>'Análise 2'!C23</f>
        <v>234</v>
      </c>
      <c r="K21" s="179">
        <f>'Análise 2'!E23</f>
        <v>242</v>
      </c>
      <c r="L21" s="179">
        <f>'Análise 2'!G23</f>
        <v>239</v>
      </c>
      <c r="M21" s="179">
        <f>'Análise 2'!I23</f>
        <v>224</v>
      </c>
      <c r="N21" t="str">
        <f t="shared" si="4"/>
        <v>(21,234)</v>
      </c>
      <c r="O21" t="str">
        <f t="shared" si="5"/>
        <v>(21,242)</v>
      </c>
      <c r="P21" t="str">
        <f t="shared" si="6"/>
        <v>(21,239)</v>
      </c>
      <c r="Q21" t="str">
        <f t="shared" si="7"/>
        <v>(21,224)</v>
      </c>
    </row>
    <row r="22" spans="1:17" x14ac:dyDescent="0.3">
      <c r="A22">
        <v>22</v>
      </c>
      <c r="B22" s="188">
        <f>'Análise 2'!B24</f>
        <v>157</v>
      </c>
      <c r="C22" s="188">
        <f>'Análise 2'!D24</f>
        <v>87</v>
      </c>
      <c r="D22" s="188">
        <f>'Análise 2'!F24</f>
        <v>42</v>
      </c>
      <c r="E22" s="188">
        <f>'Análise 2'!H24</f>
        <v>110</v>
      </c>
      <c r="F22" t="str">
        <f t="shared" si="0"/>
        <v>(22,157)</v>
      </c>
      <c r="G22" t="str">
        <f t="shared" si="1"/>
        <v>(22,87)</v>
      </c>
      <c r="H22" t="str">
        <f t="shared" si="2"/>
        <v>(22,42)</v>
      </c>
      <c r="I22" t="str">
        <f t="shared" si="3"/>
        <v>(22,110)</v>
      </c>
      <c r="J22" s="179">
        <f>'Análise 2'!C24</f>
        <v>246</v>
      </c>
      <c r="K22" s="179">
        <f>'Análise 2'!E24</f>
        <v>228</v>
      </c>
      <c r="L22" s="179">
        <f>'Análise 2'!G24</f>
        <v>226</v>
      </c>
      <c r="M22" s="179">
        <f>'Análise 2'!I24</f>
        <v>228</v>
      </c>
      <c r="N22" t="str">
        <f t="shared" si="4"/>
        <v>(22,246)</v>
      </c>
      <c r="O22" t="str">
        <f t="shared" si="5"/>
        <v>(22,228)</v>
      </c>
      <c r="P22" t="str">
        <f t="shared" si="6"/>
        <v>(22,226)</v>
      </c>
      <c r="Q22" t="str">
        <f t="shared" si="7"/>
        <v>(22,228)</v>
      </c>
    </row>
    <row r="23" spans="1:17" x14ac:dyDescent="0.3">
      <c r="A23">
        <v>23</v>
      </c>
      <c r="B23" s="188">
        <f>'Análise 2'!B25</f>
        <v>59</v>
      </c>
      <c r="C23" s="188">
        <f>'Análise 2'!D25</f>
        <v>87</v>
      </c>
      <c r="D23" s="188">
        <f>'Análise 2'!F25</f>
        <v>41</v>
      </c>
      <c r="E23" s="188">
        <f>'Análise 2'!H25</f>
        <v>86</v>
      </c>
      <c r="F23" t="str">
        <f t="shared" si="0"/>
        <v>(23,59)</v>
      </c>
      <c r="G23" t="str">
        <f t="shared" si="1"/>
        <v>(23,87)</v>
      </c>
      <c r="H23" t="str">
        <f t="shared" si="2"/>
        <v>(23,41)</v>
      </c>
      <c r="I23" t="str">
        <f t="shared" si="3"/>
        <v>(23,86)</v>
      </c>
      <c r="J23" s="179">
        <f>'Análise 2'!C25</f>
        <v>236</v>
      </c>
      <c r="K23" s="179">
        <f>'Análise 2'!E25</f>
        <v>235</v>
      </c>
      <c r="L23" s="179">
        <f>'Análise 2'!G25</f>
        <v>234</v>
      </c>
      <c r="M23" s="179">
        <f>'Análise 2'!I25</f>
        <v>233</v>
      </c>
      <c r="N23" t="str">
        <f t="shared" si="4"/>
        <v>(23,236)</v>
      </c>
      <c r="O23" t="str">
        <f t="shared" si="5"/>
        <v>(23,235)</v>
      </c>
      <c r="P23" t="str">
        <f t="shared" si="6"/>
        <v>(23,234)</v>
      </c>
      <c r="Q23" t="str">
        <f t="shared" si="7"/>
        <v>(23,233)</v>
      </c>
    </row>
    <row r="24" spans="1:17" x14ac:dyDescent="0.3">
      <c r="A24">
        <v>24</v>
      </c>
      <c r="B24" s="188">
        <f>'Análise 2'!B26</f>
        <v>14</v>
      </c>
      <c r="C24" s="188">
        <f>'Análise 2'!D26</f>
        <v>38</v>
      </c>
      <c r="D24" s="188">
        <f>'Análise 2'!F26</f>
        <v>18</v>
      </c>
      <c r="E24" s="188">
        <f>'Análise 2'!H26</f>
        <v>108</v>
      </c>
      <c r="F24" t="str">
        <f t="shared" si="0"/>
        <v>(24,14)</v>
      </c>
      <c r="G24" t="str">
        <f t="shared" si="1"/>
        <v>(24,38)</v>
      </c>
      <c r="H24" t="str">
        <f t="shared" si="2"/>
        <v>(24,18)</v>
      </c>
      <c r="I24" t="str">
        <f t="shared" si="3"/>
        <v>(24,108)</v>
      </c>
      <c r="J24" s="179">
        <f>'Análise 2'!C26</f>
        <v>220</v>
      </c>
      <c r="K24" s="179">
        <f>'Análise 2'!E26</f>
        <v>235</v>
      </c>
      <c r="L24" s="179">
        <f>'Análise 2'!G26</f>
        <v>208</v>
      </c>
      <c r="M24" s="179">
        <f>'Análise 2'!I26</f>
        <v>229</v>
      </c>
      <c r="N24" t="str">
        <f t="shared" si="4"/>
        <v>(24,220)</v>
      </c>
      <c r="O24" t="str">
        <f t="shared" si="5"/>
        <v>(24,235)</v>
      </c>
      <c r="P24" t="str">
        <f t="shared" si="6"/>
        <v>(24,208)</v>
      </c>
      <c r="Q24" t="str">
        <f t="shared" si="7"/>
        <v>(24,229)</v>
      </c>
    </row>
    <row r="25" spans="1:17" x14ac:dyDescent="0.3">
      <c r="A25">
        <v>25</v>
      </c>
      <c r="B25" s="188">
        <f>'Análise 2'!B27</f>
        <v>31</v>
      </c>
      <c r="C25" s="188">
        <f>'Análise 2'!D27</f>
        <v>104</v>
      </c>
      <c r="D25" s="188">
        <f>'Análise 2'!F27</f>
        <v>126</v>
      </c>
      <c r="E25" s="188">
        <f>'Análise 2'!H27</f>
        <v>142</v>
      </c>
      <c r="F25" t="str">
        <f t="shared" si="0"/>
        <v>(25,31)</v>
      </c>
      <c r="G25" t="str">
        <f t="shared" si="1"/>
        <v>(25,104)</v>
      </c>
      <c r="H25" t="str">
        <f t="shared" si="2"/>
        <v>(25,126)</v>
      </c>
      <c r="I25" t="str">
        <f t="shared" si="3"/>
        <v>(25,142)</v>
      </c>
      <c r="J25" s="179">
        <f>'Análise 2'!C27</f>
        <v>239</v>
      </c>
      <c r="K25" s="179">
        <f>'Análise 2'!E27</f>
        <v>235</v>
      </c>
      <c r="L25" s="179">
        <f>'Análise 2'!G27</f>
        <v>229</v>
      </c>
      <c r="M25" s="179">
        <f>'Análise 2'!I27</f>
        <v>196</v>
      </c>
      <c r="N25" t="str">
        <f t="shared" si="4"/>
        <v>(25,239)</v>
      </c>
      <c r="O25" t="str">
        <f t="shared" si="5"/>
        <v>(25,235)</v>
      </c>
      <c r="P25" t="str">
        <f t="shared" si="6"/>
        <v>(25,229)</v>
      </c>
      <c r="Q25" t="str">
        <f t="shared" si="7"/>
        <v>(25,196)</v>
      </c>
    </row>
    <row r="26" spans="1:17" x14ac:dyDescent="0.3">
      <c r="A26">
        <v>26</v>
      </c>
      <c r="B26" s="188">
        <f>'Análise 2'!B28</f>
        <v>20</v>
      </c>
      <c r="C26" s="188">
        <f>'Análise 2'!D28</f>
        <v>32</v>
      </c>
      <c r="D26" s="188">
        <f>'Análise 2'!F28</f>
        <v>39</v>
      </c>
      <c r="E26" s="188">
        <f>'Análise 2'!H28</f>
        <v>132</v>
      </c>
      <c r="F26" t="str">
        <f t="shared" si="0"/>
        <v>(26,20)</v>
      </c>
      <c r="G26" t="str">
        <f t="shared" si="1"/>
        <v>(26,32)</v>
      </c>
      <c r="H26" t="str">
        <f t="shared" si="2"/>
        <v>(26,39)</v>
      </c>
      <c r="I26" t="str">
        <f t="shared" si="3"/>
        <v>(26,132)</v>
      </c>
      <c r="J26" s="179">
        <f>'Análise 2'!C28</f>
        <v>238</v>
      </c>
      <c r="K26" s="179">
        <f>'Análise 2'!E28</f>
        <v>238</v>
      </c>
      <c r="L26" s="179">
        <f>'Análise 2'!G28</f>
        <v>231</v>
      </c>
      <c r="M26" s="179">
        <f>'Análise 2'!I28</f>
        <v>233</v>
      </c>
      <c r="N26" t="str">
        <f t="shared" si="4"/>
        <v>(26,238)</v>
      </c>
      <c r="O26" t="str">
        <f t="shared" si="5"/>
        <v>(26,238)</v>
      </c>
      <c r="P26" t="str">
        <f t="shared" si="6"/>
        <v>(26,231)</v>
      </c>
      <c r="Q26" t="str">
        <f t="shared" si="7"/>
        <v>(26,233)</v>
      </c>
    </row>
    <row r="27" spans="1:17" x14ac:dyDescent="0.3">
      <c r="A27">
        <v>27</v>
      </c>
      <c r="B27" s="188">
        <f>'Análise 2'!B29</f>
        <v>52</v>
      </c>
      <c r="C27" s="188">
        <f>'Análise 2'!D29</f>
        <v>109</v>
      </c>
      <c r="D27" s="188">
        <f>'Análise 2'!F29</f>
        <v>146</v>
      </c>
      <c r="E27" s="188">
        <f>'Análise 2'!H29</f>
        <v>33</v>
      </c>
      <c r="F27" t="str">
        <f t="shared" si="0"/>
        <v>(27,52)</v>
      </c>
      <c r="G27" t="str">
        <f t="shared" si="1"/>
        <v>(27,109)</v>
      </c>
      <c r="H27" t="str">
        <f t="shared" si="2"/>
        <v>(27,146)</v>
      </c>
      <c r="I27" t="str">
        <f t="shared" si="3"/>
        <v>(27,33)</v>
      </c>
      <c r="J27" s="179">
        <f>'Análise 2'!C29</f>
        <v>241</v>
      </c>
      <c r="K27" s="179">
        <f>'Análise 2'!E29</f>
        <v>238</v>
      </c>
      <c r="L27" s="179">
        <f>'Análise 2'!G29</f>
        <v>232</v>
      </c>
      <c r="M27" s="179">
        <f>'Análise 2'!I29</f>
        <v>225</v>
      </c>
      <c r="N27" t="str">
        <f t="shared" si="4"/>
        <v>(27,241)</v>
      </c>
      <c r="O27" t="str">
        <f t="shared" si="5"/>
        <v>(27,238)</v>
      </c>
      <c r="P27" t="str">
        <f t="shared" si="6"/>
        <v>(27,232)</v>
      </c>
      <c r="Q27" t="str">
        <f t="shared" si="7"/>
        <v>(27,225)</v>
      </c>
    </row>
    <row r="28" spans="1:17" x14ac:dyDescent="0.3">
      <c r="A28">
        <v>28</v>
      </c>
      <c r="B28" s="188">
        <f>'Análise 2'!B30</f>
        <v>19</v>
      </c>
      <c r="C28" s="188">
        <f>'Análise 2'!D30</f>
        <v>65</v>
      </c>
      <c r="D28" s="188">
        <f>'Análise 2'!F30</f>
        <v>102</v>
      </c>
      <c r="E28" s="188">
        <f>'Análise 2'!H30</f>
        <v>126</v>
      </c>
      <c r="F28" t="str">
        <f t="shared" si="0"/>
        <v>(28,19)</v>
      </c>
      <c r="G28" t="str">
        <f t="shared" si="1"/>
        <v>(28,65)</v>
      </c>
      <c r="H28" t="str">
        <f t="shared" si="2"/>
        <v>(28,102)</v>
      </c>
      <c r="I28" t="str">
        <f t="shared" si="3"/>
        <v>(28,126)</v>
      </c>
      <c r="J28" s="179">
        <f>'Análise 2'!C30</f>
        <v>233</v>
      </c>
      <c r="K28" s="179">
        <f>'Análise 2'!E30</f>
        <v>234</v>
      </c>
      <c r="L28" s="179">
        <f>'Análise 2'!G30</f>
        <v>230</v>
      </c>
      <c r="M28" s="179">
        <f>'Análise 2'!I30</f>
        <v>225</v>
      </c>
      <c r="N28" t="str">
        <f t="shared" si="4"/>
        <v>(28,233)</v>
      </c>
      <c r="O28" t="str">
        <f t="shared" si="5"/>
        <v>(28,234)</v>
      </c>
      <c r="P28" t="str">
        <f t="shared" si="6"/>
        <v>(28,230)</v>
      </c>
      <c r="Q28" t="str">
        <f t="shared" si="7"/>
        <v>(28,225)</v>
      </c>
    </row>
    <row r="29" spans="1:17" x14ac:dyDescent="0.3">
      <c r="A29">
        <v>29</v>
      </c>
      <c r="B29" s="188">
        <f>'Análise 2'!B31</f>
        <v>57</v>
      </c>
      <c r="C29" s="188">
        <f>'Análise 2'!D31</f>
        <v>123</v>
      </c>
      <c r="D29" s="188">
        <f>'Análise 2'!F31</f>
        <v>143</v>
      </c>
      <c r="E29" s="188">
        <f>'Análise 2'!H31</f>
        <v>137</v>
      </c>
      <c r="F29" t="str">
        <f t="shared" si="0"/>
        <v>(29,57)</v>
      </c>
      <c r="G29" t="str">
        <f t="shared" si="1"/>
        <v>(29,123)</v>
      </c>
      <c r="H29" t="str">
        <f t="shared" si="2"/>
        <v>(29,143)</v>
      </c>
      <c r="I29" t="str">
        <f t="shared" si="3"/>
        <v>(29,137)</v>
      </c>
      <c r="J29" s="179">
        <f>'Análise 2'!C31</f>
        <v>233</v>
      </c>
      <c r="K29" s="179">
        <f>'Análise 2'!E31</f>
        <v>237</v>
      </c>
      <c r="L29" s="179">
        <f>'Análise 2'!G31</f>
        <v>203</v>
      </c>
      <c r="M29" s="179">
        <f>'Análise 2'!I31</f>
        <v>227</v>
      </c>
      <c r="N29" t="str">
        <f t="shared" si="4"/>
        <v>(29,233)</v>
      </c>
      <c r="O29" t="str">
        <f t="shared" si="5"/>
        <v>(29,237)</v>
      </c>
      <c r="P29" t="str">
        <f t="shared" si="6"/>
        <v>(29,203)</v>
      </c>
      <c r="Q29" t="str">
        <f t="shared" si="7"/>
        <v>(29,227)</v>
      </c>
    </row>
    <row r="30" spans="1:17" x14ac:dyDescent="0.3">
      <c r="A30">
        <v>30</v>
      </c>
      <c r="B30" s="188">
        <f>'Análise 2'!B32</f>
        <v>85</v>
      </c>
      <c r="C30" s="188">
        <f>'Análise 2'!D32</f>
        <v>34</v>
      </c>
      <c r="D30" s="188">
        <f>'Análise 2'!F32</f>
        <v>99</v>
      </c>
      <c r="E30" s="188">
        <f>'Análise 2'!H32</f>
        <v>127</v>
      </c>
      <c r="F30" t="str">
        <f t="shared" si="0"/>
        <v>(30,85)</v>
      </c>
      <c r="G30" t="str">
        <f t="shared" si="1"/>
        <v>(30,34)</v>
      </c>
      <c r="H30" t="str">
        <f t="shared" si="2"/>
        <v>(30,99)</v>
      </c>
      <c r="I30" t="str">
        <f t="shared" si="3"/>
        <v>(30,127)</v>
      </c>
      <c r="J30" s="179">
        <f>'Análise 2'!C32</f>
        <v>236</v>
      </c>
      <c r="K30" s="179">
        <f>'Análise 2'!E32</f>
        <v>241</v>
      </c>
      <c r="L30" s="179">
        <f>'Análise 2'!G32</f>
        <v>235</v>
      </c>
      <c r="M30" s="179">
        <f>'Análise 2'!I32</f>
        <v>238</v>
      </c>
      <c r="N30" t="str">
        <f t="shared" si="4"/>
        <v>(30,236)</v>
      </c>
      <c r="O30" t="str">
        <f t="shared" si="5"/>
        <v>(30,241)</v>
      </c>
      <c r="P30" t="str">
        <f t="shared" si="6"/>
        <v>(30,235)</v>
      </c>
      <c r="Q30" t="str">
        <f t="shared" si="7"/>
        <v>(30,238)</v>
      </c>
    </row>
    <row r="31" spans="1:17" x14ac:dyDescent="0.3">
      <c r="A31">
        <v>31</v>
      </c>
      <c r="B31" s="188">
        <f>'Análise 2'!B33</f>
        <v>28</v>
      </c>
      <c r="C31" s="188">
        <f>'Análise 2'!D33</f>
        <v>121</v>
      </c>
      <c r="D31" s="188">
        <f>'Análise 2'!F33</f>
        <v>114</v>
      </c>
      <c r="E31" s="188">
        <f>'Análise 2'!H33</f>
        <v>126</v>
      </c>
      <c r="F31" t="str">
        <f t="shared" si="0"/>
        <v>(31,28)</v>
      </c>
      <c r="G31" t="str">
        <f t="shared" si="1"/>
        <v>(31,121)</v>
      </c>
      <c r="H31" t="str">
        <f t="shared" si="2"/>
        <v>(31,114)</v>
      </c>
      <c r="I31" t="str">
        <f t="shared" si="3"/>
        <v>(31,126)</v>
      </c>
      <c r="J31" s="179">
        <f>'Análise 2'!C33</f>
        <v>187</v>
      </c>
      <c r="K31" s="179">
        <f>'Análise 2'!E33</f>
        <v>237</v>
      </c>
      <c r="L31" s="179">
        <f>'Análise 2'!G33</f>
        <v>231</v>
      </c>
      <c r="M31" s="179">
        <f>'Análise 2'!I33</f>
        <v>223</v>
      </c>
      <c r="N31" t="str">
        <f t="shared" si="4"/>
        <v>(31,187)</v>
      </c>
      <c r="O31" t="str">
        <f t="shared" si="5"/>
        <v>(31,237)</v>
      </c>
      <c r="P31" t="str">
        <f t="shared" si="6"/>
        <v>(31,231)</v>
      </c>
      <c r="Q31" t="str">
        <f t="shared" si="7"/>
        <v>(31,223)</v>
      </c>
    </row>
    <row r="32" spans="1:17" x14ac:dyDescent="0.3">
      <c r="A32">
        <v>32</v>
      </c>
      <c r="B32" s="188">
        <f>'Análise 2'!B34</f>
        <v>129</v>
      </c>
      <c r="C32" s="188">
        <f>'Análise 2'!D34</f>
        <v>140</v>
      </c>
      <c r="D32" s="188">
        <f>'Análise 2'!F34</f>
        <v>55</v>
      </c>
      <c r="E32" s="188">
        <f>'Análise 2'!H34</f>
        <v>129</v>
      </c>
      <c r="F32" t="str">
        <f t="shared" si="0"/>
        <v>(32,129)</v>
      </c>
      <c r="G32" t="str">
        <f t="shared" si="1"/>
        <v>(32,140)</v>
      </c>
      <c r="H32" t="str">
        <f t="shared" si="2"/>
        <v>(32,55)</v>
      </c>
      <c r="I32" t="str">
        <f t="shared" si="3"/>
        <v>(32,129)</v>
      </c>
      <c r="J32" s="179">
        <f>'Análise 2'!C34</f>
        <v>235</v>
      </c>
      <c r="K32" s="179">
        <f>'Análise 2'!E34</f>
        <v>231</v>
      </c>
      <c r="L32" s="179">
        <f>'Análise 2'!G34</f>
        <v>242</v>
      </c>
      <c r="M32" s="179">
        <f>'Análise 2'!I34</f>
        <v>240</v>
      </c>
      <c r="N32" t="str">
        <f t="shared" si="4"/>
        <v>(32,235)</v>
      </c>
      <c r="O32" t="str">
        <f t="shared" si="5"/>
        <v>(32,231)</v>
      </c>
      <c r="P32" t="str">
        <f t="shared" si="6"/>
        <v>(32,242)</v>
      </c>
      <c r="Q32" t="str">
        <f t="shared" si="7"/>
        <v>(32,240)</v>
      </c>
    </row>
    <row r="33" spans="1:35" x14ac:dyDescent="0.3">
      <c r="A33">
        <v>33</v>
      </c>
      <c r="B33" s="188">
        <f>'Análise 2'!B35</f>
        <v>40</v>
      </c>
      <c r="C33" s="188">
        <f>'Análise 2'!D35</f>
        <v>102</v>
      </c>
      <c r="D33" s="188">
        <f>'Análise 2'!F35</f>
        <v>114</v>
      </c>
      <c r="E33" s="188">
        <f>'Análise 2'!H35</f>
        <v>48</v>
      </c>
      <c r="F33" t="str">
        <f t="shared" si="0"/>
        <v>(33,40)</v>
      </c>
      <c r="G33" t="str">
        <f t="shared" si="1"/>
        <v>(33,102)</v>
      </c>
      <c r="H33" t="str">
        <f t="shared" si="2"/>
        <v>(33,114)</v>
      </c>
      <c r="I33" t="str">
        <f t="shared" si="3"/>
        <v>(33,48)</v>
      </c>
      <c r="J33" s="179">
        <f>'Análise 2'!C35</f>
        <v>233</v>
      </c>
      <c r="K33" s="179">
        <f>'Análise 2'!E35</f>
        <v>232</v>
      </c>
      <c r="L33" s="179">
        <f>'Análise 2'!G35</f>
        <v>227</v>
      </c>
      <c r="M33" s="179">
        <f>'Análise 2'!I35</f>
        <v>235</v>
      </c>
      <c r="N33" t="str">
        <f t="shared" si="4"/>
        <v>(33,233)</v>
      </c>
      <c r="O33" t="str">
        <f t="shared" si="5"/>
        <v>(33,232)</v>
      </c>
      <c r="P33" t="str">
        <f t="shared" si="6"/>
        <v>(33,227)</v>
      </c>
      <c r="Q33" t="str">
        <f t="shared" si="7"/>
        <v>(33,235)</v>
      </c>
    </row>
    <row r="34" spans="1:35" x14ac:dyDescent="0.3">
      <c r="A34">
        <v>34</v>
      </c>
      <c r="B34" s="188">
        <f>'Análise 2'!B36</f>
        <v>12</v>
      </c>
      <c r="C34" s="188">
        <f>'Análise 2'!D36</f>
        <v>105</v>
      </c>
      <c r="D34" s="188">
        <f>'Análise 2'!F36</f>
        <v>113</v>
      </c>
      <c r="E34" s="188">
        <f>'Análise 2'!H36</f>
        <v>126</v>
      </c>
      <c r="F34" t="str">
        <f t="shared" si="0"/>
        <v>(34,12)</v>
      </c>
      <c r="G34" t="str">
        <f t="shared" si="1"/>
        <v>(34,105)</v>
      </c>
      <c r="H34" t="str">
        <f t="shared" si="2"/>
        <v>(34,113)</v>
      </c>
      <c r="I34" t="str">
        <f t="shared" si="3"/>
        <v>(34,126)</v>
      </c>
      <c r="J34" s="179">
        <f>'Análise 2'!C36</f>
        <v>230</v>
      </c>
      <c r="K34" s="179">
        <f>'Análise 2'!E36</f>
        <v>236</v>
      </c>
      <c r="L34" s="179">
        <f>'Análise 2'!G36</f>
        <v>227</v>
      </c>
      <c r="M34" s="179">
        <f>'Análise 2'!I36</f>
        <v>235</v>
      </c>
      <c r="N34" t="str">
        <f t="shared" si="4"/>
        <v>(34,230)</v>
      </c>
      <c r="O34" t="str">
        <f t="shared" si="5"/>
        <v>(34,236)</v>
      </c>
      <c r="P34" t="str">
        <f t="shared" si="6"/>
        <v>(34,227)</v>
      </c>
      <c r="Q34" t="str">
        <f t="shared" si="7"/>
        <v>(34,235)</v>
      </c>
    </row>
    <row r="35" spans="1:35" x14ac:dyDescent="0.3">
      <c r="A35">
        <v>35</v>
      </c>
      <c r="B35" s="188">
        <f>'Análise 2'!B37</f>
        <v>82</v>
      </c>
      <c r="C35" s="188">
        <f>'Análise 2'!D37</f>
        <v>120</v>
      </c>
      <c r="D35" s="188">
        <f>'Análise 2'!F37</f>
        <v>118</v>
      </c>
      <c r="E35" s="188">
        <f>'Análise 2'!H37</f>
        <v>136</v>
      </c>
      <c r="F35" t="str">
        <f t="shared" si="0"/>
        <v>(35,82)</v>
      </c>
      <c r="G35" t="str">
        <f t="shared" si="1"/>
        <v>(35,120)</v>
      </c>
      <c r="H35" t="str">
        <f t="shared" si="2"/>
        <v>(35,118)</v>
      </c>
      <c r="I35" t="str">
        <f t="shared" si="3"/>
        <v>(35,136)</v>
      </c>
      <c r="J35" s="179">
        <f>'Análise 2'!C37</f>
        <v>243</v>
      </c>
      <c r="K35" s="179">
        <f>'Análise 2'!E37</f>
        <v>226</v>
      </c>
      <c r="L35" s="179">
        <f>'Análise 2'!G37</f>
        <v>236</v>
      </c>
      <c r="M35" s="179">
        <f>'Análise 2'!I37</f>
        <v>225</v>
      </c>
      <c r="N35" t="str">
        <f t="shared" si="4"/>
        <v>(35,243)</v>
      </c>
      <c r="O35" t="str">
        <f t="shared" si="5"/>
        <v>(35,226)</v>
      </c>
      <c r="P35" t="str">
        <f t="shared" si="6"/>
        <v>(35,236)</v>
      </c>
      <c r="Q35" t="str">
        <f t="shared" si="7"/>
        <v>(35,225)</v>
      </c>
    </row>
    <row r="37" spans="1:35" x14ac:dyDescent="0.3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</row>
    <row r="38" spans="1:35" x14ac:dyDescent="0.3">
      <c r="A38" t="str">
        <f t="array" ref="A38:AI41">TRANSPOSE(F1:I35)</f>
        <v>(1,27)</v>
      </c>
      <c r="B38" t="str">
        <v>(2,35)</v>
      </c>
      <c r="C38" t="str">
        <v>(3,37)</v>
      </c>
      <c r="D38" t="str">
        <v>(4,39)</v>
      </c>
      <c r="E38" t="str">
        <v>(5,40)</v>
      </c>
      <c r="F38" t="str">
        <v>(6,30)</v>
      </c>
      <c r="G38" t="str">
        <v>(7,14)</v>
      </c>
      <c r="H38" t="str">
        <v>(8,13)</v>
      </c>
      <c r="I38" t="str">
        <v>(9,37)</v>
      </c>
      <c r="J38" t="str">
        <v>(10,111)</v>
      </c>
      <c r="K38" t="str">
        <v>(11,9)</v>
      </c>
      <c r="L38" t="str">
        <v>(12,11)</v>
      </c>
      <c r="M38" t="str">
        <v>(13,30)</v>
      </c>
      <c r="N38" t="str">
        <v>(14,18)</v>
      </c>
      <c r="O38" t="str">
        <v>(15,19)</v>
      </c>
      <c r="P38" t="str">
        <v>(16,16)</v>
      </c>
      <c r="Q38" t="str">
        <v>(17,43)</v>
      </c>
      <c r="R38" t="str">
        <v>(18,49)</v>
      </c>
      <c r="S38" t="str">
        <v>(19,8)</v>
      </c>
      <c r="T38" t="str">
        <v>(20,60)</v>
      </c>
      <c r="U38" t="str">
        <v>(21,82)</v>
      </c>
      <c r="V38" t="str">
        <v>(22,157)</v>
      </c>
      <c r="W38" t="str">
        <v>(23,59)</v>
      </c>
      <c r="X38" t="str">
        <v>(24,14)</v>
      </c>
      <c r="Y38" t="str">
        <v>(25,31)</v>
      </c>
      <c r="Z38" t="str">
        <v>(26,20)</v>
      </c>
      <c r="AA38" t="str">
        <v>(27,52)</v>
      </c>
      <c r="AB38" t="str">
        <v>(28,19)</v>
      </c>
      <c r="AC38" t="str">
        <v>(29,57)</v>
      </c>
      <c r="AD38" t="str">
        <v>(30,85)</v>
      </c>
      <c r="AE38" t="str">
        <v>(31,28)</v>
      </c>
      <c r="AF38" t="str">
        <v>(32,129)</v>
      </c>
      <c r="AG38" t="str">
        <v>(33,40)</v>
      </c>
      <c r="AH38" t="str">
        <v>(34,12)</v>
      </c>
      <c r="AI38" t="str">
        <v>(35,82)</v>
      </c>
    </row>
    <row r="39" spans="1:35" x14ac:dyDescent="0.3">
      <c r="A39" t="str">
        <v>(1,21)</v>
      </c>
      <c r="B39" t="str">
        <v>(2,20)</v>
      </c>
      <c r="C39" t="str">
        <v>(3,18)</v>
      </c>
      <c r="D39" t="str">
        <v>(4,21)</v>
      </c>
      <c r="E39" t="str">
        <v>(5,36)</v>
      </c>
      <c r="F39" t="str">
        <v>(6,23)</v>
      </c>
      <c r="G39" t="str">
        <v>(7,25)</v>
      </c>
      <c r="H39" t="str">
        <v>(8,16)</v>
      </c>
      <c r="I39" t="str">
        <v>(9,74)</v>
      </c>
      <c r="J39" t="str">
        <v>(10,15)</v>
      </c>
      <c r="K39" t="str">
        <v>(11,10)</v>
      </c>
      <c r="L39" t="str">
        <v>(12,31)</v>
      </c>
      <c r="M39" t="str">
        <v>(13,84)</v>
      </c>
      <c r="N39" t="str">
        <v>(14,104)</v>
      </c>
      <c r="O39" t="str">
        <v>(15,24)</v>
      </c>
      <c r="P39" t="str">
        <v>(16,16)</v>
      </c>
      <c r="Q39" t="str">
        <v>(17,43)</v>
      </c>
      <c r="R39" t="str">
        <v>(18,78)</v>
      </c>
      <c r="S39" t="str">
        <v>(19,28)</v>
      </c>
      <c r="T39" t="str">
        <v>(20,92)</v>
      </c>
      <c r="U39" t="str">
        <v>(21,99)</v>
      </c>
      <c r="V39" t="str">
        <v>(22,87)</v>
      </c>
      <c r="W39" t="str">
        <v>(23,87)</v>
      </c>
      <c r="X39" t="str">
        <v>(24,38)</v>
      </c>
      <c r="Y39" t="str">
        <v>(25,104)</v>
      </c>
      <c r="Z39" t="str">
        <v>(26,32)</v>
      </c>
      <c r="AA39" t="str">
        <v>(27,109)</v>
      </c>
      <c r="AB39" t="str">
        <v>(28,65)</v>
      </c>
      <c r="AC39" t="str">
        <v>(29,123)</v>
      </c>
      <c r="AD39" t="str">
        <v>(30,34)</v>
      </c>
      <c r="AE39" t="str">
        <v>(31,121)</v>
      </c>
      <c r="AF39" t="str">
        <v>(32,140)</v>
      </c>
      <c r="AG39" t="str">
        <v>(33,102)</v>
      </c>
      <c r="AH39" t="str">
        <v>(34,105)</v>
      </c>
      <c r="AI39" t="str">
        <v>(35,120)</v>
      </c>
    </row>
    <row r="40" spans="1:35" x14ac:dyDescent="0.3">
      <c r="A40" t="str">
        <v>(1,32)</v>
      </c>
      <c r="B40" t="str">
        <v>(2,26)</v>
      </c>
      <c r="C40" t="str">
        <v>(3,23)</v>
      </c>
      <c r="D40" t="str">
        <v>(4,62)</v>
      </c>
      <c r="E40" t="str">
        <v>(5,36)</v>
      </c>
      <c r="F40" t="str">
        <v>(6,21)</v>
      </c>
      <c r="G40" t="str">
        <v>(7,62)</v>
      </c>
      <c r="H40" t="str">
        <v>(8,35)</v>
      </c>
      <c r="I40" t="str">
        <v>(9,55)</v>
      </c>
      <c r="J40" t="str">
        <v>(10,23)</v>
      </c>
      <c r="K40" t="str">
        <v>(11,43)</v>
      </c>
      <c r="L40" t="str">
        <v>(12,27)</v>
      </c>
      <c r="M40" t="str">
        <v>(13,59)</v>
      </c>
      <c r="N40" t="str">
        <v>(14,17)</v>
      </c>
      <c r="O40" t="str">
        <v>(15,41)</v>
      </c>
      <c r="P40" t="str">
        <v>(16,23)</v>
      </c>
      <c r="Q40" t="str">
        <v>(17,92)</v>
      </c>
      <c r="R40" t="str">
        <v>(18,45)</v>
      </c>
      <c r="S40" t="str">
        <v>(19,113)</v>
      </c>
      <c r="T40" t="str">
        <v>(20,80)</v>
      </c>
      <c r="U40" t="str">
        <v>(21,137)</v>
      </c>
      <c r="V40" t="str">
        <v>(22,42)</v>
      </c>
      <c r="W40" t="str">
        <v>(23,41)</v>
      </c>
      <c r="X40" t="str">
        <v>(24,18)</v>
      </c>
      <c r="Y40" t="str">
        <v>(25,126)</v>
      </c>
      <c r="Z40" t="str">
        <v>(26,39)</v>
      </c>
      <c r="AA40" t="str">
        <v>(27,146)</v>
      </c>
      <c r="AB40" t="str">
        <v>(28,102)</v>
      </c>
      <c r="AC40" t="str">
        <v>(29,143)</v>
      </c>
      <c r="AD40" t="str">
        <v>(30,99)</v>
      </c>
      <c r="AE40" t="str">
        <v>(31,114)</v>
      </c>
      <c r="AF40" t="str">
        <v>(32,55)</v>
      </c>
      <c r="AG40" t="str">
        <v>(33,114)</v>
      </c>
      <c r="AH40" t="str">
        <v>(34,113)</v>
      </c>
      <c r="AI40" t="str">
        <v>(35,118)</v>
      </c>
    </row>
    <row r="41" spans="1:35" x14ac:dyDescent="0.3">
      <c r="A41" t="str">
        <v>(1,19)</v>
      </c>
      <c r="B41" t="str">
        <v>(2,17)</v>
      </c>
      <c r="C41" t="str">
        <v>(3,18)</v>
      </c>
      <c r="D41" t="str">
        <v>(4,22)</v>
      </c>
      <c r="E41" t="str">
        <v>(5,33)</v>
      </c>
      <c r="F41" t="str">
        <v>(6,23)</v>
      </c>
      <c r="G41" t="str">
        <v>(7,48)</v>
      </c>
      <c r="H41" t="str">
        <v>(8,22)</v>
      </c>
      <c r="I41" t="str">
        <v>(9,33)</v>
      </c>
      <c r="J41" t="str">
        <v>(10,48)</v>
      </c>
      <c r="K41" t="str">
        <v>(11,36)</v>
      </c>
      <c r="L41" t="str">
        <v>(12,25)</v>
      </c>
      <c r="M41" t="str">
        <v>(13,95)</v>
      </c>
      <c r="N41" t="str">
        <v>(14,142)</v>
      </c>
      <c r="O41" t="str">
        <v>(15,14)</v>
      </c>
      <c r="P41" t="str">
        <v>(16,33)</v>
      </c>
      <c r="Q41" t="str">
        <v>(17,32)</v>
      </c>
      <c r="R41" t="str">
        <v>(18,100)</v>
      </c>
      <c r="S41" t="str">
        <v>(19,87)</v>
      </c>
      <c r="T41" t="str">
        <v>(20,43)</v>
      </c>
      <c r="U41" t="str">
        <v>(21,101)</v>
      </c>
      <c r="V41" t="str">
        <v>(22,110)</v>
      </c>
      <c r="W41" t="str">
        <v>(23,86)</v>
      </c>
      <c r="X41" t="str">
        <v>(24,108)</v>
      </c>
      <c r="Y41" t="str">
        <v>(25,142)</v>
      </c>
      <c r="Z41" t="str">
        <v>(26,132)</v>
      </c>
      <c r="AA41" t="str">
        <v>(27,33)</v>
      </c>
      <c r="AB41" t="str">
        <v>(28,126)</v>
      </c>
      <c r="AC41" t="str">
        <v>(29,137)</v>
      </c>
      <c r="AD41" t="str">
        <v>(30,127)</v>
      </c>
      <c r="AE41" t="str">
        <v>(31,126)</v>
      </c>
      <c r="AF41" t="str">
        <v>(32,129)</v>
      </c>
      <c r="AG41" t="str">
        <v>(33,48)</v>
      </c>
      <c r="AH41" t="str">
        <v>(34,126)</v>
      </c>
      <c r="AI41" t="str">
        <v>(35,136)</v>
      </c>
    </row>
    <row r="43" spans="1:35" x14ac:dyDescent="0.3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</row>
    <row r="44" spans="1:35" x14ac:dyDescent="0.3">
      <c r="A44" t="str">
        <f t="array" ref="A44:AI47">TRANSPOSE(N1:Q35)</f>
        <v>(1,193)</v>
      </c>
      <c r="B44" t="str">
        <v>(2,229)</v>
      </c>
      <c r="C44" t="str">
        <v>(3,231)</v>
      </c>
      <c r="D44" t="str">
        <v>(4,237)</v>
      </c>
      <c r="E44" t="str">
        <v>(5,237)</v>
      </c>
      <c r="F44" t="str">
        <v>(6,212)</v>
      </c>
      <c r="G44" t="str">
        <v>(7,236)</v>
      </c>
      <c r="H44" t="str">
        <v>(8,237)</v>
      </c>
      <c r="I44" t="str">
        <v>(9,206)</v>
      </c>
      <c r="J44" t="str">
        <v>(10,239)</v>
      </c>
      <c r="K44" t="str">
        <v>(11,239)</v>
      </c>
      <c r="L44" t="str">
        <v>(12,239)</v>
      </c>
      <c r="M44" t="str">
        <v>(13,193)</v>
      </c>
      <c r="N44" t="str">
        <v>(14,234)</v>
      </c>
      <c r="O44" t="str">
        <v>(15,231)</v>
      </c>
      <c r="P44" t="str">
        <v>(16,215)</v>
      </c>
      <c r="Q44" t="str">
        <v>(17,222)</v>
      </c>
      <c r="R44" t="str">
        <v>(18,224)</v>
      </c>
      <c r="S44" t="str">
        <v>(19,239)</v>
      </c>
      <c r="T44" t="str">
        <v>(20,235)</v>
      </c>
      <c r="U44" t="str">
        <v>(21,234)</v>
      </c>
      <c r="V44" t="str">
        <v>(22,246)</v>
      </c>
      <c r="W44" t="str">
        <v>(23,236)</v>
      </c>
      <c r="X44" t="str">
        <v>(24,220)</v>
      </c>
      <c r="Y44" t="str">
        <v>(25,239)</v>
      </c>
      <c r="Z44" t="str">
        <v>(26,238)</v>
      </c>
      <c r="AA44" t="str">
        <v>(27,241)</v>
      </c>
      <c r="AB44" t="str">
        <v>(28,233)</v>
      </c>
      <c r="AC44" t="str">
        <v>(29,233)</v>
      </c>
      <c r="AD44" t="str">
        <v>(30,236)</v>
      </c>
      <c r="AE44" t="str">
        <v>(31,187)</v>
      </c>
      <c r="AF44" t="str">
        <v>(32,235)</v>
      </c>
      <c r="AG44" t="str">
        <v>(33,233)</v>
      </c>
      <c r="AH44" t="str">
        <v>(34,230)</v>
      </c>
      <c r="AI44" t="str">
        <v>(35,243)</v>
      </c>
    </row>
    <row r="45" spans="1:35" x14ac:dyDescent="0.3">
      <c r="A45" t="str">
        <v>(1,223)</v>
      </c>
      <c r="B45" t="str">
        <v>(2,197)</v>
      </c>
      <c r="C45" t="str">
        <v>(3,236)</v>
      </c>
      <c r="D45" t="str">
        <v>(4,181)</v>
      </c>
      <c r="E45" t="str">
        <v>(5,171)</v>
      </c>
      <c r="F45" t="str">
        <v>(6,233)</v>
      </c>
      <c r="G45" t="str">
        <v>(7,234)</v>
      </c>
      <c r="H45" t="str">
        <v>(8,236)</v>
      </c>
      <c r="I45" t="str">
        <v>(9,242)</v>
      </c>
      <c r="J45" t="str">
        <v>(10,163)</v>
      </c>
      <c r="K45" t="str">
        <v>(11,243)</v>
      </c>
      <c r="L45" t="str">
        <v>(12,246)</v>
      </c>
      <c r="M45" t="str">
        <v>(13,232)</v>
      </c>
      <c r="N45" t="str">
        <v>(14,234)</v>
      </c>
      <c r="O45" t="str">
        <v>(15,236)</v>
      </c>
      <c r="P45" t="str">
        <v>(16,240)</v>
      </c>
      <c r="Q45" t="str">
        <v>(17,231)</v>
      </c>
      <c r="R45" t="str">
        <v>(18,238)</v>
      </c>
      <c r="S45" t="str">
        <v>(19,243)</v>
      </c>
      <c r="T45" t="str">
        <v>(20,231)</v>
      </c>
      <c r="U45" t="str">
        <v>(21,242)</v>
      </c>
      <c r="V45" t="str">
        <v>(22,228)</v>
      </c>
      <c r="W45" t="str">
        <v>(23,235)</v>
      </c>
      <c r="X45" t="str">
        <v>(24,235)</v>
      </c>
      <c r="Y45" t="str">
        <v>(25,235)</v>
      </c>
      <c r="Z45" t="str">
        <v>(26,238)</v>
      </c>
      <c r="AA45" t="str">
        <v>(27,238)</v>
      </c>
      <c r="AB45" t="str">
        <v>(28,234)</v>
      </c>
      <c r="AC45" t="str">
        <v>(29,237)</v>
      </c>
      <c r="AD45" t="str">
        <v>(30,241)</v>
      </c>
      <c r="AE45" t="str">
        <v>(31,237)</v>
      </c>
      <c r="AF45" t="str">
        <v>(32,231)</v>
      </c>
      <c r="AG45" t="str">
        <v>(33,232)</v>
      </c>
      <c r="AH45" t="str">
        <v>(34,236)</v>
      </c>
      <c r="AI45" t="str">
        <v>(35,226)</v>
      </c>
    </row>
    <row r="46" spans="1:35" x14ac:dyDescent="0.3">
      <c r="A46" t="str">
        <v>(1,217)</v>
      </c>
      <c r="B46" t="str">
        <v>(2,164)</v>
      </c>
      <c r="C46" t="str">
        <v>(3,232)</v>
      </c>
      <c r="D46" t="str">
        <v>(4,232)</v>
      </c>
      <c r="E46" t="str">
        <v>(5,202)</v>
      </c>
      <c r="F46" t="str">
        <v>(6,239)</v>
      </c>
      <c r="G46" t="str">
        <v>(7,240)</v>
      </c>
      <c r="H46" t="str">
        <v>(8,203)</v>
      </c>
      <c r="I46" t="str">
        <v>(9,222)</v>
      </c>
      <c r="J46" t="str">
        <v>(10,154)</v>
      </c>
      <c r="K46" t="str">
        <v>(11,234)</v>
      </c>
      <c r="L46" t="str">
        <v>(12,238)</v>
      </c>
      <c r="M46" t="str">
        <v>(13,238)</v>
      </c>
      <c r="N46" t="str">
        <v>(14,221)</v>
      </c>
      <c r="O46" t="str">
        <v>(15,231)</v>
      </c>
      <c r="P46" t="str">
        <v>(16,228)</v>
      </c>
      <c r="Q46" t="str">
        <v>(17,231)</v>
      </c>
      <c r="R46" t="str">
        <v>(18,235)</v>
      </c>
      <c r="S46" t="str">
        <v>(19,241)</v>
      </c>
      <c r="T46" t="str">
        <v>(20,241)</v>
      </c>
      <c r="U46" t="str">
        <v>(21,239)</v>
      </c>
      <c r="V46" t="str">
        <v>(22,226)</v>
      </c>
      <c r="W46" t="str">
        <v>(23,234)</v>
      </c>
      <c r="X46" t="str">
        <v>(24,208)</v>
      </c>
      <c r="Y46" t="str">
        <v>(25,229)</v>
      </c>
      <c r="Z46" t="str">
        <v>(26,231)</v>
      </c>
      <c r="AA46" t="str">
        <v>(27,232)</v>
      </c>
      <c r="AB46" t="str">
        <v>(28,230)</v>
      </c>
      <c r="AC46" t="str">
        <v>(29,203)</v>
      </c>
      <c r="AD46" t="str">
        <v>(30,235)</v>
      </c>
      <c r="AE46" t="str">
        <v>(31,231)</v>
      </c>
      <c r="AF46" t="str">
        <v>(32,242)</v>
      </c>
      <c r="AG46" t="str">
        <v>(33,227)</v>
      </c>
      <c r="AH46" t="str">
        <v>(34,227)</v>
      </c>
      <c r="AI46" t="str">
        <v>(35,236)</v>
      </c>
    </row>
    <row r="47" spans="1:35" x14ac:dyDescent="0.3">
      <c r="A47" t="str">
        <v>(1,222)</v>
      </c>
      <c r="B47" t="str">
        <v>(2,207)</v>
      </c>
      <c r="C47" t="str">
        <v>(3,232)</v>
      </c>
      <c r="D47" t="str">
        <v>(4,174)</v>
      </c>
      <c r="E47" t="str">
        <v>(5,213)</v>
      </c>
      <c r="F47" t="str">
        <v>(6,230)</v>
      </c>
      <c r="G47" t="str">
        <v>(7,203)</v>
      </c>
      <c r="H47" t="str">
        <v>(8,217)</v>
      </c>
      <c r="I47" t="str">
        <v>(9,168)</v>
      </c>
      <c r="J47" t="str">
        <v>(10,240)</v>
      </c>
      <c r="K47" t="str">
        <v>(11,231)</v>
      </c>
      <c r="L47" t="str">
        <v>(12,219)</v>
      </c>
      <c r="M47" t="str">
        <v>(13,233)</v>
      </c>
      <c r="N47" t="str">
        <v>(14,243)</v>
      </c>
      <c r="O47" t="str">
        <v>(15,240)</v>
      </c>
      <c r="P47" t="str">
        <v>(16,241)</v>
      </c>
      <c r="Q47" t="str">
        <v>(17,235)</v>
      </c>
      <c r="R47" t="str">
        <v>(18,233)</v>
      </c>
      <c r="S47" t="str">
        <v>(19,234)</v>
      </c>
      <c r="T47" t="str">
        <v>(20,211)</v>
      </c>
      <c r="U47" t="str">
        <v>(21,224)</v>
      </c>
      <c r="V47" t="str">
        <v>(22,228)</v>
      </c>
      <c r="W47" t="str">
        <v>(23,233)</v>
      </c>
      <c r="X47" t="str">
        <v>(24,229)</v>
      </c>
      <c r="Y47" t="str">
        <v>(25,196)</v>
      </c>
      <c r="Z47" t="str">
        <v>(26,233)</v>
      </c>
      <c r="AA47" t="str">
        <v>(27,225)</v>
      </c>
      <c r="AB47" t="str">
        <v>(28,225)</v>
      </c>
      <c r="AC47" t="str">
        <v>(29,227)</v>
      </c>
      <c r="AD47" t="str">
        <v>(30,238)</v>
      </c>
      <c r="AE47" t="str">
        <v>(31,223)</v>
      </c>
      <c r="AF47" t="str">
        <v>(32,240)</v>
      </c>
      <c r="AG47" t="str">
        <v>(33,235)</v>
      </c>
      <c r="AH47" t="str">
        <v>(34,235)</v>
      </c>
      <c r="AI47" t="str">
        <v>(35,225)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01BF-C53A-4FC5-AC8C-02AC5BF7DFDE}">
  <dimension ref="A1:T40"/>
  <sheetViews>
    <sheetView topLeftCell="B1" workbookViewId="0">
      <selection activeCell="M40" sqref="M40:T40"/>
    </sheetView>
  </sheetViews>
  <sheetFormatPr defaultRowHeight="14.4" x14ac:dyDescent="0.3"/>
  <cols>
    <col min="1" max="1" width="14.109375" bestFit="1" customWidth="1"/>
    <col min="2" max="5" width="13.5546875" bestFit="1" customWidth="1"/>
    <col min="6" max="6" width="12.109375" bestFit="1" customWidth="1"/>
    <col min="7" max="9" width="13.5546875" bestFit="1" customWidth="1"/>
    <col min="10" max="12" width="13.5546875" customWidth="1"/>
    <col min="13" max="15" width="7" bestFit="1" customWidth="1"/>
    <col min="16" max="16" width="6" bestFit="1" customWidth="1"/>
    <col min="17" max="19" width="7" bestFit="1" customWidth="1"/>
    <col min="20" max="20" width="6" bestFit="1" customWidth="1"/>
    <col min="21" max="40" width="4" bestFit="1" customWidth="1"/>
    <col min="41" max="42" width="12" bestFit="1" customWidth="1"/>
  </cols>
  <sheetData>
    <row r="1" spans="1:20" ht="62.4" customHeight="1" x14ac:dyDescent="0.3">
      <c r="A1" s="184"/>
      <c r="B1" s="233" t="s">
        <v>52</v>
      </c>
      <c r="C1" s="233"/>
      <c r="D1" s="233" t="s">
        <v>50</v>
      </c>
      <c r="E1" s="233"/>
      <c r="F1" s="233" t="s">
        <v>51</v>
      </c>
      <c r="G1" s="233"/>
      <c r="H1" s="233" t="s">
        <v>53</v>
      </c>
      <c r="I1" s="233"/>
      <c r="J1" s="186"/>
      <c r="K1" s="186"/>
      <c r="L1" s="186"/>
    </row>
    <row r="2" spans="1:20" x14ac:dyDescent="0.3">
      <c r="A2" s="185" t="s">
        <v>0</v>
      </c>
      <c r="B2" s="185" t="s">
        <v>2</v>
      </c>
      <c r="C2" s="185" t="s">
        <v>1</v>
      </c>
      <c r="D2" s="185" t="s">
        <v>2</v>
      </c>
      <c r="E2" s="185" t="s">
        <v>1</v>
      </c>
      <c r="F2" s="185" t="s">
        <v>2</v>
      </c>
      <c r="G2" s="185" t="s">
        <v>1</v>
      </c>
      <c r="H2" s="185" t="s">
        <v>2</v>
      </c>
      <c r="I2" s="185" t="s">
        <v>1</v>
      </c>
      <c r="J2" s="187"/>
      <c r="K2" s="187"/>
      <c r="L2" s="187"/>
    </row>
    <row r="3" spans="1:20" ht="15" thickBot="1" x14ac:dyDescent="0.35">
      <c r="A3" s="185">
        <v>1</v>
      </c>
      <c r="B3" s="62">
        <v>27</v>
      </c>
      <c r="C3" s="61">
        <v>193</v>
      </c>
      <c r="D3" s="67">
        <v>21</v>
      </c>
      <c r="E3" s="66">
        <v>223</v>
      </c>
      <c r="F3" s="70">
        <v>32</v>
      </c>
      <c r="G3" s="69">
        <v>217</v>
      </c>
      <c r="H3" s="123">
        <v>19</v>
      </c>
      <c r="I3" s="120">
        <v>222</v>
      </c>
      <c r="J3" s="187">
        <f>SQRT(SUMSQ(B3,D3,F3,H3)/COUNT(B3,D3,F3,H3))</f>
        <v>25.273503912200223</v>
      </c>
      <c r="K3" s="187">
        <f>SQRT(SUMSQ(C3,E3,G3,I3)/COUNT(C3,E3,G3,I3))</f>
        <v>214.09752450694052</v>
      </c>
      <c r="L3" s="187">
        <f>SUM(J3:K3)/2</f>
        <v>119.68551420957037</v>
      </c>
    </row>
    <row r="4" spans="1:20" ht="15.6" thickTop="1" thickBot="1" x14ac:dyDescent="0.35">
      <c r="A4" s="185">
        <v>2</v>
      </c>
      <c r="B4" s="171">
        <v>35</v>
      </c>
      <c r="C4" s="170">
        <v>229</v>
      </c>
      <c r="D4" s="173">
        <v>20</v>
      </c>
      <c r="E4" s="172">
        <v>197</v>
      </c>
      <c r="F4" s="177">
        <v>26</v>
      </c>
      <c r="G4" s="176">
        <v>164</v>
      </c>
      <c r="H4" s="175">
        <v>17</v>
      </c>
      <c r="I4" s="174">
        <v>207</v>
      </c>
      <c r="J4" s="187">
        <f t="shared" ref="J4:J37" si="0">SQRT(SUMSQ(B4,D4,F4,H4)/COUNT(B4,D4,F4,H4))</f>
        <v>25.446021299998947</v>
      </c>
      <c r="K4" s="187">
        <f t="shared" ref="K4:K37" si="1">SQRT(SUMSQ(C4,E4,G4,I4)/COUNT(C4,E4,G4,I4))</f>
        <v>200.62091117328723</v>
      </c>
      <c r="L4" s="187">
        <f t="shared" ref="L4:L37" si="2">SUM(J4:K4)/2</f>
        <v>113.03346623664308</v>
      </c>
      <c r="M4">
        <f t="shared" ref="M4:T5" si="3">(B3+B4)/2</f>
        <v>31</v>
      </c>
      <c r="N4">
        <f t="shared" si="3"/>
        <v>211</v>
      </c>
      <c r="O4">
        <f t="shared" si="3"/>
        <v>20.5</v>
      </c>
      <c r="P4">
        <f t="shared" si="3"/>
        <v>210</v>
      </c>
      <c r="Q4">
        <f t="shared" si="3"/>
        <v>29</v>
      </c>
      <c r="R4">
        <f t="shared" si="3"/>
        <v>190.5</v>
      </c>
      <c r="S4">
        <f t="shared" si="3"/>
        <v>18</v>
      </c>
      <c r="T4">
        <f t="shared" si="3"/>
        <v>214.5</v>
      </c>
    </row>
    <row r="5" spans="1:20" ht="15.6" thickTop="1" thickBot="1" x14ac:dyDescent="0.35">
      <c r="A5" s="185">
        <v>3</v>
      </c>
      <c r="B5" s="171">
        <v>37</v>
      </c>
      <c r="C5" s="170">
        <v>231</v>
      </c>
      <c r="D5" s="173">
        <v>18</v>
      </c>
      <c r="E5" s="172">
        <v>236</v>
      </c>
      <c r="F5" s="177">
        <v>23</v>
      </c>
      <c r="G5" s="176">
        <v>232</v>
      </c>
      <c r="H5" s="175">
        <v>18</v>
      </c>
      <c r="I5" s="174">
        <v>232</v>
      </c>
      <c r="J5" s="187">
        <f t="shared" si="0"/>
        <v>25.228951623085727</v>
      </c>
      <c r="K5" s="187">
        <f t="shared" si="1"/>
        <v>232.75792145488842</v>
      </c>
      <c r="L5" s="187">
        <f t="shared" si="2"/>
        <v>128.99343653898708</v>
      </c>
      <c r="M5">
        <f t="shared" si="3"/>
        <v>36</v>
      </c>
      <c r="N5">
        <f t="shared" si="3"/>
        <v>230</v>
      </c>
      <c r="O5">
        <f t="shared" si="3"/>
        <v>19</v>
      </c>
      <c r="P5">
        <f t="shared" si="3"/>
        <v>216.5</v>
      </c>
      <c r="Q5">
        <f t="shared" si="3"/>
        <v>24.5</v>
      </c>
      <c r="R5">
        <f t="shared" si="3"/>
        <v>198</v>
      </c>
      <c r="S5">
        <f t="shared" si="3"/>
        <v>17.5</v>
      </c>
      <c r="T5">
        <f t="shared" si="3"/>
        <v>219.5</v>
      </c>
    </row>
    <row r="6" spans="1:20" ht="15.6" thickTop="1" thickBot="1" x14ac:dyDescent="0.35">
      <c r="A6" s="185">
        <v>4</v>
      </c>
      <c r="B6" s="171">
        <v>39</v>
      </c>
      <c r="C6" s="170">
        <v>237</v>
      </c>
      <c r="D6" s="173">
        <v>21</v>
      </c>
      <c r="E6" s="172">
        <v>181</v>
      </c>
      <c r="F6" s="177">
        <v>62</v>
      </c>
      <c r="G6" s="176">
        <v>232</v>
      </c>
      <c r="H6" s="175">
        <v>22</v>
      </c>
      <c r="I6" s="174">
        <v>174</v>
      </c>
      <c r="J6" s="187">
        <f t="shared" si="0"/>
        <v>39.654760117796705</v>
      </c>
      <c r="K6" s="187">
        <f t="shared" si="1"/>
        <v>207.98437441307939</v>
      </c>
      <c r="L6" s="187">
        <f t="shared" si="2"/>
        <v>123.81956726543805</v>
      </c>
      <c r="M6">
        <f t="shared" ref="M6:M37" si="4">(B5+B6)/2</f>
        <v>38</v>
      </c>
      <c r="N6">
        <f t="shared" ref="N6:N37" si="5">(C5+C6)/2</f>
        <v>234</v>
      </c>
      <c r="O6">
        <f t="shared" ref="O6:O37" si="6">(D5+D6)/2</f>
        <v>19.5</v>
      </c>
      <c r="P6">
        <f t="shared" ref="P6:P37" si="7">(E5+E6)/2</f>
        <v>208.5</v>
      </c>
      <c r="Q6">
        <f t="shared" ref="Q6:Q37" si="8">(F5+F6)/2</f>
        <v>42.5</v>
      </c>
      <c r="R6">
        <f t="shared" ref="R6:R37" si="9">(G5+G6)/2</f>
        <v>232</v>
      </c>
      <c r="S6">
        <f t="shared" ref="S6:S36" si="10">(H5+H6)/2</f>
        <v>20</v>
      </c>
      <c r="T6">
        <f t="shared" ref="T6:T37" si="11">(I5+I6)/2</f>
        <v>203</v>
      </c>
    </row>
    <row r="7" spans="1:20" ht="15.6" thickTop="1" thickBot="1" x14ac:dyDescent="0.35">
      <c r="A7" s="185">
        <v>5</v>
      </c>
      <c r="B7" s="171">
        <v>40</v>
      </c>
      <c r="C7" s="170">
        <v>237</v>
      </c>
      <c r="D7" s="173">
        <v>36</v>
      </c>
      <c r="E7" s="172">
        <v>171</v>
      </c>
      <c r="F7" s="177">
        <v>36</v>
      </c>
      <c r="G7" s="176">
        <v>202</v>
      </c>
      <c r="H7" s="175">
        <v>33</v>
      </c>
      <c r="I7" s="174">
        <v>213</v>
      </c>
      <c r="J7" s="187">
        <f t="shared" si="0"/>
        <v>36.335244598048327</v>
      </c>
      <c r="K7" s="187">
        <f t="shared" si="1"/>
        <v>207.11289192129013</v>
      </c>
      <c r="L7" s="187">
        <f t="shared" si="2"/>
        <v>121.72406825966922</v>
      </c>
      <c r="M7">
        <f t="shared" si="4"/>
        <v>39.5</v>
      </c>
      <c r="N7">
        <f t="shared" si="5"/>
        <v>237</v>
      </c>
      <c r="O7">
        <f t="shared" si="6"/>
        <v>28.5</v>
      </c>
      <c r="P7">
        <f t="shared" si="7"/>
        <v>176</v>
      </c>
      <c r="Q7">
        <f t="shared" si="8"/>
        <v>49</v>
      </c>
      <c r="R7">
        <f t="shared" si="9"/>
        <v>217</v>
      </c>
      <c r="S7">
        <f t="shared" si="10"/>
        <v>27.5</v>
      </c>
      <c r="T7">
        <f t="shared" si="11"/>
        <v>193.5</v>
      </c>
    </row>
    <row r="8" spans="1:20" ht="15.6" thickTop="1" thickBot="1" x14ac:dyDescent="0.35">
      <c r="A8" s="185">
        <v>6</v>
      </c>
      <c r="B8" s="171">
        <v>30</v>
      </c>
      <c r="C8" s="170">
        <v>212</v>
      </c>
      <c r="D8" s="173">
        <v>23</v>
      </c>
      <c r="E8" s="172">
        <v>233</v>
      </c>
      <c r="F8" s="177">
        <v>21</v>
      </c>
      <c r="G8" s="176">
        <v>239</v>
      </c>
      <c r="H8" s="175">
        <v>23</v>
      </c>
      <c r="I8" s="174">
        <v>230</v>
      </c>
      <c r="J8" s="187">
        <f t="shared" si="0"/>
        <v>24.489793792516913</v>
      </c>
      <c r="K8" s="187">
        <f t="shared" si="1"/>
        <v>228.72144630532574</v>
      </c>
      <c r="L8" s="187">
        <f t="shared" si="2"/>
        <v>126.60562004892132</v>
      </c>
      <c r="M8">
        <f t="shared" si="4"/>
        <v>35</v>
      </c>
      <c r="N8">
        <f t="shared" si="5"/>
        <v>224.5</v>
      </c>
      <c r="O8">
        <f t="shared" si="6"/>
        <v>29.5</v>
      </c>
      <c r="P8">
        <f t="shared" si="7"/>
        <v>202</v>
      </c>
      <c r="Q8">
        <f t="shared" si="8"/>
        <v>28.5</v>
      </c>
      <c r="R8">
        <f t="shared" si="9"/>
        <v>220.5</v>
      </c>
      <c r="S8">
        <f t="shared" si="10"/>
        <v>28</v>
      </c>
      <c r="T8">
        <f t="shared" si="11"/>
        <v>221.5</v>
      </c>
    </row>
    <row r="9" spans="1:20" ht="15.6" thickTop="1" thickBot="1" x14ac:dyDescent="0.35">
      <c r="A9" s="185">
        <v>7</v>
      </c>
      <c r="B9" s="171">
        <v>14</v>
      </c>
      <c r="C9" s="170">
        <v>236</v>
      </c>
      <c r="D9" s="173">
        <v>25</v>
      </c>
      <c r="E9" s="172">
        <v>234</v>
      </c>
      <c r="F9" s="177">
        <v>62</v>
      </c>
      <c r="G9" s="176">
        <v>240</v>
      </c>
      <c r="H9" s="175">
        <v>48</v>
      </c>
      <c r="I9" s="174">
        <v>203</v>
      </c>
      <c r="J9" s="187">
        <f t="shared" si="0"/>
        <v>41.740268326880695</v>
      </c>
      <c r="K9" s="187">
        <f t="shared" si="1"/>
        <v>228.7252718874764</v>
      </c>
      <c r="L9" s="187">
        <f t="shared" si="2"/>
        <v>135.23277010717854</v>
      </c>
      <c r="M9">
        <f t="shared" si="4"/>
        <v>22</v>
      </c>
      <c r="N9">
        <f t="shared" si="5"/>
        <v>224</v>
      </c>
      <c r="O9">
        <f t="shared" si="6"/>
        <v>24</v>
      </c>
      <c r="P9">
        <f t="shared" si="7"/>
        <v>233.5</v>
      </c>
      <c r="Q9">
        <f t="shared" si="8"/>
        <v>41.5</v>
      </c>
      <c r="R9">
        <f t="shared" si="9"/>
        <v>239.5</v>
      </c>
      <c r="S9">
        <f t="shared" si="10"/>
        <v>35.5</v>
      </c>
      <c r="T9">
        <f t="shared" si="11"/>
        <v>216.5</v>
      </c>
    </row>
    <row r="10" spans="1:20" ht="15.6" thickTop="1" thickBot="1" x14ac:dyDescent="0.35">
      <c r="A10" s="185">
        <v>8</v>
      </c>
      <c r="B10" s="171">
        <v>13</v>
      </c>
      <c r="C10" s="170">
        <v>237</v>
      </c>
      <c r="D10" s="173">
        <v>16</v>
      </c>
      <c r="E10" s="172">
        <v>236</v>
      </c>
      <c r="F10" s="177">
        <v>35</v>
      </c>
      <c r="G10" s="176">
        <v>203</v>
      </c>
      <c r="H10" s="175">
        <v>22</v>
      </c>
      <c r="I10" s="174">
        <v>217</v>
      </c>
      <c r="J10" s="187">
        <f t="shared" si="0"/>
        <v>23.097618924902193</v>
      </c>
      <c r="K10" s="187">
        <f t="shared" si="1"/>
        <v>223.69789896197059</v>
      </c>
      <c r="L10" s="187">
        <f t="shared" si="2"/>
        <v>123.3977589434364</v>
      </c>
      <c r="M10">
        <f t="shared" si="4"/>
        <v>13.5</v>
      </c>
      <c r="N10">
        <f t="shared" si="5"/>
        <v>236.5</v>
      </c>
      <c r="O10">
        <f t="shared" si="6"/>
        <v>20.5</v>
      </c>
      <c r="P10">
        <f t="shared" si="7"/>
        <v>235</v>
      </c>
      <c r="Q10">
        <f t="shared" si="8"/>
        <v>48.5</v>
      </c>
      <c r="R10">
        <f t="shared" si="9"/>
        <v>221.5</v>
      </c>
      <c r="S10">
        <f t="shared" si="10"/>
        <v>35</v>
      </c>
      <c r="T10">
        <f t="shared" si="11"/>
        <v>210</v>
      </c>
    </row>
    <row r="11" spans="1:20" ht="15.6" thickTop="1" thickBot="1" x14ac:dyDescent="0.35">
      <c r="A11" s="185">
        <v>9</v>
      </c>
      <c r="B11" s="171">
        <v>37</v>
      </c>
      <c r="C11" s="170">
        <v>206</v>
      </c>
      <c r="D11" s="173">
        <v>74</v>
      </c>
      <c r="E11" s="172">
        <v>242</v>
      </c>
      <c r="F11" s="177">
        <v>55</v>
      </c>
      <c r="G11" s="176">
        <v>222</v>
      </c>
      <c r="H11" s="175">
        <v>33</v>
      </c>
      <c r="I11" s="174">
        <v>168</v>
      </c>
      <c r="J11" s="187">
        <f t="shared" si="0"/>
        <v>52.342621256486574</v>
      </c>
      <c r="K11" s="187">
        <f t="shared" si="1"/>
        <v>211.25103550042067</v>
      </c>
      <c r="L11" s="187">
        <f t="shared" si="2"/>
        <v>131.79682837845363</v>
      </c>
      <c r="M11">
        <f t="shared" si="4"/>
        <v>25</v>
      </c>
      <c r="N11">
        <f t="shared" si="5"/>
        <v>221.5</v>
      </c>
      <c r="O11">
        <f t="shared" si="6"/>
        <v>45</v>
      </c>
      <c r="P11">
        <f t="shared" si="7"/>
        <v>239</v>
      </c>
      <c r="Q11">
        <f t="shared" si="8"/>
        <v>45</v>
      </c>
      <c r="R11">
        <f t="shared" si="9"/>
        <v>212.5</v>
      </c>
      <c r="S11">
        <f t="shared" si="10"/>
        <v>27.5</v>
      </c>
      <c r="T11">
        <f t="shared" si="11"/>
        <v>192.5</v>
      </c>
    </row>
    <row r="12" spans="1:20" ht="15.6" thickTop="1" thickBot="1" x14ac:dyDescent="0.35">
      <c r="A12" s="185">
        <v>10</v>
      </c>
      <c r="B12" s="171">
        <v>111</v>
      </c>
      <c r="C12" s="170">
        <v>239</v>
      </c>
      <c r="D12" s="173">
        <v>15</v>
      </c>
      <c r="E12" s="172">
        <v>163</v>
      </c>
      <c r="F12" s="177">
        <v>23</v>
      </c>
      <c r="G12" s="176">
        <v>154</v>
      </c>
      <c r="H12" s="175">
        <v>48</v>
      </c>
      <c r="I12" s="174">
        <v>240</v>
      </c>
      <c r="J12" s="187">
        <f t="shared" si="0"/>
        <v>62.006048092101466</v>
      </c>
      <c r="K12" s="187">
        <f t="shared" si="1"/>
        <v>203.1046528270586</v>
      </c>
      <c r="L12" s="187">
        <f t="shared" si="2"/>
        <v>132.55535045958004</v>
      </c>
      <c r="M12">
        <f t="shared" si="4"/>
        <v>74</v>
      </c>
      <c r="N12">
        <f t="shared" si="5"/>
        <v>222.5</v>
      </c>
      <c r="O12">
        <f t="shared" si="6"/>
        <v>44.5</v>
      </c>
      <c r="P12">
        <f t="shared" si="7"/>
        <v>202.5</v>
      </c>
      <c r="Q12">
        <f t="shared" si="8"/>
        <v>39</v>
      </c>
      <c r="R12">
        <f t="shared" si="9"/>
        <v>188</v>
      </c>
      <c r="S12">
        <f t="shared" si="10"/>
        <v>40.5</v>
      </c>
      <c r="T12">
        <f t="shared" si="11"/>
        <v>204</v>
      </c>
    </row>
    <row r="13" spans="1:20" ht="15.6" thickTop="1" thickBot="1" x14ac:dyDescent="0.35">
      <c r="A13" s="185">
        <v>11</v>
      </c>
      <c r="B13" s="171">
        <v>9</v>
      </c>
      <c r="C13" s="170">
        <v>239</v>
      </c>
      <c r="D13" s="173">
        <v>10</v>
      </c>
      <c r="E13" s="172">
        <v>243</v>
      </c>
      <c r="F13" s="177">
        <v>43</v>
      </c>
      <c r="G13" s="176">
        <v>234</v>
      </c>
      <c r="H13" s="175">
        <v>36</v>
      </c>
      <c r="I13" s="174">
        <v>231</v>
      </c>
      <c r="J13" s="187">
        <f t="shared" si="0"/>
        <v>28.83574171059243</v>
      </c>
      <c r="K13" s="187">
        <f t="shared" si="1"/>
        <v>236.79474234028086</v>
      </c>
      <c r="L13" s="187">
        <f t="shared" si="2"/>
        <v>132.81524202543665</v>
      </c>
      <c r="M13">
        <f t="shared" si="4"/>
        <v>60</v>
      </c>
      <c r="N13">
        <f t="shared" si="5"/>
        <v>239</v>
      </c>
      <c r="O13">
        <f t="shared" si="6"/>
        <v>12.5</v>
      </c>
      <c r="P13">
        <f t="shared" si="7"/>
        <v>203</v>
      </c>
      <c r="Q13">
        <f t="shared" si="8"/>
        <v>33</v>
      </c>
      <c r="R13">
        <f t="shared" si="9"/>
        <v>194</v>
      </c>
      <c r="S13">
        <f t="shared" si="10"/>
        <v>42</v>
      </c>
      <c r="T13">
        <f t="shared" si="11"/>
        <v>235.5</v>
      </c>
    </row>
    <row r="14" spans="1:20" ht="15.6" thickTop="1" thickBot="1" x14ac:dyDescent="0.35">
      <c r="A14" s="185">
        <v>12</v>
      </c>
      <c r="B14" s="171">
        <v>11</v>
      </c>
      <c r="C14" s="170">
        <v>239</v>
      </c>
      <c r="D14" s="173">
        <v>31</v>
      </c>
      <c r="E14" s="172">
        <v>246</v>
      </c>
      <c r="F14" s="177">
        <v>27</v>
      </c>
      <c r="G14" s="176">
        <v>238</v>
      </c>
      <c r="H14" s="175">
        <v>25</v>
      </c>
      <c r="I14" s="174">
        <v>219</v>
      </c>
      <c r="J14" s="187">
        <f t="shared" si="0"/>
        <v>24.677925358506133</v>
      </c>
      <c r="K14" s="187">
        <f t="shared" si="1"/>
        <v>235.71274891273913</v>
      </c>
      <c r="L14" s="187">
        <f t="shared" si="2"/>
        <v>130.19533713562262</v>
      </c>
      <c r="M14">
        <f t="shared" si="4"/>
        <v>10</v>
      </c>
      <c r="N14">
        <f t="shared" si="5"/>
        <v>239</v>
      </c>
      <c r="O14">
        <f t="shared" si="6"/>
        <v>20.5</v>
      </c>
      <c r="P14">
        <f t="shared" si="7"/>
        <v>244.5</v>
      </c>
      <c r="Q14">
        <f t="shared" si="8"/>
        <v>35</v>
      </c>
      <c r="R14">
        <f t="shared" si="9"/>
        <v>236</v>
      </c>
      <c r="S14">
        <f t="shared" si="10"/>
        <v>30.5</v>
      </c>
      <c r="T14">
        <f t="shared" si="11"/>
        <v>225</v>
      </c>
    </row>
    <row r="15" spans="1:20" ht="15.6" thickTop="1" thickBot="1" x14ac:dyDescent="0.35">
      <c r="A15" s="185">
        <v>13</v>
      </c>
      <c r="B15" s="171">
        <v>30</v>
      </c>
      <c r="C15" s="170">
        <v>193</v>
      </c>
      <c r="D15" s="173">
        <v>84</v>
      </c>
      <c r="E15" s="172">
        <v>232</v>
      </c>
      <c r="F15" s="177">
        <v>59</v>
      </c>
      <c r="G15" s="176">
        <v>238</v>
      </c>
      <c r="H15" s="175">
        <v>95</v>
      </c>
      <c r="I15" s="174">
        <v>233</v>
      </c>
      <c r="J15" s="187">
        <f t="shared" si="0"/>
        <v>71.522723661784582</v>
      </c>
      <c r="K15" s="187">
        <f t="shared" si="1"/>
        <v>224.72538797385576</v>
      </c>
      <c r="L15" s="187">
        <f t="shared" si="2"/>
        <v>148.12405581782016</v>
      </c>
      <c r="M15">
        <f t="shared" si="4"/>
        <v>20.5</v>
      </c>
      <c r="N15">
        <f t="shared" si="5"/>
        <v>216</v>
      </c>
      <c r="O15">
        <f t="shared" si="6"/>
        <v>57.5</v>
      </c>
      <c r="P15">
        <f t="shared" si="7"/>
        <v>239</v>
      </c>
      <c r="Q15">
        <f t="shared" si="8"/>
        <v>43</v>
      </c>
      <c r="R15">
        <f t="shared" si="9"/>
        <v>238</v>
      </c>
      <c r="S15">
        <f t="shared" si="10"/>
        <v>60</v>
      </c>
      <c r="T15">
        <f t="shared" si="11"/>
        <v>226</v>
      </c>
    </row>
    <row r="16" spans="1:20" ht="15.6" thickTop="1" thickBot="1" x14ac:dyDescent="0.35">
      <c r="A16" s="185">
        <v>14</v>
      </c>
      <c r="B16" s="171">
        <v>18</v>
      </c>
      <c r="C16" s="170">
        <v>234</v>
      </c>
      <c r="D16" s="173">
        <v>104</v>
      </c>
      <c r="E16" s="172">
        <v>234</v>
      </c>
      <c r="F16" s="177">
        <v>17</v>
      </c>
      <c r="G16" s="176">
        <v>221</v>
      </c>
      <c r="H16" s="175">
        <v>142</v>
      </c>
      <c r="I16" s="174">
        <v>243</v>
      </c>
      <c r="J16" s="187">
        <f t="shared" si="0"/>
        <v>88.872099108775416</v>
      </c>
      <c r="K16" s="187">
        <f t="shared" si="1"/>
        <v>233.13193689411153</v>
      </c>
      <c r="L16" s="187">
        <f t="shared" si="2"/>
        <v>161.00201800144347</v>
      </c>
      <c r="M16">
        <f t="shared" si="4"/>
        <v>24</v>
      </c>
      <c r="N16">
        <f t="shared" si="5"/>
        <v>213.5</v>
      </c>
      <c r="O16">
        <f t="shared" si="6"/>
        <v>94</v>
      </c>
      <c r="P16">
        <f t="shared" si="7"/>
        <v>233</v>
      </c>
      <c r="Q16">
        <f t="shared" si="8"/>
        <v>38</v>
      </c>
      <c r="R16">
        <f t="shared" si="9"/>
        <v>229.5</v>
      </c>
      <c r="S16">
        <f t="shared" si="10"/>
        <v>118.5</v>
      </c>
      <c r="T16">
        <f t="shared" si="11"/>
        <v>238</v>
      </c>
    </row>
    <row r="17" spans="1:20" ht="15.6" thickTop="1" thickBot="1" x14ac:dyDescent="0.35">
      <c r="A17" s="185">
        <v>15</v>
      </c>
      <c r="B17" s="171">
        <v>19</v>
      </c>
      <c r="C17" s="170">
        <v>231</v>
      </c>
      <c r="D17" s="173">
        <v>24</v>
      </c>
      <c r="E17" s="172">
        <v>236</v>
      </c>
      <c r="F17" s="177">
        <v>41</v>
      </c>
      <c r="G17" s="176">
        <v>231</v>
      </c>
      <c r="H17" s="175">
        <v>14</v>
      </c>
      <c r="I17" s="174">
        <v>240</v>
      </c>
      <c r="J17" s="187">
        <f t="shared" si="0"/>
        <v>26.523574419749689</v>
      </c>
      <c r="K17" s="187">
        <f t="shared" si="1"/>
        <v>234.53038182717393</v>
      </c>
      <c r="L17" s="187">
        <f t="shared" si="2"/>
        <v>130.52697812346182</v>
      </c>
      <c r="M17">
        <f t="shared" si="4"/>
        <v>18.5</v>
      </c>
      <c r="N17">
        <f t="shared" si="5"/>
        <v>232.5</v>
      </c>
      <c r="O17">
        <f t="shared" si="6"/>
        <v>64</v>
      </c>
      <c r="P17">
        <f t="shared" si="7"/>
        <v>235</v>
      </c>
      <c r="Q17">
        <f t="shared" si="8"/>
        <v>29</v>
      </c>
      <c r="R17">
        <f t="shared" si="9"/>
        <v>226</v>
      </c>
      <c r="S17">
        <f t="shared" si="10"/>
        <v>78</v>
      </c>
      <c r="T17">
        <f t="shared" si="11"/>
        <v>241.5</v>
      </c>
    </row>
    <row r="18" spans="1:20" ht="15.6" thickTop="1" thickBot="1" x14ac:dyDescent="0.35">
      <c r="A18" s="185">
        <v>16</v>
      </c>
      <c r="B18" s="171">
        <v>16</v>
      </c>
      <c r="C18" s="170">
        <v>215</v>
      </c>
      <c r="D18" s="173">
        <v>16</v>
      </c>
      <c r="E18" s="172">
        <v>240</v>
      </c>
      <c r="F18" s="177">
        <v>23</v>
      </c>
      <c r="G18" s="176">
        <v>228</v>
      </c>
      <c r="H18" s="175">
        <v>33</v>
      </c>
      <c r="I18" s="174">
        <v>241</v>
      </c>
      <c r="J18" s="187">
        <f t="shared" si="0"/>
        <v>23.075961518428652</v>
      </c>
      <c r="K18" s="187">
        <f t="shared" si="1"/>
        <v>231.24121604938856</v>
      </c>
      <c r="L18" s="187">
        <f t="shared" si="2"/>
        <v>127.1585887839086</v>
      </c>
      <c r="M18">
        <f t="shared" si="4"/>
        <v>17.5</v>
      </c>
      <c r="N18">
        <f t="shared" si="5"/>
        <v>223</v>
      </c>
      <c r="O18">
        <f t="shared" si="6"/>
        <v>20</v>
      </c>
      <c r="P18">
        <f t="shared" si="7"/>
        <v>238</v>
      </c>
      <c r="Q18">
        <f t="shared" si="8"/>
        <v>32</v>
      </c>
      <c r="R18">
        <f t="shared" si="9"/>
        <v>229.5</v>
      </c>
      <c r="S18">
        <f t="shared" si="10"/>
        <v>23.5</v>
      </c>
      <c r="T18">
        <f t="shared" si="11"/>
        <v>240.5</v>
      </c>
    </row>
    <row r="19" spans="1:20" ht="15.6" thickTop="1" thickBot="1" x14ac:dyDescent="0.35">
      <c r="A19" s="185">
        <v>17</v>
      </c>
      <c r="B19" s="171">
        <v>43</v>
      </c>
      <c r="C19" s="170">
        <v>222</v>
      </c>
      <c r="D19" s="173">
        <v>43</v>
      </c>
      <c r="E19" s="172">
        <v>231</v>
      </c>
      <c r="F19" s="177">
        <v>92</v>
      </c>
      <c r="G19" s="176">
        <v>231</v>
      </c>
      <c r="H19" s="175">
        <v>32</v>
      </c>
      <c r="I19" s="174">
        <v>235</v>
      </c>
      <c r="J19" s="187">
        <f t="shared" si="0"/>
        <v>57.415154793834702</v>
      </c>
      <c r="K19" s="187">
        <f t="shared" si="1"/>
        <v>229.79936901566984</v>
      </c>
      <c r="L19" s="187">
        <f t="shared" si="2"/>
        <v>143.60726190475228</v>
      </c>
      <c r="M19">
        <f t="shared" si="4"/>
        <v>29.5</v>
      </c>
      <c r="N19">
        <f t="shared" si="5"/>
        <v>218.5</v>
      </c>
      <c r="O19">
        <f t="shared" si="6"/>
        <v>29.5</v>
      </c>
      <c r="P19">
        <f t="shared" si="7"/>
        <v>235.5</v>
      </c>
      <c r="Q19">
        <f t="shared" si="8"/>
        <v>57.5</v>
      </c>
      <c r="R19">
        <f t="shared" si="9"/>
        <v>229.5</v>
      </c>
      <c r="S19">
        <f t="shared" si="10"/>
        <v>32.5</v>
      </c>
      <c r="T19">
        <f t="shared" si="11"/>
        <v>238</v>
      </c>
    </row>
    <row r="20" spans="1:20" ht="15.6" thickTop="1" thickBot="1" x14ac:dyDescent="0.35">
      <c r="A20" s="185">
        <v>18</v>
      </c>
      <c r="B20" s="171">
        <v>49</v>
      </c>
      <c r="C20" s="170">
        <v>224</v>
      </c>
      <c r="D20" s="173">
        <v>78</v>
      </c>
      <c r="E20" s="172">
        <v>238</v>
      </c>
      <c r="F20" s="177">
        <v>45</v>
      </c>
      <c r="G20" s="176">
        <v>235</v>
      </c>
      <c r="H20" s="175">
        <v>100</v>
      </c>
      <c r="I20" s="174">
        <v>233</v>
      </c>
      <c r="J20" s="187">
        <f t="shared" si="0"/>
        <v>71.60656394493455</v>
      </c>
      <c r="K20" s="187">
        <f t="shared" si="1"/>
        <v>232.55859476699629</v>
      </c>
      <c r="L20" s="187">
        <f t="shared" si="2"/>
        <v>152.08257935596544</v>
      </c>
      <c r="M20">
        <f t="shared" si="4"/>
        <v>46</v>
      </c>
      <c r="N20">
        <f t="shared" si="5"/>
        <v>223</v>
      </c>
      <c r="O20">
        <f t="shared" si="6"/>
        <v>60.5</v>
      </c>
      <c r="P20">
        <f t="shared" si="7"/>
        <v>234.5</v>
      </c>
      <c r="Q20">
        <f t="shared" si="8"/>
        <v>68.5</v>
      </c>
      <c r="R20">
        <f t="shared" si="9"/>
        <v>233</v>
      </c>
      <c r="S20">
        <f t="shared" si="10"/>
        <v>66</v>
      </c>
      <c r="T20">
        <f t="shared" si="11"/>
        <v>234</v>
      </c>
    </row>
    <row r="21" spans="1:20" ht="15.6" thickTop="1" thickBot="1" x14ac:dyDescent="0.35">
      <c r="A21" s="185">
        <v>19</v>
      </c>
      <c r="B21" s="171">
        <v>8</v>
      </c>
      <c r="C21" s="170">
        <v>239</v>
      </c>
      <c r="D21" s="173">
        <v>28</v>
      </c>
      <c r="E21" s="172">
        <v>243</v>
      </c>
      <c r="F21" s="177">
        <v>113</v>
      </c>
      <c r="G21" s="176">
        <v>241</v>
      </c>
      <c r="H21" s="175">
        <v>87</v>
      </c>
      <c r="I21" s="174">
        <v>234</v>
      </c>
      <c r="J21" s="187">
        <f t="shared" si="0"/>
        <v>72.777056824249215</v>
      </c>
      <c r="K21" s="187">
        <f t="shared" si="1"/>
        <v>239.27337921298306</v>
      </c>
      <c r="L21" s="187">
        <f t="shared" si="2"/>
        <v>156.02521801861613</v>
      </c>
      <c r="M21">
        <f t="shared" si="4"/>
        <v>28.5</v>
      </c>
      <c r="N21">
        <f t="shared" si="5"/>
        <v>231.5</v>
      </c>
      <c r="O21">
        <f t="shared" si="6"/>
        <v>53</v>
      </c>
      <c r="P21">
        <f t="shared" si="7"/>
        <v>240.5</v>
      </c>
      <c r="Q21">
        <f t="shared" si="8"/>
        <v>79</v>
      </c>
      <c r="R21">
        <f t="shared" si="9"/>
        <v>238</v>
      </c>
      <c r="S21">
        <f t="shared" si="10"/>
        <v>93.5</v>
      </c>
      <c r="T21">
        <f t="shared" si="11"/>
        <v>233.5</v>
      </c>
    </row>
    <row r="22" spans="1:20" ht="15.6" thickTop="1" thickBot="1" x14ac:dyDescent="0.35">
      <c r="A22" s="185">
        <v>20</v>
      </c>
      <c r="B22" s="171">
        <v>60</v>
      </c>
      <c r="C22" s="170">
        <v>235</v>
      </c>
      <c r="D22" s="173">
        <v>92</v>
      </c>
      <c r="E22" s="172">
        <v>231</v>
      </c>
      <c r="F22" s="177">
        <v>80</v>
      </c>
      <c r="G22" s="176">
        <v>241</v>
      </c>
      <c r="H22" s="175">
        <v>43</v>
      </c>
      <c r="I22" s="174">
        <v>211</v>
      </c>
      <c r="J22" s="187">
        <f t="shared" si="0"/>
        <v>71.261841121318213</v>
      </c>
      <c r="K22" s="187">
        <f t="shared" si="1"/>
        <v>229.77597785669414</v>
      </c>
      <c r="L22" s="187">
        <f t="shared" si="2"/>
        <v>150.51890948900618</v>
      </c>
      <c r="M22">
        <f t="shared" si="4"/>
        <v>34</v>
      </c>
      <c r="N22">
        <f t="shared" si="5"/>
        <v>237</v>
      </c>
      <c r="O22">
        <f t="shared" si="6"/>
        <v>60</v>
      </c>
      <c r="P22">
        <f t="shared" si="7"/>
        <v>237</v>
      </c>
      <c r="Q22">
        <f t="shared" si="8"/>
        <v>96.5</v>
      </c>
      <c r="R22">
        <f t="shared" si="9"/>
        <v>241</v>
      </c>
      <c r="S22">
        <f t="shared" si="10"/>
        <v>65</v>
      </c>
      <c r="T22">
        <f t="shared" si="11"/>
        <v>222.5</v>
      </c>
    </row>
    <row r="23" spans="1:20" ht="15.6" thickTop="1" thickBot="1" x14ac:dyDescent="0.35">
      <c r="A23" s="185">
        <v>21</v>
      </c>
      <c r="B23" s="171">
        <v>82</v>
      </c>
      <c r="C23" s="170">
        <v>234</v>
      </c>
      <c r="D23" s="173">
        <v>99</v>
      </c>
      <c r="E23" s="172">
        <v>242</v>
      </c>
      <c r="F23" s="177">
        <v>137</v>
      </c>
      <c r="G23" s="176">
        <v>239</v>
      </c>
      <c r="H23" s="175">
        <v>101</v>
      </c>
      <c r="I23" s="174">
        <v>224</v>
      </c>
      <c r="J23" s="187">
        <f t="shared" si="0"/>
        <v>106.64778478712064</v>
      </c>
      <c r="K23" s="187">
        <f t="shared" si="1"/>
        <v>234.84941984173605</v>
      </c>
      <c r="L23" s="187">
        <f t="shared" si="2"/>
        <v>170.74860231442835</v>
      </c>
      <c r="M23">
        <f t="shared" si="4"/>
        <v>71</v>
      </c>
      <c r="N23">
        <f t="shared" si="5"/>
        <v>234.5</v>
      </c>
      <c r="O23">
        <f t="shared" si="6"/>
        <v>95.5</v>
      </c>
      <c r="P23">
        <f t="shared" si="7"/>
        <v>236.5</v>
      </c>
      <c r="Q23">
        <f t="shared" si="8"/>
        <v>108.5</v>
      </c>
      <c r="R23">
        <f t="shared" si="9"/>
        <v>240</v>
      </c>
      <c r="S23">
        <f t="shared" si="10"/>
        <v>72</v>
      </c>
      <c r="T23">
        <f t="shared" si="11"/>
        <v>217.5</v>
      </c>
    </row>
    <row r="24" spans="1:20" ht="15.6" thickTop="1" thickBot="1" x14ac:dyDescent="0.35">
      <c r="A24" s="185">
        <v>22</v>
      </c>
      <c r="B24" s="171">
        <v>157</v>
      </c>
      <c r="C24" s="170">
        <v>246</v>
      </c>
      <c r="D24" s="173">
        <v>87</v>
      </c>
      <c r="E24" s="172">
        <v>228</v>
      </c>
      <c r="F24" s="177">
        <v>42</v>
      </c>
      <c r="G24" s="176">
        <v>226</v>
      </c>
      <c r="H24" s="175">
        <v>110</v>
      </c>
      <c r="I24" s="174">
        <v>228</v>
      </c>
      <c r="J24" s="187">
        <f t="shared" si="0"/>
        <v>107.33359213219317</v>
      </c>
      <c r="K24" s="187">
        <f t="shared" si="1"/>
        <v>232.14219780126146</v>
      </c>
      <c r="L24" s="187">
        <f t="shared" si="2"/>
        <v>169.73789496672731</v>
      </c>
      <c r="M24">
        <f t="shared" si="4"/>
        <v>119.5</v>
      </c>
      <c r="N24">
        <f t="shared" si="5"/>
        <v>240</v>
      </c>
      <c r="O24">
        <f t="shared" si="6"/>
        <v>93</v>
      </c>
      <c r="P24">
        <f t="shared" si="7"/>
        <v>235</v>
      </c>
      <c r="Q24">
        <f t="shared" si="8"/>
        <v>89.5</v>
      </c>
      <c r="R24">
        <f t="shared" si="9"/>
        <v>232.5</v>
      </c>
      <c r="S24">
        <f t="shared" si="10"/>
        <v>105.5</v>
      </c>
      <c r="T24">
        <f t="shared" si="11"/>
        <v>226</v>
      </c>
    </row>
    <row r="25" spans="1:20" ht="15.6" thickTop="1" thickBot="1" x14ac:dyDescent="0.35">
      <c r="A25" s="185">
        <v>23</v>
      </c>
      <c r="B25" s="171">
        <v>59</v>
      </c>
      <c r="C25" s="170">
        <v>236</v>
      </c>
      <c r="D25" s="173">
        <v>87</v>
      </c>
      <c r="E25" s="172">
        <v>235</v>
      </c>
      <c r="F25" s="177">
        <v>41</v>
      </c>
      <c r="G25" s="176">
        <v>234</v>
      </c>
      <c r="H25" s="175">
        <v>86</v>
      </c>
      <c r="I25" s="174">
        <v>233</v>
      </c>
      <c r="J25" s="187">
        <f t="shared" si="0"/>
        <v>70.934829244878003</v>
      </c>
      <c r="K25" s="187">
        <f t="shared" si="1"/>
        <v>234.50266523005661</v>
      </c>
      <c r="L25" s="187">
        <f t="shared" si="2"/>
        <v>152.71874723746731</v>
      </c>
      <c r="M25">
        <f t="shared" si="4"/>
        <v>108</v>
      </c>
      <c r="N25">
        <f t="shared" si="5"/>
        <v>241</v>
      </c>
      <c r="O25">
        <f t="shared" si="6"/>
        <v>87</v>
      </c>
      <c r="P25">
        <f t="shared" si="7"/>
        <v>231.5</v>
      </c>
      <c r="Q25">
        <f t="shared" si="8"/>
        <v>41.5</v>
      </c>
      <c r="R25">
        <f t="shared" si="9"/>
        <v>230</v>
      </c>
      <c r="S25">
        <f t="shared" si="10"/>
        <v>98</v>
      </c>
      <c r="T25">
        <f t="shared" si="11"/>
        <v>230.5</v>
      </c>
    </row>
    <row r="26" spans="1:20" ht="15.6" thickTop="1" thickBot="1" x14ac:dyDescent="0.35">
      <c r="A26" s="185">
        <v>24</v>
      </c>
      <c r="B26" s="171">
        <v>14</v>
      </c>
      <c r="C26" s="170">
        <v>220</v>
      </c>
      <c r="D26" s="173">
        <v>38</v>
      </c>
      <c r="E26" s="172">
        <v>235</v>
      </c>
      <c r="F26" s="177">
        <v>18</v>
      </c>
      <c r="G26" s="176">
        <v>208</v>
      </c>
      <c r="H26" s="175">
        <v>108</v>
      </c>
      <c r="I26" s="174">
        <v>229</v>
      </c>
      <c r="J26" s="187">
        <f t="shared" si="0"/>
        <v>58.369512590049951</v>
      </c>
      <c r="K26" s="187">
        <f t="shared" si="1"/>
        <v>223.23194215882279</v>
      </c>
      <c r="L26" s="187">
        <f t="shared" si="2"/>
        <v>140.80072737443638</v>
      </c>
      <c r="M26">
        <f t="shared" si="4"/>
        <v>36.5</v>
      </c>
      <c r="N26">
        <f t="shared" si="5"/>
        <v>228</v>
      </c>
      <c r="O26">
        <f t="shared" si="6"/>
        <v>62.5</v>
      </c>
      <c r="P26">
        <f t="shared" si="7"/>
        <v>235</v>
      </c>
      <c r="Q26">
        <f t="shared" si="8"/>
        <v>29.5</v>
      </c>
      <c r="R26">
        <f t="shared" si="9"/>
        <v>221</v>
      </c>
      <c r="S26">
        <f t="shared" si="10"/>
        <v>97</v>
      </c>
      <c r="T26">
        <f t="shared" si="11"/>
        <v>231</v>
      </c>
    </row>
    <row r="27" spans="1:20" ht="15.6" thickTop="1" thickBot="1" x14ac:dyDescent="0.35">
      <c r="A27" s="185">
        <v>25</v>
      </c>
      <c r="B27" s="171">
        <v>31</v>
      </c>
      <c r="C27" s="170">
        <v>239</v>
      </c>
      <c r="D27" s="173">
        <v>104</v>
      </c>
      <c r="E27" s="172">
        <v>235</v>
      </c>
      <c r="F27" s="177">
        <v>126</v>
      </c>
      <c r="G27" s="176">
        <v>229</v>
      </c>
      <c r="H27" s="175">
        <v>142</v>
      </c>
      <c r="I27" s="174">
        <v>196</v>
      </c>
      <c r="J27" s="187">
        <f t="shared" si="0"/>
        <v>109.33549286485153</v>
      </c>
      <c r="K27" s="187">
        <f t="shared" si="1"/>
        <v>225.39021717900712</v>
      </c>
      <c r="L27" s="187">
        <f t="shared" si="2"/>
        <v>167.36285502192933</v>
      </c>
      <c r="M27">
        <f t="shared" si="4"/>
        <v>22.5</v>
      </c>
      <c r="N27">
        <f t="shared" si="5"/>
        <v>229.5</v>
      </c>
      <c r="O27">
        <f t="shared" si="6"/>
        <v>71</v>
      </c>
      <c r="P27">
        <f t="shared" si="7"/>
        <v>235</v>
      </c>
      <c r="Q27">
        <f t="shared" si="8"/>
        <v>72</v>
      </c>
      <c r="R27">
        <f t="shared" si="9"/>
        <v>218.5</v>
      </c>
      <c r="S27">
        <f t="shared" si="10"/>
        <v>125</v>
      </c>
      <c r="T27">
        <f t="shared" si="11"/>
        <v>212.5</v>
      </c>
    </row>
    <row r="28" spans="1:20" ht="15.6" thickTop="1" thickBot="1" x14ac:dyDescent="0.35">
      <c r="A28" s="185">
        <v>26</v>
      </c>
      <c r="B28" s="171">
        <v>20</v>
      </c>
      <c r="C28" s="170">
        <v>238</v>
      </c>
      <c r="D28" s="173">
        <v>32</v>
      </c>
      <c r="E28" s="172">
        <v>238</v>
      </c>
      <c r="F28" s="177">
        <v>39</v>
      </c>
      <c r="G28" s="176">
        <v>231</v>
      </c>
      <c r="H28" s="175">
        <v>132</v>
      </c>
      <c r="I28" s="174">
        <v>233</v>
      </c>
      <c r="J28" s="187">
        <f t="shared" si="0"/>
        <v>71.360002802690531</v>
      </c>
      <c r="K28" s="187">
        <f t="shared" si="1"/>
        <v>235.02021189676432</v>
      </c>
      <c r="L28" s="187">
        <f t="shared" si="2"/>
        <v>153.19010734972744</v>
      </c>
      <c r="M28">
        <f t="shared" si="4"/>
        <v>25.5</v>
      </c>
      <c r="N28">
        <f t="shared" si="5"/>
        <v>238.5</v>
      </c>
      <c r="O28">
        <f t="shared" si="6"/>
        <v>68</v>
      </c>
      <c r="P28">
        <f t="shared" si="7"/>
        <v>236.5</v>
      </c>
      <c r="Q28">
        <f t="shared" si="8"/>
        <v>82.5</v>
      </c>
      <c r="R28">
        <f t="shared" si="9"/>
        <v>230</v>
      </c>
      <c r="S28">
        <f t="shared" si="10"/>
        <v>137</v>
      </c>
      <c r="T28">
        <f t="shared" si="11"/>
        <v>214.5</v>
      </c>
    </row>
    <row r="29" spans="1:20" ht="15.6" thickTop="1" thickBot="1" x14ac:dyDescent="0.35">
      <c r="A29" s="185">
        <v>27</v>
      </c>
      <c r="B29" s="171">
        <v>52</v>
      </c>
      <c r="C29" s="170">
        <v>241</v>
      </c>
      <c r="D29" s="173">
        <v>109</v>
      </c>
      <c r="E29" s="172">
        <v>238</v>
      </c>
      <c r="F29" s="177">
        <v>146</v>
      </c>
      <c r="G29" s="176">
        <v>232</v>
      </c>
      <c r="H29" s="175">
        <v>33</v>
      </c>
      <c r="I29" s="174">
        <v>225</v>
      </c>
      <c r="J29" s="187">
        <f t="shared" si="0"/>
        <v>96.163922548947639</v>
      </c>
      <c r="K29" s="187">
        <f t="shared" si="1"/>
        <v>234.08011449074439</v>
      </c>
      <c r="L29" s="187">
        <f t="shared" si="2"/>
        <v>165.12201851984602</v>
      </c>
      <c r="M29">
        <f t="shared" si="4"/>
        <v>36</v>
      </c>
      <c r="N29">
        <f t="shared" si="5"/>
        <v>239.5</v>
      </c>
      <c r="O29">
        <f t="shared" si="6"/>
        <v>70.5</v>
      </c>
      <c r="P29">
        <f t="shared" si="7"/>
        <v>238</v>
      </c>
      <c r="Q29">
        <f t="shared" si="8"/>
        <v>92.5</v>
      </c>
      <c r="R29">
        <f t="shared" si="9"/>
        <v>231.5</v>
      </c>
      <c r="S29">
        <f t="shared" si="10"/>
        <v>82.5</v>
      </c>
      <c r="T29">
        <f t="shared" si="11"/>
        <v>229</v>
      </c>
    </row>
    <row r="30" spans="1:20" ht="15.6" thickTop="1" thickBot="1" x14ac:dyDescent="0.35">
      <c r="A30" s="185">
        <v>28</v>
      </c>
      <c r="B30" s="171">
        <v>19</v>
      </c>
      <c r="C30" s="170">
        <v>233</v>
      </c>
      <c r="D30" s="173">
        <v>65</v>
      </c>
      <c r="E30" s="172">
        <v>234</v>
      </c>
      <c r="F30" s="177">
        <v>102</v>
      </c>
      <c r="G30" s="176">
        <v>230</v>
      </c>
      <c r="H30" s="175">
        <v>126</v>
      </c>
      <c r="I30" s="174">
        <v>225</v>
      </c>
      <c r="J30" s="187">
        <f t="shared" si="0"/>
        <v>87.843611036887594</v>
      </c>
      <c r="K30" s="187">
        <f t="shared" si="1"/>
        <v>230.52657113660456</v>
      </c>
      <c r="L30" s="187">
        <f t="shared" si="2"/>
        <v>159.18509108674607</v>
      </c>
      <c r="M30">
        <f t="shared" si="4"/>
        <v>35.5</v>
      </c>
      <c r="N30">
        <f t="shared" si="5"/>
        <v>237</v>
      </c>
      <c r="O30">
        <f t="shared" si="6"/>
        <v>87</v>
      </c>
      <c r="P30">
        <f t="shared" si="7"/>
        <v>236</v>
      </c>
      <c r="Q30">
        <f t="shared" si="8"/>
        <v>124</v>
      </c>
      <c r="R30">
        <f t="shared" si="9"/>
        <v>231</v>
      </c>
      <c r="S30">
        <f t="shared" si="10"/>
        <v>79.5</v>
      </c>
      <c r="T30">
        <f t="shared" si="11"/>
        <v>225</v>
      </c>
    </row>
    <row r="31" spans="1:20" ht="15.6" thickTop="1" thickBot="1" x14ac:dyDescent="0.35">
      <c r="A31" s="185">
        <v>29</v>
      </c>
      <c r="B31" s="171">
        <v>57</v>
      </c>
      <c r="C31" s="170">
        <v>233</v>
      </c>
      <c r="D31" s="173">
        <v>123</v>
      </c>
      <c r="E31" s="172">
        <v>237</v>
      </c>
      <c r="F31" s="177">
        <v>143</v>
      </c>
      <c r="G31" s="176">
        <v>203</v>
      </c>
      <c r="H31" s="175">
        <v>137</v>
      </c>
      <c r="I31" s="174">
        <v>227</v>
      </c>
      <c r="J31" s="187">
        <f t="shared" si="0"/>
        <v>119.99583326099285</v>
      </c>
      <c r="K31" s="187">
        <f t="shared" si="1"/>
        <v>225.38633498950196</v>
      </c>
      <c r="L31" s="187">
        <f t="shared" si="2"/>
        <v>172.69108412524741</v>
      </c>
      <c r="M31">
        <f t="shared" si="4"/>
        <v>38</v>
      </c>
      <c r="N31">
        <f t="shared" si="5"/>
        <v>233</v>
      </c>
      <c r="O31">
        <f t="shared" si="6"/>
        <v>94</v>
      </c>
      <c r="P31">
        <f t="shared" si="7"/>
        <v>235.5</v>
      </c>
      <c r="Q31">
        <f t="shared" si="8"/>
        <v>122.5</v>
      </c>
      <c r="R31">
        <f t="shared" si="9"/>
        <v>216.5</v>
      </c>
      <c r="S31">
        <f t="shared" si="10"/>
        <v>131.5</v>
      </c>
      <c r="T31">
        <f t="shared" si="11"/>
        <v>226</v>
      </c>
    </row>
    <row r="32" spans="1:20" ht="15.6" thickTop="1" thickBot="1" x14ac:dyDescent="0.35">
      <c r="A32" s="185">
        <v>30</v>
      </c>
      <c r="B32" s="171">
        <v>85</v>
      </c>
      <c r="C32" s="170">
        <v>236</v>
      </c>
      <c r="D32" s="173">
        <v>34</v>
      </c>
      <c r="E32" s="172">
        <v>241</v>
      </c>
      <c r="F32" s="177">
        <v>99</v>
      </c>
      <c r="G32" s="176">
        <v>235</v>
      </c>
      <c r="H32" s="175">
        <v>127</v>
      </c>
      <c r="I32" s="174">
        <v>238</v>
      </c>
      <c r="J32" s="187">
        <f t="shared" si="0"/>
        <v>92.616143301262554</v>
      </c>
      <c r="K32" s="187">
        <f t="shared" si="1"/>
        <v>237.51105237441058</v>
      </c>
      <c r="L32" s="187">
        <f t="shared" si="2"/>
        <v>165.06359783783657</v>
      </c>
      <c r="M32">
        <f t="shared" si="4"/>
        <v>71</v>
      </c>
      <c r="N32">
        <f t="shared" si="5"/>
        <v>234.5</v>
      </c>
      <c r="O32">
        <f t="shared" si="6"/>
        <v>78.5</v>
      </c>
      <c r="P32">
        <f t="shared" si="7"/>
        <v>239</v>
      </c>
      <c r="Q32">
        <f t="shared" si="8"/>
        <v>121</v>
      </c>
      <c r="R32">
        <f t="shared" si="9"/>
        <v>219</v>
      </c>
      <c r="S32">
        <f t="shared" si="10"/>
        <v>132</v>
      </c>
      <c r="T32">
        <f t="shared" si="11"/>
        <v>232.5</v>
      </c>
    </row>
    <row r="33" spans="1:20" ht="15.6" thickTop="1" thickBot="1" x14ac:dyDescent="0.35">
      <c r="A33" s="185">
        <v>31</v>
      </c>
      <c r="B33" s="171">
        <v>28</v>
      </c>
      <c r="C33" s="170">
        <v>187</v>
      </c>
      <c r="D33" s="173">
        <v>121</v>
      </c>
      <c r="E33" s="172">
        <v>237</v>
      </c>
      <c r="F33" s="177">
        <v>114</v>
      </c>
      <c r="G33" s="176">
        <v>231</v>
      </c>
      <c r="H33" s="175">
        <v>126</v>
      </c>
      <c r="I33" s="174">
        <v>223</v>
      </c>
      <c r="J33" s="187">
        <f t="shared" si="0"/>
        <v>105.23426248138009</v>
      </c>
      <c r="K33" s="187">
        <f t="shared" si="1"/>
        <v>220.35652928833309</v>
      </c>
      <c r="L33" s="187">
        <f t="shared" si="2"/>
        <v>162.79539588485659</v>
      </c>
      <c r="M33">
        <f t="shared" si="4"/>
        <v>56.5</v>
      </c>
      <c r="N33">
        <f t="shared" si="5"/>
        <v>211.5</v>
      </c>
      <c r="O33">
        <f t="shared" si="6"/>
        <v>77.5</v>
      </c>
      <c r="P33">
        <f t="shared" si="7"/>
        <v>239</v>
      </c>
      <c r="Q33">
        <f t="shared" si="8"/>
        <v>106.5</v>
      </c>
      <c r="R33">
        <f t="shared" si="9"/>
        <v>233</v>
      </c>
      <c r="S33">
        <f t="shared" si="10"/>
        <v>126.5</v>
      </c>
      <c r="T33">
        <f t="shared" si="11"/>
        <v>230.5</v>
      </c>
    </row>
    <row r="34" spans="1:20" ht="15.6" thickTop="1" thickBot="1" x14ac:dyDescent="0.35">
      <c r="A34" s="185">
        <v>32</v>
      </c>
      <c r="B34" s="171">
        <v>129</v>
      </c>
      <c r="C34" s="170">
        <v>235</v>
      </c>
      <c r="D34" s="173">
        <v>140</v>
      </c>
      <c r="E34" s="172">
        <v>231</v>
      </c>
      <c r="F34" s="177">
        <v>55</v>
      </c>
      <c r="G34" s="176">
        <v>242</v>
      </c>
      <c r="H34" s="175">
        <v>129</v>
      </c>
      <c r="I34" s="174">
        <v>240</v>
      </c>
      <c r="J34" s="187">
        <f t="shared" si="0"/>
        <v>118.22330565501881</v>
      </c>
      <c r="K34" s="187">
        <f t="shared" si="1"/>
        <v>237.03902632267119</v>
      </c>
      <c r="L34" s="187">
        <f t="shared" si="2"/>
        <v>177.631165988845</v>
      </c>
      <c r="M34">
        <f t="shared" si="4"/>
        <v>78.5</v>
      </c>
      <c r="N34">
        <f t="shared" si="5"/>
        <v>211</v>
      </c>
      <c r="O34">
        <f t="shared" si="6"/>
        <v>130.5</v>
      </c>
      <c r="P34">
        <f t="shared" si="7"/>
        <v>234</v>
      </c>
      <c r="Q34">
        <f t="shared" si="8"/>
        <v>84.5</v>
      </c>
      <c r="R34">
        <f t="shared" si="9"/>
        <v>236.5</v>
      </c>
      <c r="S34">
        <f t="shared" si="10"/>
        <v>127.5</v>
      </c>
      <c r="T34">
        <f t="shared" si="11"/>
        <v>231.5</v>
      </c>
    </row>
    <row r="35" spans="1:20" ht="15.6" thickTop="1" thickBot="1" x14ac:dyDescent="0.35">
      <c r="A35" s="185">
        <v>33</v>
      </c>
      <c r="B35" s="171">
        <v>40</v>
      </c>
      <c r="C35" s="170">
        <v>233</v>
      </c>
      <c r="D35" s="173">
        <v>102</v>
      </c>
      <c r="E35" s="172">
        <v>232</v>
      </c>
      <c r="F35" s="177">
        <v>114</v>
      </c>
      <c r="G35" s="176">
        <v>227</v>
      </c>
      <c r="H35" s="175">
        <v>48</v>
      </c>
      <c r="I35" s="174">
        <v>235</v>
      </c>
      <c r="J35" s="187">
        <f t="shared" si="0"/>
        <v>82.619610262939389</v>
      </c>
      <c r="K35" s="187">
        <f t="shared" si="1"/>
        <v>231.76874249993247</v>
      </c>
      <c r="L35" s="187">
        <f t="shared" si="2"/>
        <v>157.19417638143594</v>
      </c>
      <c r="M35">
        <f t="shared" si="4"/>
        <v>84.5</v>
      </c>
      <c r="N35">
        <f t="shared" si="5"/>
        <v>234</v>
      </c>
      <c r="O35">
        <f t="shared" si="6"/>
        <v>121</v>
      </c>
      <c r="P35">
        <f t="shared" si="7"/>
        <v>231.5</v>
      </c>
      <c r="Q35">
        <f t="shared" si="8"/>
        <v>84.5</v>
      </c>
      <c r="R35">
        <f t="shared" si="9"/>
        <v>234.5</v>
      </c>
      <c r="S35">
        <f t="shared" si="10"/>
        <v>88.5</v>
      </c>
      <c r="T35">
        <f t="shared" si="11"/>
        <v>237.5</v>
      </c>
    </row>
    <row r="36" spans="1:20" ht="15.6" thickTop="1" thickBot="1" x14ac:dyDescent="0.35">
      <c r="A36" s="185">
        <v>34</v>
      </c>
      <c r="B36" s="171">
        <v>12</v>
      </c>
      <c r="C36" s="170">
        <v>230</v>
      </c>
      <c r="D36" s="173">
        <v>105</v>
      </c>
      <c r="E36" s="172">
        <v>236</v>
      </c>
      <c r="F36" s="177">
        <v>113</v>
      </c>
      <c r="G36" s="176">
        <v>227</v>
      </c>
      <c r="H36" s="175">
        <v>126</v>
      </c>
      <c r="I36" s="174">
        <v>235</v>
      </c>
      <c r="J36" s="187">
        <f t="shared" si="0"/>
        <v>99.76722908851383</v>
      </c>
      <c r="K36" s="187">
        <f t="shared" si="1"/>
        <v>232.02909300344214</v>
      </c>
      <c r="L36" s="187">
        <f t="shared" si="2"/>
        <v>165.89816104597799</v>
      </c>
      <c r="M36">
        <f t="shared" si="4"/>
        <v>26</v>
      </c>
      <c r="N36">
        <f t="shared" si="5"/>
        <v>231.5</v>
      </c>
      <c r="O36">
        <f t="shared" si="6"/>
        <v>103.5</v>
      </c>
      <c r="P36">
        <f t="shared" si="7"/>
        <v>234</v>
      </c>
      <c r="Q36">
        <f t="shared" si="8"/>
        <v>113.5</v>
      </c>
      <c r="R36">
        <f t="shared" si="9"/>
        <v>227</v>
      </c>
      <c r="S36">
        <f t="shared" si="10"/>
        <v>87</v>
      </c>
      <c r="T36">
        <f t="shared" si="11"/>
        <v>235</v>
      </c>
    </row>
    <row r="37" spans="1:20" ht="15.6" thickTop="1" thickBot="1" x14ac:dyDescent="0.35">
      <c r="A37" s="185">
        <v>35</v>
      </c>
      <c r="B37" s="36">
        <v>82</v>
      </c>
      <c r="C37" s="35">
        <v>243</v>
      </c>
      <c r="D37" s="40">
        <v>120</v>
      </c>
      <c r="E37" s="39">
        <v>226</v>
      </c>
      <c r="F37" s="43">
        <v>118</v>
      </c>
      <c r="G37" s="42">
        <v>236</v>
      </c>
      <c r="H37" s="124">
        <v>136</v>
      </c>
      <c r="I37" s="121">
        <v>225</v>
      </c>
      <c r="J37" s="187">
        <f t="shared" si="0"/>
        <v>115.69788243524597</v>
      </c>
      <c r="K37" s="187">
        <f t="shared" si="1"/>
        <v>232.61878685953118</v>
      </c>
      <c r="L37" s="187">
        <f t="shared" si="2"/>
        <v>174.15833464738859</v>
      </c>
      <c r="M37">
        <f t="shared" si="4"/>
        <v>47</v>
      </c>
      <c r="N37">
        <f t="shared" si="5"/>
        <v>236.5</v>
      </c>
      <c r="O37">
        <f t="shared" si="6"/>
        <v>112.5</v>
      </c>
      <c r="P37">
        <f t="shared" si="7"/>
        <v>231</v>
      </c>
      <c r="Q37">
        <f t="shared" si="8"/>
        <v>115.5</v>
      </c>
      <c r="R37">
        <f t="shared" si="9"/>
        <v>231.5</v>
      </c>
      <c r="S37">
        <f>(H36+H37)/2</f>
        <v>131</v>
      </c>
      <c r="T37">
        <f t="shared" si="11"/>
        <v>230</v>
      </c>
    </row>
    <row r="38" spans="1:20" ht="15.6" thickTop="1" thickBot="1" x14ac:dyDescent="0.35">
      <c r="A38" s="185" t="s">
        <v>18</v>
      </c>
      <c r="B38" s="181">
        <f t="shared" ref="B38:I38" si="12">AVERAGE(B3:B37)</f>
        <v>43.228571428571428</v>
      </c>
      <c r="C38" s="180">
        <f t="shared" si="12"/>
        <v>228.91428571428571</v>
      </c>
      <c r="D38" s="181">
        <f t="shared" si="12"/>
        <v>61.285714285714285</v>
      </c>
      <c r="E38" s="180">
        <f t="shared" si="12"/>
        <v>229</v>
      </c>
      <c r="F38" s="181">
        <f t="shared" si="12"/>
        <v>66.342857142857142</v>
      </c>
      <c r="G38" s="180">
        <f t="shared" si="12"/>
        <v>224.94285714285715</v>
      </c>
      <c r="H38" s="181">
        <f t="shared" si="12"/>
        <v>73.057142857142864</v>
      </c>
      <c r="I38" s="180">
        <f t="shared" si="12"/>
        <v>224.05714285714285</v>
      </c>
      <c r="J38" s="187"/>
      <c r="K38" s="187"/>
      <c r="L38" s="187"/>
    </row>
    <row r="39" spans="1:20" ht="15.6" thickTop="1" thickBot="1" x14ac:dyDescent="0.35">
      <c r="A39" s="185" t="s">
        <v>21</v>
      </c>
      <c r="B39" s="183">
        <f t="shared" ref="B39:I39" si="13">SQRT(SUMSQ(B5:B37)/COUNT(B5:B37))</f>
        <v>56.473378013382764</v>
      </c>
      <c r="C39" s="182">
        <f t="shared" si="13"/>
        <v>230.38991981316187</v>
      </c>
      <c r="D39" s="183">
        <f t="shared" si="13"/>
        <v>75.237402046234067</v>
      </c>
      <c r="E39" s="182">
        <f t="shared" si="13"/>
        <v>230.94476579581718</v>
      </c>
      <c r="F39" s="183">
        <f t="shared" si="13"/>
        <v>79.87945463463852</v>
      </c>
      <c r="G39" s="182">
        <f t="shared" si="13"/>
        <v>227.65044975296507</v>
      </c>
      <c r="H39" s="183">
        <f t="shared" si="13"/>
        <v>89.009533027069466</v>
      </c>
      <c r="I39" s="182">
        <f t="shared" si="13"/>
        <v>225.29744648783614</v>
      </c>
      <c r="J39" s="187"/>
      <c r="K39" s="187"/>
      <c r="L39" s="187"/>
    </row>
    <row r="40" spans="1:20" ht="15" thickTop="1" x14ac:dyDescent="0.3">
      <c r="L40" t="s">
        <v>54</v>
      </c>
      <c r="M40">
        <f>SUM(M4:M39)</f>
        <v>1458.5</v>
      </c>
      <c r="N40">
        <f t="shared" ref="N40:R40" si="14">SUM(N4:N39)</f>
        <v>7794</v>
      </c>
      <c r="O40">
        <f t="shared" si="14"/>
        <v>2074.5</v>
      </c>
      <c r="P40">
        <f t="shared" si="14"/>
        <v>7790.5</v>
      </c>
      <c r="Q40">
        <f t="shared" si="14"/>
        <v>2247</v>
      </c>
      <c r="R40">
        <f t="shared" si="14"/>
        <v>7646.5</v>
      </c>
      <c r="S40">
        <f t="shared" ref="S40" si="15">SUM(S4:S39)</f>
        <v>2479.5</v>
      </c>
      <c r="T40">
        <f t="shared" ref="T40" si="16">SUM(T4:T39)</f>
        <v>7618.5</v>
      </c>
    </row>
  </sheetData>
  <mergeCells count="4">
    <mergeCell ref="B1:C1"/>
    <mergeCell ref="D1:E1"/>
    <mergeCell ref="F1:G1"/>
    <mergeCell ref="H1:I1"/>
  </mergeCells>
  <conditionalFormatting sqref="J3:J39">
    <cfRule type="top10" dxfId="44" priority="135" rank="1"/>
  </conditionalFormatting>
  <conditionalFormatting sqref="L3:L39">
    <cfRule type="top10" dxfId="43" priority="134" rank="1"/>
  </conditionalFormatting>
  <conditionalFormatting sqref="K3:K37">
    <cfRule type="top10" dxfId="42" priority="133" rank="1"/>
  </conditionalFormatting>
  <conditionalFormatting sqref="B3:C39">
    <cfRule type="cellIs" dxfId="41" priority="10" operator="greaterThan">
      <formula>252</formula>
    </cfRule>
    <cfRule type="cellIs" dxfId="40" priority="11" operator="greaterThan">
      <formula>200</formula>
    </cfRule>
    <cfRule type="cellIs" dxfId="39" priority="12" operator="greaterThan">
      <formula>100</formula>
    </cfRule>
  </conditionalFormatting>
  <conditionalFormatting sqref="D3:E39">
    <cfRule type="cellIs" dxfId="38" priority="7" operator="greaterThan">
      <formula>252</formula>
    </cfRule>
    <cfRule type="cellIs" dxfId="37" priority="8" operator="greaterThan">
      <formula>200</formula>
    </cfRule>
    <cfRule type="cellIs" dxfId="36" priority="9" operator="greaterThan">
      <formula>100</formula>
    </cfRule>
  </conditionalFormatting>
  <conditionalFormatting sqref="F3:G39">
    <cfRule type="cellIs" dxfId="35" priority="4" operator="greaterThan">
      <formula>252</formula>
    </cfRule>
    <cfRule type="cellIs" dxfId="34" priority="5" operator="greaterThan">
      <formula>200</formula>
    </cfRule>
    <cfRule type="cellIs" dxfId="33" priority="6" operator="greaterThan">
      <formula>100</formula>
    </cfRule>
  </conditionalFormatting>
  <conditionalFormatting sqref="H3:I39">
    <cfRule type="cellIs" dxfId="32" priority="1" operator="greaterThan">
      <formula>252</formula>
    </cfRule>
    <cfRule type="cellIs" dxfId="31" priority="2" operator="greaterThan">
      <formula>200</formula>
    </cfRule>
    <cfRule type="cellIs" dxfId="30" priority="3" operator="greaterThan">
      <formula>100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61A5-44BA-4256-89FC-A56317A84D52}">
  <dimension ref="A1:AP1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R20" sqref="R20"/>
    </sheetView>
  </sheetViews>
  <sheetFormatPr defaultColWidth="8.77734375" defaultRowHeight="14.4" x14ac:dyDescent="0.3"/>
  <cols>
    <col min="1" max="1" width="8.77734375" style="114"/>
    <col min="2" max="2" width="15.33203125" style="114" customWidth="1"/>
    <col min="3" max="3" width="15.6640625" style="114" customWidth="1"/>
    <col min="4" max="4" width="8.109375" style="114" bestFit="1" customWidth="1"/>
    <col min="5" max="5" width="14.109375" style="114" bestFit="1" customWidth="1"/>
    <col min="6" max="40" width="4" style="114" bestFit="1" customWidth="1"/>
    <col min="41" max="16384" width="8.77734375" style="114"/>
  </cols>
  <sheetData>
    <row r="1" spans="1:42" ht="15" thickBot="1" x14ac:dyDescent="0.35">
      <c r="B1" s="232"/>
      <c r="C1" s="232"/>
      <c r="D1" s="232"/>
      <c r="E1" s="114" t="s">
        <v>0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  <c r="M1" s="91">
        <v>8</v>
      </c>
      <c r="N1" s="91">
        <v>9</v>
      </c>
      <c r="O1" s="91">
        <v>10</v>
      </c>
      <c r="P1" s="91">
        <v>11</v>
      </c>
      <c r="Q1" s="91">
        <v>12</v>
      </c>
      <c r="R1" s="91">
        <v>13</v>
      </c>
      <c r="S1" s="91">
        <v>14</v>
      </c>
      <c r="T1" s="91">
        <v>15</v>
      </c>
      <c r="U1" s="91">
        <v>16</v>
      </c>
      <c r="V1" s="91">
        <v>17</v>
      </c>
      <c r="W1" s="91">
        <v>18</v>
      </c>
      <c r="X1" s="91">
        <v>19</v>
      </c>
      <c r="Y1" s="91">
        <v>20</v>
      </c>
      <c r="Z1" s="91">
        <v>21</v>
      </c>
      <c r="AA1" s="91">
        <v>22</v>
      </c>
      <c r="AB1" s="91">
        <v>23</v>
      </c>
      <c r="AC1" s="91">
        <v>24</v>
      </c>
      <c r="AD1" s="91">
        <v>25</v>
      </c>
      <c r="AE1" s="91">
        <v>26</v>
      </c>
      <c r="AF1" s="91">
        <v>27</v>
      </c>
      <c r="AG1" s="91">
        <v>28</v>
      </c>
      <c r="AH1" s="91">
        <v>29</v>
      </c>
      <c r="AI1" s="91">
        <v>30</v>
      </c>
      <c r="AJ1" s="91">
        <v>31</v>
      </c>
      <c r="AK1" s="91">
        <v>32</v>
      </c>
      <c r="AL1" s="91">
        <v>33</v>
      </c>
      <c r="AM1" s="91">
        <v>34</v>
      </c>
      <c r="AN1" s="91">
        <v>35</v>
      </c>
      <c r="AO1" s="91" t="s">
        <v>18</v>
      </c>
      <c r="AP1" s="91" t="s">
        <v>21</v>
      </c>
    </row>
    <row r="2" spans="1:42" ht="15" thickTop="1" x14ac:dyDescent="0.3">
      <c r="A2" s="189" t="s">
        <v>22</v>
      </c>
      <c r="B2" s="191" t="s">
        <v>3</v>
      </c>
      <c r="C2" s="194"/>
      <c r="D2" s="197" t="s">
        <v>13</v>
      </c>
      <c r="E2" s="72" t="s">
        <v>2</v>
      </c>
      <c r="F2" s="86">
        <v>19</v>
      </c>
      <c r="G2" s="87">
        <v>66</v>
      </c>
      <c r="H2" s="87">
        <v>22</v>
      </c>
      <c r="I2" s="87">
        <v>38</v>
      </c>
      <c r="J2" s="88">
        <v>26</v>
      </c>
      <c r="K2" s="87">
        <v>22</v>
      </c>
      <c r="L2" s="87">
        <v>33</v>
      </c>
      <c r="M2" s="87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9"/>
      <c r="AO2" s="48">
        <f>AVERAGE(F2:AN2)</f>
        <v>32.285714285714285</v>
      </c>
      <c r="AP2" s="90">
        <f>SQRT(SUMSQ(H2:AN2)/COUNT(H2:AN2))</f>
        <v>28.903287010303863</v>
      </c>
    </row>
    <row r="3" spans="1:42" ht="14.55" customHeight="1" thickBot="1" x14ac:dyDescent="0.35">
      <c r="A3" s="190"/>
      <c r="B3" s="192"/>
      <c r="C3" s="195"/>
      <c r="D3" s="198"/>
      <c r="E3" s="73" t="s">
        <v>1</v>
      </c>
      <c r="F3" s="61">
        <v>211</v>
      </c>
      <c r="G3" s="104">
        <v>187</v>
      </c>
      <c r="H3" s="104">
        <v>201</v>
      </c>
      <c r="I3" s="104">
        <v>200</v>
      </c>
      <c r="J3" s="104">
        <v>198</v>
      </c>
      <c r="K3" s="104">
        <v>190</v>
      </c>
      <c r="L3" s="104">
        <v>203</v>
      </c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35"/>
      <c r="AO3" s="44">
        <f t="shared" ref="AO3:AO19" si="0">AVERAGE(F3:AN3)</f>
        <v>198.57142857142858</v>
      </c>
      <c r="AP3" s="46">
        <f t="shared" ref="AP3:AP19" si="1">SQRT(SUMSQ(H3:AN3)/COUNT(H3:AN3))</f>
        <v>198.45100150918867</v>
      </c>
    </row>
    <row r="4" spans="1:42" ht="15" thickTop="1" x14ac:dyDescent="0.3">
      <c r="A4" s="190"/>
      <c r="B4" s="192"/>
      <c r="C4" s="195"/>
      <c r="D4" s="197" t="s">
        <v>14</v>
      </c>
      <c r="E4" s="72" t="s">
        <v>2</v>
      </c>
      <c r="F4" s="60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34"/>
      <c r="AO4" s="47" t="e">
        <f t="shared" si="0"/>
        <v>#DIV/0!</v>
      </c>
      <c r="AP4" s="45" t="e">
        <f t="shared" si="1"/>
        <v>#DIV/0!</v>
      </c>
    </row>
    <row r="5" spans="1:42" ht="15" thickBot="1" x14ac:dyDescent="0.35">
      <c r="A5" s="190"/>
      <c r="B5" s="192"/>
      <c r="C5" s="195"/>
      <c r="D5" s="198"/>
      <c r="E5" s="73" t="s">
        <v>1</v>
      </c>
      <c r="F5" s="61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35"/>
      <c r="AO5" s="44" t="e">
        <f t="shared" si="0"/>
        <v>#DIV/0!</v>
      </c>
      <c r="AP5" s="46" t="e">
        <f t="shared" si="1"/>
        <v>#DIV/0!</v>
      </c>
    </row>
    <row r="6" spans="1:42" ht="15" thickTop="1" x14ac:dyDescent="0.3">
      <c r="A6" s="190"/>
      <c r="B6" s="192"/>
      <c r="C6" s="195"/>
      <c r="D6" s="199" t="s">
        <v>15</v>
      </c>
      <c r="E6" s="74" t="s">
        <v>2</v>
      </c>
      <c r="F6" s="62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36"/>
      <c r="AO6" s="47" t="e">
        <f t="shared" si="0"/>
        <v>#DIV/0!</v>
      </c>
      <c r="AP6" s="45" t="e">
        <f t="shared" si="1"/>
        <v>#DIV/0!</v>
      </c>
    </row>
    <row r="7" spans="1:42" ht="15" thickBot="1" x14ac:dyDescent="0.35">
      <c r="A7" s="190"/>
      <c r="B7" s="193"/>
      <c r="C7" s="196"/>
      <c r="D7" s="198"/>
      <c r="E7" s="73" t="s">
        <v>1</v>
      </c>
      <c r="F7" s="61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35"/>
      <c r="AO7" s="44" t="e">
        <f t="shared" si="0"/>
        <v>#DIV/0!</v>
      </c>
      <c r="AP7" s="46" t="e">
        <f t="shared" si="1"/>
        <v>#DIV/0!</v>
      </c>
    </row>
    <row r="8" spans="1:42" ht="15" thickTop="1" x14ac:dyDescent="0.3">
      <c r="A8" s="190"/>
      <c r="B8" s="200" t="s">
        <v>4</v>
      </c>
      <c r="C8" s="203" t="s">
        <v>35</v>
      </c>
      <c r="D8" s="206" t="s">
        <v>13</v>
      </c>
      <c r="E8" s="75" t="s">
        <v>2</v>
      </c>
      <c r="F8" s="63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8"/>
      <c r="AK8" s="108"/>
      <c r="AL8" s="108"/>
      <c r="AM8" s="108"/>
      <c r="AN8" s="37"/>
      <c r="AO8" s="47" t="e">
        <f t="shared" si="0"/>
        <v>#DIV/0!</v>
      </c>
      <c r="AP8" s="45" t="e">
        <f t="shared" si="1"/>
        <v>#DIV/0!</v>
      </c>
    </row>
    <row r="9" spans="1:42" ht="15" thickBot="1" x14ac:dyDescent="0.35">
      <c r="A9" s="190"/>
      <c r="B9" s="201"/>
      <c r="C9" s="204"/>
      <c r="D9" s="207"/>
      <c r="E9" s="76" t="s">
        <v>1</v>
      </c>
      <c r="F9" s="64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38"/>
      <c r="AO9" s="49" t="e">
        <f t="shared" si="0"/>
        <v>#DIV/0!</v>
      </c>
      <c r="AP9" s="46" t="e">
        <f t="shared" si="1"/>
        <v>#DIV/0!</v>
      </c>
    </row>
    <row r="10" spans="1:42" ht="15" thickTop="1" x14ac:dyDescent="0.3">
      <c r="A10" s="190"/>
      <c r="B10" s="201"/>
      <c r="C10" s="204"/>
      <c r="D10" s="208" t="s">
        <v>14</v>
      </c>
      <c r="E10" s="77" t="s">
        <v>2</v>
      </c>
      <c r="F10" s="65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37"/>
      <c r="AO10" s="48" t="e">
        <f t="shared" si="0"/>
        <v>#DIV/0!</v>
      </c>
      <c r="AP10" s="45" t="e">
        <f t="shared" si="1"/>
        <v>#DIV/0!</v>
      </c>
    </row>
    <row r="11" spans="1:42" ht="15" thickBot="1" x14ac:dyDescent="0.35">
      <c r="A11" s="190"/>
      <c r="B11" s="201"/>
      <c r="C11" s="204"/>
      <c r="D11" s="209"/>
      <c r="E11" s="78" t="s">
        <v>1</v>
      </c>
      <c r="F11" s="66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39"/>
      <c r="AO11" s="44" t="e">
        <f t="shared" si="0"/>
        <v>#DIV/0!</v>
      </c>
      <c r="AP11" s="46" t="e">
        <f t="shared" si="1"/>
        <v>#DIV/0!</v>
      </c>
    </row>
    <row r="12" spans="1:42" ht="15" thickTop="1" x14ac:dyDescent="0.3">
      <c r="A12" s="190"/>
      <c r="B12" s="201"/>
      <c r="C12" s="204"/>
      <c r="D12" s="210" t="s">
        <v>15</v>
      </c>
      <c r="E12" s="79" t="s">
        <v>2</v>
      </c>
      <c r="F12" s="67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40"/>
      <c r="AO12" s="47" t="e">
        <f t="shared" si="0"/>
        <v>#DIV/0!</v>
      </c>
      <c r="AP12" s="45" t="e">
        <f t="shared" si="1"/>
        <v>#DIV/0!</v>
      </c>
    </row>
    <row r="13" spans="1:42" ht="15" thickBot="1" x14ac:dyDescent="0.35">
      <c r="A13" s="190"/>
      <c r="B13" s="202"/>
      <c r="C13" s="205"/>
      <c r="D13" s="209"/>
      <c r="E13" s="78" t="s">
        <v>1</v>
      </c>
      <c r="F13" s="66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39"/>
      <c r="AO13" s="44" t="e">
        <f t="shared" si="0"/>
        <v>#DIV/0!</v>
      </c>
      <c r="AP13" s="46" t="e">
        <f t="shared" si="1"/>
        <v>#DIV/0!</v>
      </c>
    </row>
    <row r="14" spans="1:42" ht="15" thickTop="1" x14ac:dyDescent="0.3">
      <c r="A14" s="190"/>
      <c r="B14" s="220" t="s">
        <v>4</v>
      </c>
      <c r="C14" s="223" t="s">
        <v>40</v>
      </c>
      <c r="D14" s="226" t="s">
        <v>13</v>
      </c>
      <c r="E14" s="80" t="s">
        <v>2</v>
      </c>
      <c r="F14" s="68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41"/>
      <c r="AO14" s="47" t="e">
        <f t="shared" si="0"/>
        <v>#DIV/0!</v>
      </c>
      <c r="AP14" s="45" t="e">
        <f t="shared" si="1"/>
        <v>#DIV/0!</v>
      </c>
    </row>
    <row r="15" spans="1:42" ht="15" thickBot="1" x14ac:dyDescent="0.35">
      <c r="A15" s="190"/>
      <c r="B15" s="221"/>
      <c r="C15" s="224"/>
      <c r="D15" s="227"/>
      <c r="E15" s="81" t="s">
        <v>1</v>
      </c>
      <c r="F15" s="69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42"/>
      <c r="AO15" s="44" t="e">
        <f t="shared" si="0"/>
        <v>#DIV/0!</v>
      </c>
      <c r="AP15" s="46" t="e">
        <f t="shared" si="1"/>
        <v>#DIV/0!</v>
      </c>
    </row>
    <row r="16" spans="1:42" ht="15" thickTop="1" x14ac:dyDescent="0.3">
      <c r="A16" s="190"/>
      <c r="B16" s="221"/>
      <c r="C16" s="224"/>
      <c r="D16" s="226" t="s">
        <v>14</v>
      </c>
      <c r="E16" s="80" t="s">
        <v>2</v>
      </c>
      <c r="F16" s="68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41"/>
      <c r="AO16" s="47" t="e">
        <f t="shared" si="0"/>
        <v>#DIV/0!</v>
      </c>
      <c r="AP16" s="45" t="e">
        <f t="shared" si="1"/>
        <v>#DIV/0!</v>
      </c>
    </row>
    <row r="17" spans="1:42" ht="15" thickBot="1" x14ac:dyDescent="0.35">
      <c r="A17" s="190"/>
      <c r="B17" s="221"/>
      <c r="C17" s="224"/>
      <c r="D17" s="227"/>
      <c r="E17" s="81" t="s">
        <v>1</v>
      </c>
      <c r="F17" s="69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42"/>
      <c r="AO17" s="44" t="e">
        <f t="shared" si="0"/>
        <v>#DIV/0!</v>
      </c>
      <c r="AP17" s="46" t="e">
        <f t="shared" si="1"/>
        <v>#DIV/0!</v>
      </c>
    </row>
    <row r="18" spans="1:42" ht="15" thickTop="1" x14ac:dyDescent="0.3">
      <c r="A18" s="190"/>
      <c r="B18" s="221"/>
      <c r="C18" s="224"/>
      <c r="D18" s="228" t="s">
        <v>15</v>
      </c>
      <c r="E18" s="82" t="s">
        <v>2</v>
      </c>
      <c r="F18" s="70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43"/>
      <c r="AO18" s="47" t="e">
        <f t="shared" si="0"/>
        <v>#DIV/0!</v>
      </c>
      <c r="AP18" s="45" t="e">
        <f t="shared" si="1"/>
        <v>#DIV/0!</v>
      </c>
    </row>
    <row r="19" spans="1:42" ht="15" thickBot="1" x14ac:dyDescent="0.35">
      <c r="A19" s="231"/>
      <c r="B19" s="222"/>
      <c r="C19" s="225"/>
      <c r="D19" s="227"/>
      <c r="E19" s="81" t="s">
        <v>1</v>
      </c>
      <c r="F19" s="69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42"/>
      <c r="AO19" s="44" t="e">
        <f t="shared" si="0"/>
        <v>#DIV/0!</v>
      </c>
      <c r="AP19" s="46" t="e">
        <f t="shared" si="1"/>
        <v>#DIV/0!</v>
      </c>
    </row>
    <row r="20" spans="1:42" ht="15" thickTop="1" x14ac:dyDescent="0.3">
      <c r="A20" s="189" t="s">
        <v>23</v>
      </c>
      <c r="B20" s="191" t="s">
        <v>3</v>
      </c>
      <c r="C20" s="194"/>
      <c r="D20" s="197" t="s">
        <v>13</v>
      </c>
      <c r="E20" s="72" t="s">
        <v>2</v>
      </c>
      <c r="F20" s="60"/>
      <c r="G20" s="33"/>
      <c r="H20" s="33"/>
      <c r="I20" s="33"/>
      <c r="J20" s="10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47" t="e">
        <f>AVERAGE(F20:AN20)</f>
        <v>#DIV/0!</v>
      </c>
      <c r="AP20" s="45" t="e">
        <f>SQRT(SUMSQ(H20:AN20)/COUNT(H20:AN20))</f>
        <v>#DIV/0!</v>
      </c>
    </row>
    <row r="21" spans="1:42" ht="15" thickBot="1" x14ac:dyDescent="0.35">
      <c r="A21" s="190"/>
      <c r="B21" s="192"/>
      <c r="C21" s="195"/>
      <c r="D21" s="198"/>
      <c r="E21" s="73" t="s">
        <v>1</v>
      </c>
      <c r="F21" s="61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35"/>
      <c r="AO21" s="49" t="e">
        <f t="shared" ref="AO21:AO37" si="2">AVERAGE(F21:AN21)</f>
        <v>#DIV/0!</v>
      </c>
      <c r="AP21" s="46" t="e">
        <f t="shared" ref="AP21:AP37" si="3">SQRT(SUMSQ(H21:AN21)/COUNT(H21:AN21))</f>
        <v>#DIV/0!</v>
      </c>
    </row>
    <row r="22" spans="1:42" ht="15" thickTop="1" x14ac:dyDescent="0.3">
      <c r="A22" s="190"/>
      <c r="B22" s="192"/>
      <c r="C22" s="195"/>
      <c r="D22" s="197" t="s">
        <v>14</v>
      </c>
      <c r="E22" s="72" t="s">
        <v>2</v>
      </c>
      <c r="F22" s="60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34"/>
      <c r="AO22" s="48" t="e">
        <f t="shared" si="2"/>
        <v>#DIV/0!</v>
      </c>
      <c r="AP22" s="45" t="e">
        <f t="shared" si="3"/>
        <v>#DIV/0!</v>
      </c>
    </row>
    <row r="23" spans="1:42" ht="15" thickBot="1" x14ac:dyDescent="0.35">
      <c r="A23" s="190"/>
      <c r="B23" s="192"/>
      <c r="C23" s="195"/>
      <c r="D23" s="198"/>
      <c r="E23" s="73" t="s">
        <v>1</v>
      </c>
      <c r="F23" s="61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35"/>
      <c r="AO23" s="44" t="e">
        <f t="shared" si="2"/>
        <v>#DIV/0!</v>
      </c>
      <c r="AP23" s="46" t="e">
        <f t="shared" si="3"/>
        <v>#DIV/0!</v>
      </c>
    </row>
    <row r="24" spans="1:42" ht="15" thickTop="1" x14ac:dyDescent="0.3">
      <c r="A24" s="190"/>
      <c r="B24" s="192"/>
      <c r="C24" s="195"/>
      <c r="D24" s="199" t="s">
        <v>15</v>
      </c>
      <c r="E24" s="74" t="s">
        <v>2</v>
      </c>
      <c r="F24" s="62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36"/>
      <c r="AO24" s="47" t="e">
        <f t="shared" si="2"/>
        <v>#DIV/0!</v>
      </c>
      <c r="AP24" s="45" t="e">
        <f t="shared" si="3"/>
        <v>#DIV/0!</v>
      </c>
    </row>
    <row r="25" spans="1:42" ht="15" thickBot="1" x14ac:dyDescent="0.35">
      <c r="A25" s="190"/>
      <c r="B25" s="193"/>
      <c r="C25" s="196"/>
      <c r="D25" s="198"/>
      <c r="E25" s="73" t="s">
        <v>1</v>
      </c>
      <c r="F25" s="61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35"/>
      <c r="AO25" s="44" t="e">
        <f t="shared" si="2"/>
        <v>#DIV/0!</v>
      </c>
      <c r="AP25" s="46" t="e">
        <f t="shared" si="3"/>
        <v>#DIV/0!</v>
      </c>
    </row>
    <row r="26" spans="1:42" ht="15" thickTop="1" x14ac:dyDescent="0.3">
      <c r="A26" s="190"/>
      <c r="B26" s="200" t="s">
        <v>4</v>
      </c>
      <c r="C26" s="203" t="s">
        <v>35</v>
      </c>
      <c r="D26" s="206" t="s">
        <v>13</v>
      </c>
      <c r="E26" s="75" t="s">
        <v>2</v>
      </c>
      <c r="F26" s="63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8"/>
      <c r="AK26" s="108"/>
      <c r="AL26" s="108"/>
      <c r="AM26" s="108"/>
      <c r="AN26" s="37"/>
      <c r="AO26" s="47" t="e">
        <f t="shared" si="2"/>
        <v>#DIV/0!</v>
      </c>
      <c r="AP26" s="45" t="e">
        <f t="shared" si="3"/>
        <v>#DIV/0!</v>
      </c>
    </row>
    <row r="27" spans="1:42" ht="15" thickBot="1" x14ac:dyDescent="0.35">
      <c r="A27" s="190"/>
      <c r="B27" s="201"/>
      <c r="C27" s="204"/>
      <c r="D27" s="207"/>
      <c r="E27" s="76" t="s">
        <v>1</v>
      </c>
      <c r="F27" s="64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38"/>
      <c r="AO27" s="44" t="e">
        <f t="shared" si="2"/>
        <v>#DIV/0!</v>
      </c>
      <c r="AP27" s="46" t="e">
        <f t="shared" si="3"/>
        <v>#DIV/0!</v>
      </c>
    </row>
    <row r="28" spans="1:42" ht="15" thickTop="1" x14ac:dyDescent="0.3">
      <c r="A28" s="190"/>
      <c r="B28" s="201"/>
      <c r="C28" s="204"/>
      <c r="D28" s="208" t="s">
        <v>14</v>
      </c>
      <c r="E28" s="77" t="s">
        <v>2</v>
      </c>
      <c r="F28" s="65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37"/>
      <c r="AO28" s="47" t="e">
        <f t="shared" si="2"/>
        <v>#DIV/0!</v>
      </c>
      <c r="AP28" s="45" t="e">
        <f t="shared" si="3"/>
        <v>#DIV/0!</v>
      </c>
    </row>
    <row r="29" spans="1:42" ht="15" thickBot="1" x14ac:dyDescent="0.35">
      <c r="A29" s="190"/>
      <c r="B29" s="201"/>
      <c r="C29" s="204"/>
      <c r="D29" s="209"/>
      <c r="E29" s="78" t="s">
        <v>1</v>
      </c>
      <c r="F29" s="66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39"/>
      <c r="AO29" s="44" t="e">
        <f t="shared" si="2"/>
        <v>#DIV/0!</v>
      </c>
      <c r="AP29" s="46" t="e">
        <f t="shared" si="3"/>
        <v>#DIV/0!</v>
      </c>
    </row>
    <row r="30" spans="1:42" ht="15" thickTop="1" x14ac:dyDescent="0.3">
      <c r="A30" s="190"/>
      <c r="B30" s="201"/>
      <c r="C30" s="204"/>
      <c r="D30" s="210" t="s">
        <v>15</v>
      </c>
      <c r="E30" s="79" t="s">
        <v>2</v>
      </c>
      <c r="F30" s="67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40"/>
      <c r="AO30" s="47" t="e">
        <f t="shared" si="2"/>
        <v>#DIV/0!</v>
      </c>
      <c r="AP30" s="45" t="e">
        <f t="shared" si="3"/>
        <v>#DIV/0!</v>
      </c>
    </row>
    <row r="31" spans="1:42" ht="15" thickBot="1" x14ac:dyDescent="0.35">
      <c r="A31" s="190"/>
      <c r="B31" s="202"/>
      <c r="C31" s="205"/>
      <c r="D31" s="209"/>
      <c r="E31" s="78" t="s">
        <v>1</v>
      </c>
      <c r="F31" s="66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39"/>
      <c r="AO31" s="44" t="e">
        <f t="shared" si="2"/>
        <v>#DIV/0!</v>
      </c>
      <c r="AP31" s="46" t="e">
        <f t="shared" si="3"/>
        <v>#DIV/0!</v>
      </c>
    </row>
    <row r="32" spans="1:42" ht="15" thickTop="1" x14ac:dyDescent="0.3">
      <c r="A32" s="190"/>
      <c r="B32" s="220" t="s">
        <v>4</v>
      </c>
      <c r="C32" s="223" t="s">
        <v>34</v>
      </c>
      <c r="D32" s="226" t="s">
        <v>13</v>
      </c>
      <c r="E32" s="80" t="s">
        <v>2</v>
      </c>
      <c r="F32" s="68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41"/>
      <c r="AO32" s="47" t="e">
        <f t="shared" si="2"/>
        <v>#DIV/0!</v>
      </c>
      <c r="AP32" s="45" t="e">
        <f t="shared" si="3"/>
        <v>#DIV/0!</v>
      </c>
    </row>
    <row r="33" spans="1:42" ht="15" thickBot="1" x14ac:dyDescent="0.35">
      <c r="A33" s="190"/>
      <c r="B33" s="221"/>
      <c r="C33" s="224"/>
      <c r="D33" s="227"/>
      <c r="E33" s="81" t="s">
        <v>1</v>
      </c>
      <c r="F33" s="69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42"/>
      <c r="AO33" s="44" t="e">
        <f t="shared" si="2"/>
        <v>#DIV/0!</v>
      </c>
      <c r="AP33" s="46" t="e">
        <f t="shared" si="3"/>
        <v>#DIV/0!</v>
      </c>
    </row>
    <row r="34" spans="1:42" ht="15" thickTop="1" x14ac:dyDescent="0.3">
      <c r="A34" s="190"/>
      <c r="B34" s="221"/>
      <c r="C34" s="224"/>
      <c r="D34" s="226" t="s">
        <v>14</v>
      </c>
      <c r="E34" s="80" t="s">
        <v>2</v>
      </c>
      <c r="F34" s="68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41"/>
      <c r="AO34" s="47" t="e">
        <f t="shared" si="2"/>
        <v>#DIV/0!</v>
      </c>
      <c r="AP34" s="45" t="e">
        <f t="shared" si="3"/>
        <v>#DIV/0!</v>
      </c>
    </row>
    <row r="35" spans="1:42" ht="15" thickBot="1" x14ac:dyDescent="0.35">
      <c r="A35" s="190"/>
      <c r="B35" s="221"/>
      <c r="C35" s="224"/>
      <c r="D35" s="227"/>
      <c r="E35" s="81" t="s">
        <v>1</v>
      </c>
      <c r="F35" s="69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42"/>
      <c r="AO35" s="44" t="e">
        <f t="shared" si="2"/>
        <v>#DIV/0!</v>
      </c>
      <c r="AP35" s="46" t="e">
        <f t="shared" si="3"/>
        <v>#DIV/0!</v>
      </c>
    </row>
    <row r="36" spans="1:42" ht="15" thickTop="1" x14ac:dyDescent="0.3">
      <c r="A36" s="190"/>
      <c r="B36" s="221"/>
      <c r="C36" s="224"/>
      <c r="D36" s="228" t="s">
        <v>15</v>
      </c>
      <c r="E36" s="82" t="s">
        <v>2</v>
      </c>
      <c r="F36" s="70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43"/>
      <c r="AO36" s="47" t="e">
        <f t="shared" si="2"/>
        <v>#DIV/0!</v>
      </c>
      <c r="AP36" s="45" t="e">
        <f t="shared" si="3"/>
        <v>#DIV/0!</v>
      </c>
    </row>
    <row r="37" spans="1:42" ht="15" thickBot="1" x14ac:dyDescent="0.35">
      <c r="A37" s="231"/>
      <c r="B37" s="222"/>
      <c r="C37" s="225"/>
      <c r="D37" s="227"/>
      <c r="E37" s="81" t="s">
        <v>1</v>
      </c>
      <c r="F37" s="69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42"/>
      <c r="AO37" s="44" t="e">
        <f t="shared" si="2"/>
        <v>#DIV/0!</v>
      </c>
      <c r="AP37" s="46" t="e">
        <f t="shared" si="3"/>
        <v>#DIV/0!</v>
      </c>
    </row>
    <row r="38" spans="1:42" ht="15" thickTop="1" x14ac:dyDescent="0.3">
      <c r="A38" s="189" t="s">
        <v>25</v>
      </c>
      <c r="B38" s="191" t="s">
        <v>3</v>
      </c>
      <c r="C38" s="194"/>
      <c r="D38" s="197" t="s">
        <v>13</v>
      </c>
      <c r="E38" s="72" t="s">
        <v>2</v>
      </c>
      <c r="F38" s="60"/>
      <c r="G38" s="33"/>
      <c r="H38" s="33"/>
      <c r="I38" s="33"/>
      <c r="J38" s="10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47" t="e">
        <f>AVERAGE(F38:AN38)</f>
        <v>#DIV/0!</v>
      </c>
      <c r="AP38" s="45" t="e">
        <f>SQRT(SUMSQ(H38:AN38)/COUNT(H38:AN38))</f>
        <v>#DIV/0!</v>
      </c>
    </row>
    <row r="39" spans="1:42" ht="15" thickBot="1" x14ac:dyDescent="0.35">
      <c r="A39" s="190"/>
      <c r="B39" s="192"/>
      <c r="C39" s="195"/>
      <c r="D39" s="198"/>
      <c r="E39" s="73" t="s">
        <v>1</v>
      </c>
      <c r="F39" s="61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35"/>
      <c r="AO39" s="44" t="e">
        <f t="shared" ref="AO39:AO76" si="4">AVERAGE(F39:AN39)</f>
        <v>#DIV/0!</v>
      </c>
      <c r="AP39" s="46" t="e">
        <f t="shared" ref="AP39:AP76" si="5">SQRT(SUMSQ(H39:AN39)/COUNT(H39:AN39))</f>
        <v>#DIV/0!</v>
      </c>
    </row>
    <row r="40" spans="1:42" ht="15" thickTop="1" x14ac:dyDescent="0.3">
      <c r="A40" s="190"/>
      <c r="B40" s="192"/>
      <c r="C40" s="195"/>
      <c r="D40" s="197" t="s">
        <v>14</v>
      </c>
      <c r="E40" s="72" t="s">
        <v>2</v>
      </c>
      <c r="F40" s="60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34"/>
      <c r="AO40" s="47" t="e">
        <f t="shared" si="4"/>
        <v>#DIV/0!</v>
      </c>
      <c r="AP40" s="45" t="e">
        <f t="shared" si="5"/>
        <v>#DIV/0!</v>
      </c>
    </row>
    <row r="41" spans="1:42" ht="15" thickBot="1" x14ac:dyDescent="0.35">
      <c r="A41" s="190"/>
      <c r="B41" s="192"/>
      <c r="C41" s="195"/>
      <c r="D41" s="198"/>
      <c r="E41" s="73" t="s">
        <v>1</v>
      </c>
      <c r="F41" s="61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35"/>
      <c r="AO41" s="44" t="e">
        <f t="shared" si="4"/>
        <v>#DIV/0!</v>
      </c>
      <c r="AP41" s="46" t="e">
        <f t="shared" si="5"/>
        <v>#DIV/0!</v>
      </c>
    </row>
    <row r="42" spans="1:42" ht="15" thickTop="1" x14ac:dyDescent="0.3">
      <c r="A42" s="190"/>
      <c r="B42" s="192"/>
      <c r="C42" s="195"/>
      <c r="D42" s="199" t="s">
        <v>15</v>
      </c>
      <c r="E42" s="74" t="s">
        <v>2</v>
      </c>
      <c r="F42" s="62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36"/>
      <c r="AO42" s="47" t="e">
        <f t="shared" si="4"/>
        <v>#DIV/0!</v>
      </c>
      <c r="AP42" s="45" t="e">
        <f t="shared" si="5"/>
        <v>#DIV/0!</v>
      </c>
    </row>
    <row r="43" spans="1:42" ht="15" thickBot="1" x14ac:dyDescent="0.35">
      <c r="A43" s="190"/>
      <c r="B43" s="193"/>
      <c r="C43" s="196"/>
      <c r="D43" s="198"/>
      <c r="E43" s="73" t="s">
        <v>1</v>
      </c>
      <c r="F43" s="61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35"/>
      <c r="AO43" s="44" t="e">
        <f t="shared" si="4"/>
        <v>#DIV/0!</v>
      </c>
      <c r="AP43" s="46" t="e">
        <f t="shared" si="5"/>
        <v>#DIV/0!</v>
      </c>
    </row>
    <row r="44" spans="1:42" ht="15" thickTop="1" x14ac:dyDescent="0.3">
      <c r="A44" s="190"/>
      <c r="B44" s="200" t="s">
        <v>4</v>
      </c>
      <c r="C44" s="203" t="s">
        <v>35</v>
      </c>
      <c r="D44" s="206" t="s">
        <v>13</v>
      </c>
      <c r="E44" s="75" t="s">
        <v>2</v>
      </c>
      <c r="F44" s="63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8"/>
      <c r="AK44" s="108"/>
      <c r="AL44" s="108"/>
      <c r="AM44" s="108"/>
      <c r="AN44" s="37"/>
      <c r="AO44" s="47" t="e">
        <f t="shared" si="4"/>
        <v>#DIV/0!</v>
      </c>
      <c r="AP44" s="45" t="e">
        <f t="shared" si="5"/>
        <v>#DIV/0!</v>
      </c>
    </row>
    <row r="45" spans="1:42" ht="15" thickBot="1" x14ac:dyDescent="0.35">
      <c r="A45" s="190"/>
      <c r="B45" s="201"/>
      <c r="C45" s="204"/>
      <c r="D45" s="207"/>
      <c r="E45" s="76" t="s">
        <v>1</v>
      </c>
      <c r="F45" s="64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38"/>
      <c r="AO45" s="44" t="e">
        <f t="shared" si="4"/>
        <v>#DIV/0!</v>
      </c>
      <c r="AP45" s="46" t="e">
        <f t="shared" si="5"/>
        <v>#DIV/0!</v>
      </c>
    </row>
    <row r="46" spans="1:42" ht="15" thickTop="1" x14ac:dyDescent="0.3">
      <c r="A46" s="190"/>
      <c r="B46" s="201"/>
      <c r="C46" s="204"/>
      <c r="D46" s="208" t="s">
        <v>14</v>
      </c>
      <c r="E46" s="77" t="s">
        <v>2</v>
      </c>
      <c r="F46" s="65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37"/>
      <c r="AO46" s="47" t="e">
        <f t="shared" si="4"/>
        <v>#DIV/0!</v>
      </c>
      <c r="AP46" s="45" t="e">
        <f t="shared" si="5"/>
        <v>#DIV/0!</v>
      </c>
    </row>
    <row r="47" spans="1:42" ht="15" thickBot="1" x14ac:dyDescent="0.35">
      <c r="A47" s="190"/>
      <c r="B47" s="201"/>
      <c r="C47" s="204"/>
      <c r="D47" s="209"/>
      <c r="E47" s="78" t="s">
        <v>1</v>
      </c>
      <c r="F47" s="66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39"/>
      <c r="AO47" s="44" t="e">
        <f t="shared" si="4"/>
        <v>#DIV/0!</v>
      </c>
      <c r="AP47" s="46" t="e">
        <f t="shared" si="5"/>
        <v>#DIV/0!</v>
      </c>
    </row>
    <row r="48" spans="1:42" ht="15" thickTop="1" x14ac:dyDescent="0.3">
      <c r="A48" s="190"/>
      <c r="B48" s="201"/>
      <c r="C48" s="204"/>
      <c r="D48" s="210" t="s">
        <v>15</v>
      </c>
      <c r="E48" s="79" t="s">
        <v>2</v>
      </c>
      <c r="F48" s="67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40"/>
      <c r="AO48" s="47" t="e">
        <f t="shared" si="4"/>
        <v>#DIV/0!</v>
      </c>
      <c r="AP48" s="45" t="e">
        <f t="shared" si="5"/>
        <v>#DIV/0!</v>
      </c>
    </row>
    <row r="49" spans="1:42" ht="15" thickBot="1" x14ac:dyDescent="0.35">
      <c r="A49" s="190"/>
      <c r="B49" s="202"/>
      <c r="C49" s="205"/>
      <c r="D49" s="209"/>
      <c r="E49" s="78" t="s">
        <v>1</v>
      </c>
      <c r="F49" s="66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39"/>
      <c r="AO49" s="44" t="e">
        <f t="shared" si="4"/>
        <v>#DIV/0!</v>
      </c>
      <c r="AP49" s="46" t="e">
        <f t="shared" si="5"/>
        <v>#DIV/0!</v>
      </c>
    </row>
    <row r="50" spans="1:42" ht="15" thickTop="1" x14ac:dyDescent="0.3">
      <c r="A50" s="190"/>
      <c r="B50" s="220" t="s">
        <v>4</v>
      </c>
      <c r="C50" s="223" t="s">
        <v>34</v>
      </c>
      <c r="D50" s="226" t="s">
        <v>13</v>
      </c>
      <c r="E50" s="80" t="s">
        <v>2</v>
      </c>
      <c r="F50" s="6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41"/>
      <c r="AO50" s="47" t="e">
        <f t="shared" si="4"/>
        <v>#DIV/0!</v>
      </c>
      <c r="AP50" s="45" t="e">
        <f t="shared" si="5"/>
        <v>#DIV/0!</v>
      </c>
    </row>
    <row r="51" spans="1:42" ht="15" thickBot="1" x14ac:dyDescent="0.35">
      <c r="A51" s="190"/>
      <c r="B51" s="221"/>
      <c r="C51" s="224"/>
      <c r="D51" s="227"/>
      <c r="E51" s="81" t="s">
        <v>1</v>
      </c>
      <c r="F51" s="69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42"/>
      <c r="AO51" s="44" t="e">
        <f t="shared" si="4"/>
        <v>#DIV/0!</v>
      </c>
      <c r="AP51" s="46" t="e">
        <f t="shared" si="5"/>
        <v>#DIV/0!</v>
      </c>
    </row>
    <row r="52" spans="1:42" ht="15" thickTop="1" x14ac:dyDescent="0.3">
      <c r="A52" s="190"/>
      <c r="B52" s="221"/>
      <c r="C52" s="224"/>
      <c r="D52" s="226" t="s">
        <v>14</v>
      </c>
      <c r="E52" s="80" t="s">
        <v>2</v>
      </c>
      <c r="F52" s="6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41"/>
      <c r="AO52" s="47" t="e">
        <f t="shared" si="4"/>
        <v>#DIV/0!</v>
      </c>
      <c r="AP52" s="45" t="e">
        <f t="shared" si="5"/>
        <v>#DIV/0!</v>
      </c>
    </row>
    <row r="53" spans="1:42" ht="15" thickBot="1" x14ac:dyDescent="0.35">
      <c r="A53" s="190"/>
      <c r="B53" s="221"/>
      <c r="C53" s="224"/>
      <c r="D53" s="227"/>
      <c r="E53" s="81" t="s">
        <v>1</v>
      </c>
      <c r="F53" s="69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42"/>
      <c r="AO53" s="44" t="e">
        <f t="shared" si="4"/>
        <v>#DIV/0!</v>
      </c>
      <c r="AP53" s="46" t="e">
        <f t="shared" si="5"/>
        <v>#DIV/0!</v>
      </c>
    </row>
    <row r="54" spans="1:42" ht="15" thickTop="1" x14ac:dyDescent="0.3">
      <c r="A54" s="190"/>
      <c r="B54" s="221"/>
      <c r="C54" s="224"/>
      <c r="D54" s="228" t="s">
        <v>15</v>
      </c>
      <c r="E54" s="82" t="s">
        <v>2</v>
      </c>
      <c r="F54" s="70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43"/>
      <c r="AO54" s="47" t="e">
        <f t="shared" si="4"/>
        <v>#DIV/0!</v>
      </c>
      <c r="AP54" s="45" t="e">
        <f t="shared" si="5"/>
        <v>#DIV/0!</v>
      </c>
    </row>
    <row r="55" spans="1:42" ht="15" thickBot="1" x14ac:dyDescent="0.35">
      <c r="A55" s="231"/>
      <c r="B55" s="222"/>
      <c r="C55" s="225"/>
      <c r="D55" s="227"/>
      <c r="E55" s="81" t="s">
        <v>1</v>
      </c>
      <c r="F55" s="69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42"/>
      <c r="AO55" s="44" t="e">
        <f t="shared" si="4"/>
        <v>#DIV/0!</v>
      </c>
      <c r="AP55" s="46" t="e">
        <f t="shared" si="5"/>
        <v>#DIV/0!</v>
      </c>
    </row>
    <row r="56" spans="1:42" ht="15" hidden="1" customHeight="1" x14ac:dyDescent="0.3">
      <c r="A56" s="189" t="s">
        <v>24</v>
      </c>
      <c r="B56" s="191" t="s">
        <v>3</v>
      </c>
      <c r="C56" s="194"/>
      <c r="D56" s="197" t="s">
        <v>13</v>
      </c>
      <c r="E56" s="72" t="s">
        <v>2</v>
      </c>
      <c r="F56" s="60"/>
      <c r="G56" s="33"/>
      <c r="H56" s="33"/>
      <c r="I56" s="33"/>
      <c r="J56" s="10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44" t="e">
        <f t="shared" si="4"/>
        <v>#DIV/0!</v>
      </c>
      <c r="AP56" s="46" t="e">
        <f t="shared" si="5"/>
        <v>#DIV/0!</v>
      </c>
    </row>
    <row r="57" spans="1:42" ht="15.6" hidden="1" thickTop="1" thickBot="1" x14ac:dyDescent="0.35">
      <c r="A57" s="190"/>
      <c r="B57" s="192"/>
      <c r="C57" s="195"/>
      <c r="D57" s="198"/>
      <c r="E57" s="73" t="s">
        <v>1</v>
      </c>
      <c r="F57" s="61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35"/>
      <c r="AO57" s="44" t="e">
        <f t="shared" si="4"/>
        <v>#DIV/0!</v>
      </c>
      <c r="AP57" s="46" t="e">
        <f t="shared" si="5"/>
        <v>#DIV/0!</v>
      </c>
    </row>
    <row r="58" spans="1:42" ht="15.6" hidden="1" thickTop="1" thickBot="1" x14ac:dyDescent="0.35">
      <c r="A58" s="190"/>
      <c r="B58" s="192"/>
      <c r="C58" s="195"/>
      <c r="D58" s="197" t="s">
        <v>14</v>
      </c>
      <c r="E58" s="72" t="s">
        <v>2</v>
      </c>
      <c r="F58" s="60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34"/>
      <c r="AO58" s="44" t="e">
        <f t="shared" si="4"/>
        <v>#DIV/0!</v>
      </c>
      <c r="AP58" s="46" t="e">
        <f t="shared" si="5"/>
        <v>#DIV/0!</v>
      </c>
    </row>
    <row r="59" spans="1:42" ht="15.6" hidden="1" thickTop="1" thickBot="1" x14ac:dyDescent="0.35">
      <c r="A59" s="190"/>
      <c r="B59" s="192"/>
      <c r="C59" s="195"/>
      <c r="D59" s="198"/>
      <c r="E59" s="73" t="s">
        <v>1</v>
      </c>
      <c r="F59" s="61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35"/>
      <c r="AO59" s="44" t="e">
        <f t="shared" si="4"/>
        <v>#DIV/0!</v>
      </c>
      <c r="AP59" s="46" t="e">
        <f t="shared" si="5"/>
        <v>#DIV/0!</v>
      </c>
    </row>
    <row r="60" spans="1:42" ht="15.6" hidden="1" thickTop="1" thickBot="1" x14ac:dyDescent="0.35">
      <c r="A60" s="190"/>
      <c r="B60" s="192"/>
      <c r="C60" s="195"/>
      <c r="D60" s="199" t="s">
        <v>15</v>
      </c>
      <c r="E60" s="74" t="s">
        <v>2</v>
      </c>
      <c r="F60" s="62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36"/>
      <c r="AO60" s="44" t="e">
        <f t="shared" si="4"/>
        <v>#DIV/0!</v>
      </c>
      <c r="AP60" s="46" t="e">
        <f t="shared" si="5"/>
        <v>#DIV/0!</v>
      </c>
    </row>
    <row r="61" spans="1:42" ht="15.6" hidden="1" thickTop="1" thickBot="1" x14ac:dyDescent="0.35">
      <c r="A61" s="190"/>
      <c r="B61" s="193"/>
      <c r="C61" s="196"/>
      <c r="D61" s="198"/>
      <c r="E61" s="73" t="s">
        <v>1</v>
      </c>
      <c r="F61" s="61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35"/>
      <c r="AO61" s="44" t="e">
        <f t="shared" si="4"/>
        <v>#DIV/0!</v>
      </c>
      <c r="AP61" s="46" t="e">
        <f t="shared" si="5"/>
        <v>#DIV/0!</v>
      </c>
    </row>
    <row r="62" spans="1:42" ht="15.6" hidden="1" thickTop="1" thickBot="1" x14ac:dyDescent="0.35">
      <c r="A62" s="190"/>
      <c r="B62" s="200" t="s">
        <v>4</v>
      </c>
      <c r="C62" s="208" t="s">
        <v>17</v>
      </c>
      <c r="D62" s="206" t="s">
        <v>13</v>
      </c>
      <c r="E62" s="75" t="s">
        <v>2</v>
      </c>
      <c r="F62" s="63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8"/>
      <c r="AK62" s="108"/>
      <c r="AL62" s="108"/>
      <c r="AM62" s="108"/>
      <c r="AN62" s="37"/>
      <c r="AO62" s="44" t="e">
        <f t="shared" si="4"/>
        <v>#DIV/0!</v>
      </c>
      <c r="AP62" s="46" t="e">
        <f t="shared" si="5"/>
        <v>#DIV/0!</v>
      </c>
    </row>
    <row r="63" spans="1:42" ht="15.6" hidden="1" thickTop="1" thickBot="1" x14ac:dyDescent="0.35">
      <c r="A63" s="190"/>
      <c r="B63" s="201"/>
      <c r="C63" s="210"/>
      <c r="D63" s="207"/>
      <c r="E63" s="76" t="s">
        <v>1</v>
      </c>
      <c r="F63" s="64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38"/>
      <c r="AO63" s="44" t="e">
        <f t="shared" si="4"/>
        <v>#DIV/0!</v>
      </c>
      <c r="AP63" s="46" t="e">
        <f t="shared" si="5"/>
        <v>#DIV/0!</v>
      </c>
    </row>
    <row r="64" spans="1:42" ht="15.6" hidden="1" thickTop="1" thickBot="1" x14ac:dyDescent="0.35">
      <c r="A64" s="190"/>
      <c r="B64" s="201"/>
      <c r="C64" s="210"/>
      <c r="D64" s="208" t="s">
        <v>14</v>
      </c>
      <c r="E64" s="77" t="s">
        <v>2</v>
      </c>
      <c r="F64" s="65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37"/>
      <c r="AO64" s="44" t="e">
        <f t="shared" si="4"/>
        <v>#DIV/0!</v>
      </c>
      <c r="AP64" s="46" t="e">
        <f t="shared" si="5"/>
        <v>#DIV/0!</v>
      </c>
    </row>
    <row r="65" spans="1:42" ht="15.6" hidden="1" thickTop="1" thickBot="1" x14ac:dyDescent="0.35">
      <c r="A65" s="190"/>
      <c r="B65" s="201"/>
      <c r="C65" s="210"/>
      <c r="D65" s="209"/>
      <c r="E65" s="78" t="s">
        <v>1</v>
      </c>
      <c r="F65" s="66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39"/>
      <c r="AO65" s="44" t="e">
        <f t="shared" si="4"/>
        <v>#DIV/0!</v>
      </c>
      <c r="AP65" s="46" t="e">
        <f t="shared" si="5"/>
        <v>#DIV/0!</v>
      </c>
    </row>
    <row r="66" spans="1:42" ht="15.6" hidden="1" thickTop="1" thickBot="1" x14ac:dyDescent="0.35">
      <c r="A66" s="190"/>
      <c r="B66" s="201"/>
      <c r="C66" s="210"/>
      <c r="D66" s="210" t="s">
        <v>15</v>
      </c>
      <c r="E66" s="79" t="s">
        <v>2</v>
      </c>
      <c r="F66" s="67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40"/>
      <c r="AO66" s="44" t="e">
        <f t="shared" si="4"/>
        <v>#DIV/0!</v>
      </c>
      <c r="AP66" s="46" t="e">
        <f t="shared" si="5"/>
        <v>#DIV/0!</v>
      </c>
    </row>
    <row r="67" spans="1:42" ht="15.6" hidden="1" thickTop="1" thickBot="1" x14ac:dyDescent="0.35">
      <c r="A67" s="190"/>
      <c r="B67" s="202"/>
      <c r="C67" s="209"/>
      <c r="D67" s="209"/>
      <c r="E67" s="78" t="s">
        <v>1</v>
      </c>
      <c r="F67" s="66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39"/>
      <c r="AO67" s="44" t="e">
        <f t="shared" si="4"/>
        <v>#DIV/0!</v>
      </c>
      <c r="AP67" s="46" t="e">
        <f t="shared" si="5"/>
        <v>#DIV/0!</v>
      </c>
    </row>
    <row r="68" spans="1:42" ht="15.6" hidden="1" thickTop="1" thickBot="1" x14ac:dyDescent="0.35">
      <c r="A68" s="190"/>
      <c r="B68" s="220" t="s">
        <v>4</v>
      </c>
      <c r="C68" s="226" t="s">
        <v>16</v>
      </c>
      <c r="D68" s="226" t="s">
        <v>13</v>
      </c>
      <c r="E68" s="80" t="s">
        <v>2</v>
      </c>
      <c r="F68" s="68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41"/>
      <c r="AO68" s="44" t="e">
        <f t="shared" si="4"/>
        <v>#DIV/0!</v>
      </c>
      <c r="AP68" s="46" t="e">
        <f t="shared" si="5"/>
        <v>#DIV/0!</v>
      </c>
    </row>
    <row r="69" spans="1:42" ht="15.6" hidden="1" thickTop="1" thickBot="1" x14ac:dyDescent="0.35">
      <c r="A69" s="190"/>
      <c r="B69" s="221"/>
      <c r="C69" s="228"/>
      <c r="D69" s="227"/>
      <c r="E69" s="81" t="s">
        <v>1</v>
      </c>
      <c r="F69" s="69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42"/>
      <c r="AO69" s="44" t="e">
        <f t="shared" si="4"/>
        <v>#DIV/0!</v>
      </c>
      <c r="AP69" s="46" t="e">
        <f t="shared" si="5"/>
        <v>#DIV/0!</v>
      </c>
    </row>
    <row r="70" spans="1:42" ht="15.6" hidden="1" thickTop="1" thickBot="1" x14ac:dyDescent="0.35">
      <c r="A70" s="190"/>
      <c r="B70" s="221"/>
      <c r="C70" s="228"/>
      <c r="D70" s="226" t="s">
        <v>14</v>
      </c>
      <c r="E70" s="80" t="s">
        <v>2</v>
      </c>
      <c r="F70" s="68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41"/>
      <c r="AO70" s="44" t="e">
        <f t="shared" si="4"/>
        <v>#DIV/0!</v>
      </c>
      <c r="AP70" s="46" t="e">
        <f t="shared" si="5"/>
        <v>#DIV/0!</v>
      </c>
    </row>
    <row r="71" spans="1:42" ht="15.6" hidden="1" thickTop="1" thickBot="1" x14ac:dyDescent="0.35">
      <c r="A71" s="190"/>
      <c r="B71" s="221"/>
      <c r="C71" s="228"/>
      <c r="D71" s="227"/>
      <c r="E71" s="81" t="s">
        <v>1</v>
      </c>
      <c r="F71" s="69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42"/>
      <c r="AO71" s="44" t="e">
        <f t="shared" si="4"/>
        <v>#DIV/0!</v>
      </c>
      <c r="AP71" s="46" t="e">
        <f t="shared" si="5"/>
        <v>#DIV/0!</v>
      </c>
    </row>
    <row r="72" spans="1:42" ht="15.6" hidden="1" thickTop="1" thickBot="1" x14ac:dyDescent="0.35">
      <c r="A72" s="190"/>
      <c r="B72" s="221"/>
      <c r="C72" s="228"/>
      <c r="D72" s="228" t="s">
        <v>15</v>
      </c>
      <c r="E72" s="82" t="s">
        <v>2</v>
      </c>
      <c r="F72" s="70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43"/>
      <c r="AO72" s="44" t="e">
        <f t="shared" si="4"/>
        <v>#DIV/0!</v>
      </c>
      <c r="AP72" s="46" t="e">
        <f t="shared" si="5"/>
        <v>#DIV/0!</v>
      </c>
    </row>
    <row r="73" spans="1:42" ht="15.6" hidden="1" thickTop="1" thickBot="1" x14ac:dyDescent="0.35">
      <c r="A73" s="231"/>
      <c r="B73" s="222"/>
      <c r="C73" s="227"/>
      <c r="D73" s="227"/>
      <c r="E73" s="81" t="s">
        <v>1</v>
      </c>
      <c r="F73" s="69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42"/>
      <c r="AO73" s="44" t="e">
        <f t="shared" si="4"/>
        <v>#DIV/0!</v>
      </c>
      <c r="AP73" s="46" t="e">
        <f t="shared" si="5"/>
        <v>#DIV/0!</v>
      </c>
    </row>
    <row r="74" spans="1:42" ht="44.55" customHeight="1" thickTop="1" thickBot="1" x14ac:dyDescent="0.35">
      <c r="A74" s="190" t="s">
        <v>22</v>
      </c>
      <c r="B74" s="229" t="s">
        <v>3</v>
      </c>
      <c r="C74" s="50" t="s">
        <v>29</v>
      </c>
      <c r="D74" s="51" t="s">
        <v>14</v>
      </c>
      <c r="E74" s="83" t="s">
        <v>2</v>
      </c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7"/>
      <c r="AO74" s="44" t="e">
        <f t="shared" si="4"/>
        <v>#DIV/0!</v>
      </c>
      <c r="AP74" s="46" t="e">
        <f t="shared" si="5"/>
        <v>#DIV/0!</v>
      </c>
    </row>
    <row r="75" spans="1:42" ht="30" thickTop="1" thickBot="1" x14ac:dyDescent="0.35">
      <c r="A75" s="190"/>
      <c r="B75" s="230"/>
      <c r="C75" s="50" t="s">
        <v>28</v>
      </c>
      <c r="D75" s="51" t="s">
        <v>14</v>
      </c>
      <c r="E75" s="83" t="s">
        <v>2</v>
      </c>
      <c r="F75" s="71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5"/>
      <c r="AO75" s="44" t="e">
        <f t="shared" si="4"/>
        <v>#DIV/0!</v>
      </c>
      <c r="AP75" s="46" t="e">
        <f t="shared" si="5"/>
        <v>#DIV/0!</v>
      </c>
    </row>
    <row r="76" spans="1:42" ht="44.4" thickTop="1" thickBot="1" x14ac:dyDescent="0.35">
      <c r="A76" s="190"/>
      <c r="B76" s="52" t="s">
        <v>4</v>
      </c>
      <c r="C76" s="115" t="s">
        <v>33</v>
      </c>
      <c r="D76" s="53" t="s">
        <v>15</v>
      </c>
      <c r="E76" s="84" t="s">
        <v>1</v>
      </c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9"/>
      <c r="AO76" s="44" t="e">
        <f t="shared" si="4"/>
        <v>#DIV/0!</v>
      </c>
      <c r="AP76" s="46" t="e">
        <f t="shared" si="5"/>
        <v>#DIV/0!</v>
      </c>
    </row>
    <row r="77" spans="1:42" ht="15" thickTop="1" x14ac:dyDescent="0.3">
      <c r="A77" s="189" t="s">
        <v>31</v>
      </c>
      <c r="B77" s="191" t="s">
        <v>3</v>
      </c>
      <c r="C77" s="194" t="s">
        <v>30</v>
      </c>
      <c r="D77" s="197" t="s">
        <v>13</v>
      </c>
      <c r="E77" s="72" t="s">
        <v>2</v>
      </c>
      <c r="F77" s="86"/>
      <c r="G77" s="87"/>
      <c r="H77" s="87"/>
      <c r="I77" s="87"/>
      <c r="J77" s="88"/>
      <c r="K77" s="87"/>
      <c r="L77" s="87"/>
      <c r="M77" s="87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9"/>
      <c r="AO77" s="48" t="e">
        <f>AVERAGE(F77:AN77)</f>
        <v>#DIV/0!</v>
      </c>
      <c r="AP77" s="90" t="e">
        <f>SQRT(SUMSQ(H77:AN77)/COUNT(H77:AN77))</f>
        <v>#DIV/0!</v>
      </c>
    </row>
    <row r="78" spans="1:42" ht="15" thickBot="1" x14ac:dyDescent="0.35">
      <c r="A78" s="190"/>
      <c r="B78" s="192"/>
      <c r="C78" s="195"/>
      <c r="D78" s="198"/>
      <c r="E78" s="73" t="s">
        <v>1</v>
      </c>
      <c r="F78" s="61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35"/>
      <c r="AO78" s="44" t="e">
        <f t="shared" ref="AO78:AO94" si="6">AVERAGE(F78:AN78)</f>
        <v>#DIV/0!</v>
      </c>
      <c r="AP78" s="46" t="e">
        <f t="shared" ref="AP78:AP94" si="7">SQRT(SUMSQ(H78:AN78)/COUNT(H78:AN78))</f>
        <v>#DIV/0!</v>
      </c>
    </row>
    <row r="79" spans="1:42" ht="15" thickTop="1" x14ac:dyDescent="0.3">
      <c r="A79" s="190"/>
      <c r="B79" s="192"/>
      <c r="C79" s="195"/>
      <c r="D79" s="197" t="s">
        <v>14</v>
      </c>
      <c r="E79" s="72" t="s">
        <v>2</v>
      </c>
      <c r="F79" s="60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34"/>
      <c r="AO79" s="47" t="e">
        <f t="shared" si="6"/>
        <v>#DIV/0!</v>
      </c>
      <c r="AP79" s="45" t="e">
        <f t="shared" si="7"/>
        <v>#DIV/0!</v>
      </c>
    </row>
    <row r="80" spans="1:42" ht="15" thickBot="1" x14ac:dyDescent="0.35">
      <c r="A80" s="190"/>
      <c r="B80" s="192"/>
      <c r="C80" s="195"/>
      <c r="D80" s="198"/>
      <c r="E80" s="73" t="s">
        <v>1</v>
      </c>
      <c r="F80" s="61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35"/>
      <c r="AO80" s="44" t="e">
        <f t="shared" si="6"/>
        <v>#DIV/0!</v>
      </c>
      <c r="AP80" s="46" t="e">
        <f t="shared" si="7"/>
        <v>#DIV/0!</v>
      </c>
    </row>
    <row r="81" spans="1:42" ht="15" thickTop="1" x14ac:dyDescent="0.3">
      <c r="A81" s="190"/>
      <c r="B81" s="192"/>
      <c r="C81" s="195"/>
      <c r="D81" s="199" t="s">
        <v>15</v>
      </c>
      <c r="E81" s="74" t="s">
        <v>2</v>
      </c>
      <c r="F81" s="62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36"/>
      <c r="AO81" s="47" t="e">
        <f t="shared" si="6"/>
        <v>#DIV/0!</v>
      </c>
      <c r="AP81" s="45" t="e">
        <f t="shared" si="7"/>
        <v>#DIV/0!</v>
      </c>
    </row>
    <row r="82" spans="1:42" ht="15" thickBot="1" x14ac:dyDescent="0.35">
      <c r="A82" s="190"/>
      <c r="B82" s="193"/>
      <c r="C82" s="196"/>
      <c r="D82" s="198"/>
      <c r="E82" s="73" t="s">
        <v>1</v>
      </c>
      <c r="F82" s="61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35"/>
      <c r="AO82" s="44" t="e">
        <f t="shared" si="6"/>
        <v>#DIV/0!</v>
      </c>
      <c r="AP82" s="46" t="e">
        <f t="shared" si="7"/>
        <v>#DIV/0!</v>
      </c>
    </row>
    <row r="83" spans="1:42" ht="15" thickTop="1" x14ac:dyDescent="0.3">
      <c r="A83" s="190"/>
      <c r="B83" s="200" t="s">
        <v>4</v>
      </c>
      <c r="C83" s="203" t="s">
        <v>36</v>
      </c>
      <c r="D83" s="206" t="s">
        <v>13</v>
      </c>
      <c r="E83" s="75" t="s">
        <v>2</v>
      </c>
      <c r="F83" s="63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8"/>
      <c r="AK83" s="108"/>
      <c r="AL83" s="108"/>
      <c r="AM83" s="108"/>
      <c r="AN83" s="37"/>
      <c r="AO83" s="47" t="e">
        <f t="shared" si="6"/>
        <v>#DIV/0!</v>
      </c>
      <c r="AP83" s="45" t="e">
        <f t="shared" si="7"/>
        <v>#DIV/0!</v>
      </c>
    </row>
    <row r="84" spans="1:42" ht="15" thickBot="1" x14ac:dyDescent="0.35">
      <c r="A84" s="190"/>
      <c r="B84" s="201"/>
      <c r="C84" s="204"/>
      <c r="D84" s="207"/>
      <c r="E84" s="76" t="s">
        <v>1</v>
      </c>
      <c r="F84" s="64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38"/>
      <c r="AO84" s="49" t="e">
        <f t="shared" si="6"/>
        <v>#DIV/0!</v>
      </c>
      <c r="AP84" s="46" t="e">
        <f t="shared" si="7"/>
        <v>#DIV/0!</v>
      </c>
    </row>
    <row r="85" spans="1:42" ht="15" thickTop="1" x14ac:dyDescent="0.3">
      <c r="A85" s="190"/>
      <c r="B85" s="201"/>
      <c r="C85" s="204"/>
      <c r="D85" s="208" t="s">
        <v>14</v>
      </c>
      <c r="E85" s="77" t="s">
        <v>2</v>
      </c>
      <c r="F85" s="65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37"/>
      <c r="AO85" s="48" t="e">
        <f t="shared" si="6"/>
        <v>#DIV/0!</v>
      </c>
      <c r="AP85" s="45" t="e">
        <f t="shared" si="7"/>
        <v>#DIV/0!</v>
      </c>
    </row>
    <row r="86" spans="1:42" ht="15" thickBot="1" x14ac:dyDescent="0.35">
      <c r="A86" s="190"/>
      <c r="B86" s="201"/>
      <c r="C86" s="204"/>
      <c r="D86" s="209"/>
      <c r="E86" s="78" t="s">
        <v>1</v>
      </c>
      <c r="F86" s="66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39"/>
      <c r="AO86" s="44" t="e">
        <f t="shared" si="6"/>
        <v>#DIV/0!</v>
      </c>
      <c r="AP86" s="46" t="e">
        <f t="shared" si="7"/>
        <v>#DIV/0!</v>
      </c>
    </row>
    <row r="87" spans="1:42" ht="15" thickTop="1" x14ac:dyDescent="0.3">
      <c r="A87" s="190"/>
      <c r="B87" s="201"/>
      <c r="C87" s="204"/>
      <c r="D87" s="210" t="s">
        <v>15</v>
      </c>
      <c r="E87" s="79" t="s">
        <v>2</v>
      </c>
      <c r="F87" s="67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40"/>
      <c r="AO87" s="47" t="e">
        <f t="shared" si="6"/>
        <v>#DIV/0!</v>
      </c>
      <c r="AP87" s="45" t="e">
        <f t="shared" si="7"/>
        <v>#DIV/0!</v>
      </c>
    </row>
    <row r="88" spans="1:42" ht="15" thickBot="1" x14ac:dyDescent="0.35">
      <c r="A88" s="190"/>
      <c r="B88" s="202"/>
      <c r="C88" s="205"/>
      <c r="D88" s="209"/>
      <c r="E88" s="78" t="s">
        <v>1</v>
      </c>
      <c r="F88" s="66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39"/>
      <c r="AO88" s="44" t="e">
        <f t="shared" si="6"/>
        <v>#DIV/0!</v>
      </c>
      <c r="AP88" s="46" t="e">
        <f t="shared" si="7"/>
        <v>#DIV/0!</v>
      </c>
    </row>
    <row r="89" spans="1:42" ht="15" thickTop="1" x14ac:dyDescent="0.3">
      <c r="A89" s="190"/>
      <c r="B89" s="220" t="s">
        <v>4</v>
      </c>
      <c r="C89" s="223" t="s">
        <v>37</v>
      </c>
      <c r="D89" s="226" t="s">
        <v>13</v>
      </c>
      <c r="E89" s="80" t="s">
        <v>2</v>
      </c>
      <c r="F89" s="68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41"/>
      <c r="AO89" s="47" t="e">
        <f t="shared" si="6"/>
        <v>#DIV/0!</v>
      </c>
      <c r="AP89" s="45" t="e">
        <f t="shared" si="7"/>
        <v>#DIV/0!</v>
      </c>
    </row>
    <row r="90" spans="1:42" ht="15" thickBot="1" x14ac:dyDescent="0.35">
      <c r="A90" s="190"/>
      <c r="B90" s="221"/>
      <c r="C90" s="224"/>
      <c r="D90" s="227"/>
      <c r="E90" s="81" t="s">
        <v>1</v>
      </c>
      <c r="F90" s="69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42"/>
      <c r="AO90" s="44" t="e">
        <f t="shared" si="6"/>
        <v>#DIV/0!</v>
      </c>
      <c r="AP90" s="46" t="e">
        <f t="shared" si="7"/>
        <v>#DIV/0!</v>
      </c>
    </row>
    <row r="91" spans="1:42" ht="15" thickTop="1" x14ac:dyDescent="0.3">
      <c r="A91" s="190"/>
      <c r="B91" s="221"/>
      <c r="C91" s="224"/>
      <c r="D91" s="226" t="s">
        <v>14</v>
      </c>
      <c r="E91" s="80" t="s">
        <v>2</v>
      </c>
      <c r="F91" s="68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41"/>
      <c r="AO91" s="47" t="e">
        <f t="shared" si="6"/>
        <v>#DIV/0!</v>
      </c>
      <c r="AP91" s="45" t="e">
        <f t="shared" si="7"/>
        <v>#DIV/0!</v>
      </c>
    </row>
    <row r="92" spans="1:42" ht="15" thickBot="1" x14ac:dyDescent="0.35">
      <c r="A92" s="190"/>
      <c r="B92" s="221"/>
      <c r="C92" s="224"/>
      <c r="D92" s="227"/>
      <c r="E92" s="81" t="s">
        <v>1</v>
      </c>
      <c r="F92" s="69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42"/>
      <c r="AO92" s="44" t="e">
        <f t="shared" si="6"/>
        <v>#DIV/0!</v>
      </c>
      <c r="AP92" s="46" t="e">
        <f t="shared" si="7"/>
        <v>#DIV/0!</v>
      </c>
    </row>
    <row r="93" spans="1:42" ht="15" thickTop="1" x14ac:dyDescent="0.3">
      <c r="A93" s="190"/>
      <c r="B93" s="221"/>
      <c r="C93" s="224"/>
      <c r="D93" s="228" t="s">
        <v>15</v>
      </c>
      <c r="E93" s="82" t="s">
        <v>2</v>
      </c>
      <c r="F93" s="70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43"/>
      <c r="AO93" s="47" t="e">
        <f t="shared" si="6"/>
        <v>#DIV/0!</v>
      </c>
      <c r="AP93" s="45" t="e">
        <f t="shared" si="7"/>
        <v>#DIV/0!</v>
      </c>
    </row>
    <row r="94" spans="1:42" ht="15" thickBot="1" x14ac:dyDescent="0.35">
      <c r="A94" s="231"/>
      <c r="B94" s="222"/>
      <c r="C94" s="225"/>
      <c r="D94" s="227"/>
      <c r="E94" s="81" t="s">
        <v>1</v>
      </c>
      <c r="F94" s="69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42"/>
      <c r="AO94" s="44" t="e">
        <f t="shared" si="6"/>
        <v>#DIV/0!</v>
      </c>
      <c r="AP94" s="46" t="e">
        <f t="shared" si="7"/>
        <v>#DIV/0!</v>
      </c>
    </row>
    <row r="95" spans="1:42" ht="15" thickTop="1" x14ac:dyDescent="0.3">
      <c r="A95" s="189" t="s">
        <v>22</v>
      </c>
      <c r="B95" s="191" t="s">
        <v>3</v>
      </c>
      <c r="C95" s="194" t="s">
        <v>30</v>
      </c>
      <c r="D95" s="197" t="s">
        <v>13</v>
      </c>
      <c r="E95" s="72" t="s">
        <v>2</v>
      </c>
      <c r="F95" s="86"/>
      <c r="G95" s="87"/>
      <c r="H95" s="87"/>
      <c r="I95" s="87"/>
      <c r="J95" s="88"/>
      <c r="K95" s="87"/>
      <c r="L95" s="87"/>
      <c r="M95" s="87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9"/>
      <c r="AO95" s="48" t="e">
        <f>AVERAGE(F95:AN95)</f>
        <v>#DIV/0!</v>
      </c>
      <c r="AP95" s="90" t="e">
        <f>SQRT(SUMSQ(H95:AN95)/COUNT(H95:AN95))</f>
        <v>#DIV/0!</v>
      </c>
    </row>
    <row r="96" spans="1:42" ht="15" thickBot="1" x14ac:dyDescent="0.35">
      <c r="A96" s="190"/>
      <c r="B96" s="192"/>
      <c r="C96" s="195"/>
      <c r="D96" s="198"/>
      <c r="E96" s="73" t="s">
        <v>1</v>
      </c>
      <c r="F96" s="61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35"/>
      <c r="AO96" s="44" t="e">
        <f t="shared" ref="AO96:AO112" si="8">AVERAGE(F96:AN96)</f>
        <v>#DIV/0!</v>
      </c>
      <c r="AP96" s="46" t="e">
        <f t="shared" ref="AP96:AP112" si="9">SQRT(SUMSQ(H96:AN96)/COUNT(H96:AN96))</f>
        <v>#DIV/0!</v>
      </c>
    </row>
    <row r="97" spans="1:42" ht="15" thickTop="1" x14ac:dyDescent="0.3">
      <c r="A97" s="190"/>
      <c r="B97" s="192"/>
      <c r="C97" s="195"/>
      <c r="D97" s="197" t="s">
        <v>14</v>
      </c>
      <c r="E97" s="72" t="s">
        <v>2</v>
      </c>
      <c r="F97" s="60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34"/>
      <c r="AO97" s="47" t="e">
        <f t="shared" si="8"/>
        <v>#DIV/0!</v>
      </c>
      <c r="AP97" s="45" t="e">
        <f t="shared" si="9"/>
        <v>#DIV/0!</v>
      </c>
    </row>
    <row r="98" spans="1:42" ht="15" thickBot="1" x14ac:dyDescent="0.35">
      <c r="A98" s="190"/>
      <c r="B98" s="192"/>
      <c r="C98" s="195"/>
      <c r="D98" s="198"/>
      <c r="E98" s="73" t="s">
        <v>1</v>
      </c>
      <c r="F98" s="61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35"/>
      <c r="AO98" s="44" t="e">
        <f t="shared" si="8"/>
        <v>#DIV/0!</v>
      </c>
      <c r="AP98" s="46" t="e">
        <f t="shared" si="9"/>
        <v>#DIV/0!</v>
      </c>
    </row>
    <row r="99" spans="1:42" ht="15" thickTop="1" x14ac:dyDescent="0.3">
      <c r="A99" s="190"/>
      <c r="B99" s="192"/>
      <c r="C99" s="195"/>
      <c r="D99" s="199" t="s">
        <v>15</v>
      </c>
      <c r="E99" s="74" t="s">
        <v>2</v>
      </c>
      <c r="F99" s="62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36"/>
      <c r="AO99" s="47" t="e">
        <f t="shared" si="8"/>
        <v>#DIV/0!</v>
      </c>
      <c r="AP99" s="45" t="e">
        <f t="shared" si="9"/>
        <v>#DIV/0!</v>
      </c>
    </row>
    <row r="100" spans="1:42" ht="15" thickBot="1" x14ac:dyDescent="0.35">
      <c r="A100" s="190"/>
      <c r="B100" s="193"/>
      <c r="C100" s="196"/>
      <c r="D100" s="198"/>
      <c r="E100" s="73" t="s">
        <v>1</v>
      </c>
      <c r="F100" s="61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35"/>
      <c r="AO100" s="44" t="e">
        <f t="shared" si="8"/>
        <v>#DIV/0!</v>
      </c>
      <c r="AP100" s="46" t="e">
        <f t="shared" si="9"/>
        <v>#DIV/0!</v>
      </c>
    </row>
    <row r="101" spans="1:42" ht="15" thickTop="1" x14ac:dyDescent="0.3">
      <c r="A101" s="190"/>
      <c r="B101" s="200" t="s">
        <v>4</v>
      </c>
      <c r="C101" s="203" t="s">
        <v>36</v>
      </c>
      <c r="D101" s="206" t="s">
        <v>13</v>
      </c>
      <c r="E101" s="75" t="s">
        <v>2</v>
      </c>
      <c r="F101" s="63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8"/>
      <c r="AK101" s="108"/>
      <c r="AL101" s="108"/>
      <c r="AM101" s="108"/>
      <c r="AN101" s="37"/>
      <c r="AO101" s="47" t="e">
        <f t="shared" si="8"/>
        <v>#DIV/0!</v>
      </c>
      <c r="AP101" s="45" t="e">
        <f t="shared" si="9"/>
        <v>#DIV/0!</v>
      </c>
    </row>
    <row r="102" spans="1:42" ht="15" thickBot="1" x14ac:dyDescent="0.35">
      <c r="A102" s="190"/>
      <c r="B102" s="201"/>
      <c r="C102" s="204"/>
      <c r="D102" s="207"/>
      <c r="E102" s="76" t="s">
        <v>1</v>
      </c>
      <c r="F102" s="64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38"/>
      <c r="AO102" s="49" t="e">
        <f t="shared" si="8"/>
        <v>#DIV/0!</v>
      </c>
      <c r="AP102" s="46" t="e">
        <f t="shared" si="9"/>
        <v>#DIV/0!</v>
      </c>
    </row>
    <row r="103" spans="1:42" ht="15" thickTop="1" x14ac:dyDescent="0.3">
      <c r="A103" s="190"/>
      <c r="B103" s="201"/>
      <c r="C103" s="204"/>
      <c r="D103" s="208" t="s">
        <v>14</v>
      </c>
      <c r="E103" s="77" t="s">
        <v>2</v>
      </c>
      <c r="F103" s="65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37"/>
      <c r="AO103" s="48" t="e">
        <f t="shared" si="8"/>
        <v>#DIV/0!</v>
      </c>
      <c r="AP103" s="45" t="e">
        <f t="shared" si="9"/>
        <v>#DIV/0!</v>
      </c>
    </row>
    <row r="104" spans="1:42" ht="15" thickBot="1" x14ac:dyDescent="0.35">
      <c r="A104" s="190"/>
      <c r="B104" s="201"/>
      <c r="C104" s="204"/>
      <c r="D104" s="209"/>
      <c r="E104" s="78" t="s">
        <v>1</v>
      </c>
      <c r="F104" s="66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39"/>
      <c r="AO104" s="44" t="e">
        <f t="shared" si="8"/>
        <v>#DIV/0!</v>
      </c>
      <c r="AP104" s="46" t="e">
        <f t="shared" si="9"/>
        <v>#DIV/0!</v>
      </c>
    </row>
    <row r="105" spans="1:42" ht="15" thickTop="1" x14ac:dyDescent="0.3">
      <c r="A105" s="190"/>
      <c r="B105" s="201"/>
      <c r="C105" s="204"/>
      <c r="D105" s="210" t="s">
        <v>15</v>
      </c>
      <c r="E105" s="79" t="s">
        <v>2</v>
      </c>
      <c r="F105" s="67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40"/>
      <c r="AO105" s="47" t="e">
        <f t="shared" si="8"/>
        <v>#DIV/0!</v>
      </c>
      <c r="AP105" s="45" t="e">
        <f t="shared" si="9"/>
        <v>#DIV/0!</v>
      </c>
    </row>
    <row r="106" spans="1:42" ht="15" thickBot="1" x14ac:dyDescent="0.35">
      <c r="A106" s="190"/>
      <c r="B106" s="202"/>
      <c r="C106" s="205"/>
      <c r="D106" s="209"/>
      <c r="E106" s="78" t="s">
        <v>1</v>
      </c>
      <c r="F106" s="66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39"/>
      <c r="AO106" s="44" t="e">
        <f t="shared" si="8"/>
        <v>#DIV/0!</v>
      </c>
      <c r="AP106" s="46" t="e">
        <f t="shared" si="9"/>
        <v>#DIV/0!</v>
      </c>
    </row>
    <row r="107" spans="1:42" ht="15" thickTop="1" x14ac:dyDescent="0.3">
      <c r="A107" s="190"/>
      <c r="B107" s="220" t="s">
        <v>4</v>
      </c>
      <c r="C107" s="223" t="s">
        <v>37</v>
      </c>
      <c r="D107" s="226" t="s">
        <v>13</v>
      </c>
      <c r="E107" s="80" t="s">
        <v>2</v>
      </c>
      <c r="F107" s="68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41"/>
      <c r="AO107" s="47" t="e">
        <f t="shared" si="8"/>
        <v>#DIV/0!</v>
      </c>
      <c r="AP107" s="45" t="e">
        <f t="shared" si="9"/>
        <v>#DIV/0!</v>
      </c>
    </row>
    <row r="108" spans="1:42" ht="15" thickBot="1" x14ac:dyDescent="0.35">
      <c r="A108" s="190"/>
      <c r="B108" s="221"/>
      <c r="C108" s="224"/>
      <c r="D108" s="227"/>
      <c r="E108" s="81" t="s">
        <v>1</v>
      </c>
      <c r="F108" s="69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42"/>
      <c r="AO108" s="44" t="e">
        <f t="shared" si="8"/>
        <v>#DIV/0!</v>
      </c>
      <c r="AP108" s="46" t="e">
        <f t="shared" si="9"/>
        <v>#DIV/0!</v>
      </c>
    </row>
    <row r="109" spans="1:42" ht="15" thickTop="1" x14ac:dyDescent="0.3">
      <c r="A109" s="190"/>
      <c r="B109" s="221"/>
      <c r="C109" s="224"/>
      <c r="D109" s="226" t="s">
        <v>14</v>
      </c>
      <c r="E109" s="80" t="s">
        <v>2</v>
      </c>
      <c r="F109" s="6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41"/>
      <c r="AO109" s="47" t="e">
        <f t="shared" si="8"/>
        <v>#DIV/0!</v>
      </c>
      <c r="AP109" s="45" t="e">
        <f t="shared" si="9"/>
        <v>#DIV/0!</v>
      </c>
    </row>
    <row r="110" spans="1:42" ht="15" thickBot="1" x14ac:dyDescent="0.35">
      <c r="A110" s="190"/>
      <c r="B110" s="221"/>
      <c r="C110" s="224"/>
      <c r="D110" s="227"/>
      <c r="E110" s="81" t="s">
        <v>1</v>
      </c>
      <c r="F110" s="69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42"/>
      <c r="AO110" s="44" t="e">
        <f t="shared" si="8"/>
        <v>#DIV/0!</v>
      </c>
      <c r="AP110" s="46" t="e">
        <f t="shared" si="9"/>
        <v>#DIV/0!</v>
      </c>
    </row>
    <row r="111" spans="1:42" ht="15" thickTop="1" x14ac:dyDescent="0.3">
      <c r="A111" s="190"/>
      <c r="B111" s="221"/>
      <c r="C111" s="224"/>
      <c r="D111" s="228" t="s">
        <v>15</v>
      </c>
      <c r="E111" s="82" t="s">
        <v>2</v>
      </c>
      <c r="F111" s="70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43"/>
      <c r="AO111" s="47" t="e">
        <f t="shared" si="8"/>
        <v>#DIV/0!</v>
      </c>
      <c r="AP111" s="45" t="e">
        <f t="shared" si="9"/>
        <v>#DIV/0!</v>
      </c>
    </row>
    <row r="112" spans="1:42" ht="15" thickBot="1" x14ac:dyDescent="0.35">
      <c r="A112" s="231"/>
      <c r="B112" s="222"/>
      <c r="C112" s="225"/>
      <c r="D112" s="227"/>
      <c r="E112" s="81" t="s">
        <v>1</v>
      </c>
      <c r="F112" s="69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42"/>
      <c r="AO112" s="44" t="e">
        <f t="shared" si="8"/>
        <v>#DIV/0!</v>
      </c>
      <c r="AP112" s="46" t="e">
        <f t="shared" si="9"/>
        <v>#DIV/0!</v>
      </c>
    </row>
    <row r="113" spans="1:42" ht="15" thickTop="1" x14ac:dyDescent="0.3">
      <c r="A113" s="189" t="s">
        <v>22</v>
      </c>
      <c r="B113" s="191" t="s">
        <v>3</v>
      </c>
      <c r="C113" s="194" t="s">
        <v>32</v>
      </c>
      <c r="D113" s="197" t="s">
        <v>13</v>
      </c>
      <c r="E113" s="72" t="s">
        <v>2</v>
      </c>
      <c r="F113" s="86"/>
      <c r="G113" s="87"/>
      <c r="H113" s="87"/>
      <c r="I113" s="87"/>
      <c r="J113" s="88"/>
      <c r="K113" s="87"/>
      <c r="L113" s="87"/>
      <c r="M113" s="87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9"/>
      <c r="AO113" s="48" t="e">
        <f>AVERAGE(F113:AN113)</f>
        <v>#DIV/0!</v>
      </c>
      <c r="AP113" s="90" t="e">
        <f>SQRT(SUMSQ(H113:AN113)/COUNT(H113:AN113))</f>
        <v>#DIV/0!</v>
      </c>
    </row>
    <row r="114" spans="1:42" ht="15" thickBot="1" x14ac:dyDescent="0.35">
      <c r="A114" s="190"/>
      <c r="B114" s="192"/>
      <c r="C114" s="195"/>
      <c r="D114" s="198"/>
      <c r="E114" s="73" t="s">
        <v>1</v>
      </c>
      <c r="F114" s="61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35"/>
      <c r="AO114" s="44" t="e">
        <f t="shared" ref="AO114:AO130" si="10">AVERAGE(F114:AN114)</f>
        <v>#DIV/0!</v>
      </c>
      <c r="AP114" s="46" t="e">
        <f t="shared" ref="AP114:AP130" si="11">SQRT(SUMSQ(H114:AN114)/COUNT(H114:AN114))</f>
        <v>#DIV/0!</v>
      </c>
    </row>
    <row r="115" spans="1:42" ht="15" thickTop="1" x14ac:dyDescent="0.3">
      <c r="A115" s="190"/>
      <c r="B115" s="192"/>
      <c r="C115" s="195"/>
      <c r="D115" s="197" t="s">
        <v>14</v>
      </c>
      <c r="E115" s="72" t="s">
        <v>2</v>
      </c>
      <c r="F115" s="60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34"/>
      <c r="AO115" s="47" t="e">
        <f t="shared" si="10"/>
        <v>#DIV/0!</v>
      </c>
      <c r="AP115" s="45" t="e">
        <f t="shared" si="11"/>
        <v>#DIV/0!</v>
      </c>
    </row>
    <row r="116" spans="1:42" ht="15" thickBot="1" x14ac:dyDescent="0.35">
      <c r="A116" s="190"/>
      <c r="B116" s="192"/>
      <c r="C116" s="195"/>
      <c r="D116" s="198"/>
      <c r="E116" s="73" t="s">
        <v>1</v>
      </c>
      <c r="F116" s="61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35"/>
      <c r="AO116" s="44" t="e">
        <f t="shared" si="10"/>
        <v>#DIV/0!</v>
      </c>
      <c r="AP116" s="46" t="e">
        <f t="shared" si="11"/>
        <v>#DIV/0!</v>
      </c>
    </row>
    <row r="117" spans="1:42" ht="15" thickTop="1" x14ac:dyDescent="0.3">
      <c r="A117" s="190"/>
      <c r="B117" s="192"/>
      <c r="C117" s="195"/>
      <c r="D117" s="199" t="s">
        <v>15</v>
      </c>
      <c r="E117" s="74" t="s">
        <v>2</v>
      </c>
      <c r="F117" s="62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36"/>
      <c r="AO117" s="47" t="e">
        <f t="shared" si="10"/>
        <v>#DIV/0!</v>
      </c>
      <c r="AP117" s="45" t="e">
        <f t="shared" si="11"/>
        <v>#DIV/0!</v>
      </c>
    </row>
    <row r="118" spans="1:42" ht="15" thickBot="1" x14ac:dyDescent="0.35">
      <c r="A118" s="190"/>
      <c r="B118" s="193"/>
      <c r="C118" s="196"/>
      <c r="D118" s="198"/>
      <c r="E118" s="73" t="s">
        <v>1</v>
      </c>
      <c r="F118" s="61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35"/>
      <c r="AO118" s="44" t="e">
        <f t="shared" si="10"/>
        <v>#DIV/0!</v>
      </c>
      <c r="AP118" s="46" t="e">
        <f t="shared" si="11"/>
        <v>#DIV/0!</v>
      </c>
    </row>
    <row r="119" spans="1:42" ht="15" thickTop="1" x14ac:dyDescent="0.3">
      <c r="A119" s="190"/>
      <c r="B119" s="200" t="s">
        <v>4</v>
      </c>
      <c r="C119" s="203" t="s">
        <v>38</v>
      </c>
      <c r="D119" s="206" t="s">
        <v>13</v>
      </c>
      <c r="E119" s="75" t="s">
        <v>2</v>
      </c>
      <c r="F119" s="63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8"/>
      <c r="AK119" s="108"/>
      <c r="AL119" s="108"/>
      <c r="AM119" s="108"/>
      <c r="AN119" s="37"/>
      <c r="AO119" s="47" t="e">
        <f t="shared" si="10"/>
        <v>#DIV/0!</v>
      </c>
      <c r="AP119" s="45" t="e">
        <f t="shared" si="11"/>
        <v>#DIV/0!</v>
      </c>
    </row>
    <row r="120" spans="1:42" ht="15" thickBot="1" x14ac:dyDescent="0.35">
      <c r="A120" s="190"/>
      <c r="B120" s="201"/>
      <c r="C120" s="204"/>
      <c r="D120" s="207"/>
      <c r="E120" s="76" t="s">
        <v>1</v>
      </c>
      <c r="F120" s="64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38"/>
      <c r="AO120" s="49" t="e">
        <f t="shared" si="10"/>
        <v>#DIV/0!</v>
      </c>
      <c r="AP120" s="46" t="e">
        <f t="shared" si="11"/>
        <v>#DIV/0!</v>
      </c>
    </row>
    <row r="121" spans="1:42" ht="15" thickTop="1" x14ac:dyDescent="0.3">
      <c r="A121" s="190"/>
      <c r="B121" s="201"/>
      <c r="C121" s="204"/>
      <c r="D121" s="208" t="s">
        <v>14</v>
      </c>
      <c r="E121" s="77" t="s">
        <v>2</v>
      </c>
      <c r="F121" s="65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37"/>
      <c r="AO121" s="48" t="e">
        <f t="shared" si="10"/>
        <v>#DIV/0!</v>
      </c>
      <c r="AP121" s="45" t="e">
        <f t="shared" si="11"/>
        <v>#DIV/0!</v>
      </c>
    </row>
    <row r="122" spans="1:42" ht="15" thickBot="1" x14ac:dyDescent="0.35">
      <c r="A122" s="190"/>
      <c r="B122" s="201"/>
      <c r="C122" s="204"/>
      <c r="D122" s="209"/>
      <c r="E122" s="78" t="s">
        <v>1</v>
      </c>
      <c r="F122" s="66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39"/>
      <c r="AO122" s="44" t="e">
        <f t="shared" si="10"/>
        <v>#DIV/0!</v>
      </c>
      <c r="AP122" s="46" t="e">
        <f t="shared" si="11"/>
        <v>#DIV/0!</v>
      </c>
    </row>
    <row r="123" spans="1:42" ht="15" thickTop="1" x14ac:dyDescent="0.3">
      <c r="A123" s="190"/>
      <c r="B123" s="201"/>
      <c r="C123" s="204"/>
      <c r="D123" s="210" t="s">
        <v>15</v>
      </c>
      <c r="E123" s="79" t="s">
        <v>2</v>
      </c>
      <c r="F123" s="67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40"/>
      <c r="AO123" s="47" t="e">
        <f t="shared" si="10"/>
        <v>#DIV/0!</v>
      </c>
      <c r="AP123" s="45" t="e">
        <f t="shared" si="11"/>
        <v>#DIV/0!</v>
      </c>
    </row>
    <row r="124" spans="1:42" ht="15" thickBot="1" x14ac:dyDescent="0.35">
      <c r="A124" s="190"/>
      <c r="B124" s="202"/>
      <c r="C124" s="205"/>
      <c r="D124" s="209"/>
      <c r="E124" s="78" t="s">
        <v>1</v>
      </c>
      <c r="F124" s="66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39"/>
      <c r="AO124" s="44" t="e">
        <f t="shared" si="10"/>
        <v>#DIV/0!</v>
      </c>
      <c r="AP124" s="46" t="e">
        <f t="shared" si="11"/>
        <v>#DIV/0!</v>
      </c>
    </row>
    <row r="125" spans="1:42" ht="15" thickTop="1" x14ac:dyDescent="0.3">
      <c r="A125" s="190"/>
      <c r="B125" s="220" t="s">
        <v>4</v>
      </c>
      <c r="C125" s="223" t="s">
        <v>39</v>
      </c>
      <c r="D125" s="226" t="s">
        <v>13</v>
      </c>
      <c r="E125" s="80" t="s">
        <v>2</v>
      </c>
      <c r="F125" s="68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41"/>
      <c r="AO125" s="47" t="e">
        <f t="shared" si="10"/>
        <v>#DIV/0!</v>
      </c>
      <c r="AP125" s="45" t="e">
        <f t="shared" si="11"/>
        <v>#DIV/0!</v>
      </c>
    </row>
    <row r="126" spans="1:42" ht="15" thickBot="1" x14ac:dyDescent="0.35">
      <c r="A126" s="190"/>
      <c r="B126" s="221"/>
      <c r="C126" s="224"/>
      <c r="D126" s="227"/>
      <c r="E126" s="81" t="s">
        <v>1</v>
      </c>
      <c r="F126" s="69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  <c r="AM126" s="112"/>
      <c r="AN126" s="42"/>
      <c r="AO126" s="44" t="e">
        <f t="shared" si="10"/>
        <v>#DIV/0!</v>
      </c>
      <c r="AP126" s="46" t="e">
        <f t="shared" si="11"/>
        <v>#DIV/0!</v>
      </c>
    </row>
    <row r="127" spans="1:42" ht="15" thickTop="1" x14ac:dyDescent="0.3">
      <c r="A127" s="190"/>
      <c r="B127" s="221"/>
      <c r="C127" s="224"/>
      <c r="D127" s="226" t="s">
        <v>14</v>
      </c>
      <c r="E127" s="80" t="s">
        <v>2</v>
      </c>
      <c r="F127" s="68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41"/>
      <c r="AO127" s="47" t="e">
        <f t="shared" si="10"/>
        <v>#DIV/0!</v>
      </c>
      <c r="AP127" s="45" t="e">
        <f t="shared" si="11"/>
        <v>#DIV/0!</v>
      </c>
    </row>
    <row r="128" spans="1:42" ht="15" thickBot="1" x14ac:dyDescent="0.35">
      <c r="A128" s="190"/>
      <c r="B128" s="221"/>
      <c r="C128" s="224"/>
      <c r="D128" s="227"/>
      <c r="E128" s="81" t="s">
        <v>1</v>
      </c>
      <c r="F128" s="69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42"/>
      <c r="AO128" s="44" t="e">
        <f t="shared" si="10"/>
        <v>#DIV/0!</v>
      </c>
      <c r="AP128" s="46" t="e">
        <f t="shared" si="11"/>
        <v>#DIV/0!</v>
      </c>
    </row>
    <row r="129" spans="1:42" ht="15" thickTop="1" x14ac:dyDescent="0.3">
      <c r="A129" s="190"/>
      <c r="B129" s="221"/>
      <c r="C129" s="224"/>
      <c r="D129" s="228" t="s">
        <v>15</v>
      </c>
      <c r="E129" s="82" t="s">
        <v>2</v>
      </c>
      <c r="F129" s="70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43"/>
      <c r="AO129" s="47" t="e">
        <f t="shared" si="10"/>
        <v>#DIV/0!</v>
      </c>
      <c r="AP129" s="45" t="e">
        <f t="shared" si="11"/>
        <v>#DIV/0!</v>
      </c>
    </row>
    <row r="130" spans="1:42" ht="15" thickBot="1" x14ac:dyDescent="0.35">
      <c r="A130" s="231"/>
      <c r="B130" s="222"/>
      <c r="C130" s="225"/>
      <c r="D130" s="227"/>
      <c r="E130" s="81" t="s">
        <v>1</v>
      </c>
      <c r="F130" s="69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2"/>
      <c r="AN130" s="42"/>
      <c r="AO130" s="44" t="e">
        <f t="shared" si="10"/>
        <v>#DIV/0!</v>
      </c>
      <c r="AP130" s="46" t="e">
        <f t="shared" si="11"/>
        <v>#DIV/0!</v>
      </c>
    </row>
    <row r="131" spans="1:42" ht="15" thickTop="1" x14ac:dyDescent="0.3">
      <c r="A131" s="189" t="s">
        <v>25</v>
      </c>
      <c r="B131" s="191" t="s">
        <v>3</v>
      </c>
      <c r="C131" s="194" t="s">
        <v>32</v>
      </c>
      <c r="D131" s="197" t="s">
        <v>13</v>
      </c>
      <c r="E131" s="72" t="s">
        <v>2</v>
      </c>
      <c r="F131" s="86"/>
      <c r="G131" s="87"/>
      <c r="H131" s="87"/>
      <c r="I131" s="87"/>
      <c r="J131" s="88"/>
      <c r="K131" s="87"/>
      <c r="L131" s="87"/>
      <c r="M131" s="87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9"/>
      <c r="AO131" s="48" t="e">
        <f>AVERAGE(F131:AN131)</f>
        <v>#DIV/0!</v>
      </c>
      <c r="AP131" s="90" t="e">
        <f>SQRT(SUMSQ(H131:AN131)/COUNT(H131:AN131))</f>
        <v>#DIV/0!</v>
      </c>
    </row>
    <row r="132" spans="1:42" ht="15" thickBot="1" x14ac:dyDescent="0.35">
      <c r="A132" s="190"/>
      <c r="B132" s="192"/>
      <c r="C132" s="195"/>
      <c r="D132" s="198"/>
      <c r="E132" s="73" t="s">
        <v>1</v>
      </c>
      <c r="F132" s="61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104"/>
      <c r="AC132" s="104"/>
      <c r="AD132" s="104"/>
      <c r="AE132" s="104"/>
      <c r="AF132" s="104"/>
      <c r="AG132" s="104"/>
      <c r="AH132" s="104"/>
      <c r="AI132" s="104"/>
      <c r="AJ132" s="104"/>
      <c r="AK132" s="104"/>
      <c r="AL132" s="104"/>
      <c r="AM132" s="104"/>
      <c r="AN132" s="35"/>
      <c r="AO132" s="44" t="e">
        <f t="shared" ref="AO132:AO148" si="12">AVERAGE(F132:AN132)</f>
        <v>#DIV/0!</v>
      </c>
      <c r="AP132" s="46" t="e">
        <f t="shared" ref="AP132:AP148" si="13">SQRT(SUMSQ(H132:AN132)/COUNT(H132:AN132))</f>
        <v>#DIV/0!</v>
      </c>
    </row>
    <row r="133" spans="1:42" ht="15" thickTop="1" x14ac:dyDescent="0.3">
      <c r="A133" s="190"/>
      <c r="B133" s="192"/>
      <c r="C133" s="195"/>
      <c r="D133" s="197" t="s">
        <v>14</v>
      </c>
      <c r="E133" s="72" t="s">
        <v>2</v>
      </c>
      <c r="F133" s="60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34"/>
      <c r="AO133" s="47" t="e">
        <f t="shared" si="12"/>
        <v>#DIV/0!</v>
      </c>
      <c r="AP133" s="45" t="e">
        <f t="shared" si="13"/>
        <v>#DIV/0!</v>
      </c>
    </row>
    <row r="134" spans="1:42" ht="15" thickBot="1" x14ac:dyDescent="0.35">
      <c r="A134" s="190"/>
      <c r="B134" s="192"/>
      <c r="C134" s="195"/>
      <c r="D134" s="198"/>
      <c r="E134" s="73" t="s">
        <v>1</v>
      </c>
      <c r="F134" s="61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35"/>
      <c r="AO134" s="44" t="e">
        <f t="shared" si="12"/>
        <v>#DIV/0!</v>
      </c>
      <c r="AP134" s="46" t="e">
        <f t="shared" si="13"/>
        <v>#DIV/0!</v>
      </c>
    </row>
    <row r="135" spans="1:42" ht="15" thickTop="1" x14ac:dyDescent="0.3">
      <c r="A135" s="190"/>
      <c r="B135" s="192"/>
      <c r="C135" s="195"/>
      <c r="D135" s="199" t="s">
        <v>15</v>
      </c>
      <c r="E135" s="74" t="s">
        <v>2</v>
      </c>
      <c r="F135" s="62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36"/>
      <c r="AO135" s="47" t="e">
        <f t="shared" si="12"/>
        <v>#DIV/0!</v>
      </c>
      <c r="AP135" s="45" t="e">
        <f t="shared" si="13"/>
        <v>#DIV/0!</v>
      </c>
    </row>
    <row r="136" spans="1:42" ht="15" thickBot="1" x14ac:dyDescent="0.35">
      <c r="A136" s="190"/>
      <c r="B136" s="193"/>
      <c r="C136" s="196"/>
      <c r="D136" s="198"/>
      <c r="E136" s="73" t="s">
        <v>1</v>
      </c>
      <c r="F136" s="61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35"/>
      <c r="AO136" s="44" t="e">
        <f t="shared" si="12"/>
        <v>#DIV/0!</v>
      </c>
      <c r="AP136" s="46" t="e">
        <f t="shared" si="13"/>
        <v>#DIV/0!</v>
      </c>
    </row>
    <row r="137" spans="1:42" ht="15" thickTop="1" x14ac:dyDescent="0.3">
      <c r="A137" s="190"/>
      <c r="B137" s="200" t="s">
        <v>4</v>
      </c>
      <c r="C137" s="203" t="s">
        <v>38</v>
      </c>
      <c r="D137" s="206" t="s">
        <v>13</v>
      </c>
      <c r="E137" s="75" t="s">
        <v>2</v>
      </c>
      <c r="F137" s="63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8"/>
      <c r="AK137" s="108"/>
      <c r="AL137" s="108"/>
      <c r="AM137" s="108"/>
      <c r="AN137" s="37"/>
      <c r="AO137" s="47" t="e">
        <f t="shared" si="12"/>
        <v>#DIV/0!</v>
      </c>
      <c r="AP137" s="45" t="e">
        <f t="shared" si="13"/>
        <v>#DIV/0!</v>
      </c>
    </row>
    <row r="138" spans="1:42" ht="15" thickBot="1" x14ac:dyDescent="0.35">
      <c r="A138" s="190"/>
      <c r="B138" s="201"/>
      <c r="C138" s="204"/>
      <c r="D138" s="207"/>
      <c r="E138" s="76" t="s">
        <v>1</v>
      </c>
      <c r="F138" s="64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38"/>
      <c r="AO138" s="49" t="e">
        <f t="shared" si="12"/>
        <v>#DIV/0!</v>
      </c>
      <c r="AP138" s="46" t="e">
        <f t="shared" si="13"/>
        <v>#DIV/0!</v>
      </c>
    </row>
    <row r="139" spans="1:42" ht="15" thickTop="1" x14ac:dyDescent="0.3">
      <c r="A139" s="190"/>
      <c r="B139" s="201"/>
      <c r="C139" s="204"/>
      <c r="D139" s="208" t="s">
        <v>14</v>
      </c>
      <c r="E139" s="77" t="s">
        <v>2</v>
      </c>
      <c r="F139" s="65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37"/>
      <c r="AO139" s="48" t="e">
        <f t="shared" si="12"/>
        <v>#DIV/0!</v>
      </c>
      <c r="AP139" s="45" t="e">
        <f t="shared" si="13"/>
        <v>#DIV/0!</v>
      </c>
    </row>
    <row r="140" spans="1:42" ht="15" thickBot="1" x14ac:dyDescent="0.35">
      <c r="A140" s="190"/>
      <c r="B140" s="201"/>
      <c r="C140" s="204"/>
      <c r="D140" s="209"/>
      <c r="E140" s="78" t="s">
        <v>1</v>
      </c>
      <c r="F140" s="66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39"/>
      <c r="AO140" s="44" t="e">
        <f t="shared" si="12"/>
        <v>#DIV/0!</v>
      </c>
      <c r="AP140" s="46" t="e">
        <f t="shared" si="13"/>
        <v>#DIV/0!</v>
      </c>
    </row>
    <row r="141" spans="1:42" ht="15" thickTop="1" x14ac:dyDescent="0.3">
      <c r="A141" s="190"/>
      <c r="B141" s="201"/>
      <c r="C141" s="204"/>
      <c r="D141" s="210" t="s">
        <v>15</v>
      </c>
      <c r="E141" s="79" t="s">
        <v>2</v>
      </c>
      <c r="F141" s="67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40"/>
      <c r="AO141" s="47" t="e">
        <f t="shared" si="12"/>
        <v>#DIV/0!</v>
      </c>
      <c r="AP141" s="45" t="e">
        <f t="shared" si="13"/>
        <v>#DIV/0!</v>
      </c>
    </row>
    <row r="142" spans="1:42" ht="15" thickBot="1" x14ac:dyDescent="0.35">
      <c r="A142" s="190"/>
      <c r="B142" s="202"/>
      <c r="C142" s="205"/>
      <c r="D142" s="209"/>
      <c r="E142" s="78" t="s">
        <v>1</v>
      </c>
      <c r="F142" s="66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39"/>
      <c r="AO142" s="44" t="e">
        <f t="shared" si="12"/>
        <v>#DIV/0!</v>
      </c>
      <c r="AP142" s="46" t="e">
        <f t="shared" si="13"/>
        <v>#DIV/0!</v>
      </c>
    </row>
    <row r="143" spans="1:42" ht="15" thickTop="1" x14ac:dyDescent="0.3">
      <c r="A143" s="190"/>
      <c r="B143" s="220" t="s">
        <v>4</v>
      </c>
      <c r="C143" s="223" t="s">
        <v>39</v>
      </c>
      <c r="D143" s="226" t="s">
        <v>13</v>
      </c>
      <c r="E143" s="80" t="s">
        <v>2</v>
      </c>
      <c r="F143" s="68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1"/>
      <c r="AG143" s="111"/>
      <c r="AH143" s="111"/>
      <c r="AI143" s="111"/>
      <c r="AJ143" s="111"/>
      <c r="AK143" s="111"/>
      <c r="AL143" s="111"/>
      <c r="AM143" s="111"/>
      <c r="AN143" s="41"/>
      <c r="AO143" s="47" t="e">
        <f t="shared" si="12"/>
        <v>#DIV/0!</v>
      </c>
      <c r="AP143" s="45" t="e">
        <f t="shared" si="13"/>
        <v>#DIV/0!</v>
      </c>
    </row>
    <row r="144" spans="1:42" ht="15" thickBot="1" x14ac:dyDescent="0.35">
      <c r="A144" s="190"/>
      <c r="B144" s="221"/>
      <c r="C144" s="224"/>
      <c r="D144" s="227"/>
      <c r="E144" s="81" t="s">
        <v>1</v>
      </c>
      <c r="F144" s="69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42"/>
      <c r="AO144" s="44" t="e">
        <f t="shared" si="12"/>
        <v>#DIV/0!</v>
      </c>
      <c r="AP144" s="46" t="e">
        <f t="shared" si="13"/>
        <v>#DIV/0!</v>
      </c>
    </row>
    <row r="145" spans="1:42" ht="15" thickTop="1" x14ac:dyDescent="0.3">
      <c r="A145" s="190"/>
      <c r="B145" s="221"/>
      <c r="C145" s="224"/>
      <c r="D145" s="226" t="s">
        <v>14</v>
      </c>
      <c r="E145" s="80" t="s">
        <v>2</v>
      </c>
      <c r="F145" s="68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41"/>
      <c r="AO145" s="47" t="e">
        <f t="shared" si="12"/>
        <v>#DIV/0!</v>
      </c>
      <c r="AP145" s="45" t="e">
        <f t="shared" si="13"/>
        <v>#DIV/0!</v>
      </c>
    </row>
    <row r="146" spans="1:42" ht="15" thickBot="1" x14ac:dyDescent="0.35">
      <c r="A146" s="190"/>
      <c r="B146" s="221"/>
      <c r="C146" s="224"/>
      <c r="D146" s="227"/>
      <c r="E146" s="81" t="s">
        <v>1</v>
      </c>
      <c r="F146" s="69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42"/>
      <c r="AO146" s="44" t="e">
        <f t="shared" si="12"/>
        <v>#DIV/0!</v>
      </c>
      <c r="AP146" s="46" t="e">
        <f t="shared" si="13"/>
        <v>#DIV/0!</v>
      </c>
    </row>
    <row r="147" spans="1:42" ht="15" thickTop="1" x14ac:dyDescent="0.3">
      <c r="A147" s="190"/>
      <c r="B147" s="221"/>
      <c r="C147" s="224"/>
      <c r="D147" s="228" t="s">
        <v>15</v>
      </c>
      <c r="E147" s="82" t="s">
        <v>2</v>
      </c>
      <c r="F147" s="70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43"/>
      <c r="AO147" s="47" t="e">
        <f t="shared" si="12"/>
        <v>#DIV/0!</v>
      </c>
      <c r="AP147" s="45" t="e">
        <f t="shared" si="13"/>
        <v>#DIV/0!</v>
      </c>
    </row>
    <row r="148" spans="1:42" ht="15" thickBot="1" x14ac:dyDescent="0.35">
      <c r="A148" s="231"/>
      <c r="B148" s="222"/>
      <c r="C148" s="225"/>
      <c r="D148" s="227"/>
      <c r="E148" s="81" t="s">
        <v>1</v>
      </c>
      <c r="F148" s="69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42"/>
      <c r="AO148" s="44" t="e">
        <f t="shared" si="12"/>
        <v>#DIV/0!</v>
      </c>
      <c r="AP148" s="46" t="e">
        <f t="shared" si="13"/>
        <v>#DIV/0!</v>
      </c>
    </row>
    <row r="149" spans="1:42" ht="15" thickTop="1" x14ac:dyDescent="0.3">
      <c r="E149" s="85" t="s">
        <v>19</v>
      </c>
      <c r="F149" s="114">
        <f t="shared" ref="F149:AN149" si="14">AVERAGE(F72,F70,F68,F66,F64,F62,F60,F58,F56,F54,F52,F50,F48,F46,F44,F42,F40,F38,F36,F34,F32,F30,F28,F26,F24,F22,F20,F18,F16,F14,F12,F10,F8,F6,F4,F2)</f>
        <v>19</v>
      </c>
      <c r="G149" s="114">
        <f t="shared" si="14"/>
        <v>66</v>
      </c>
      <c r="H149" s="114">
        <f t="shared" si="14"/>
        <v>22</v>
      </c>
      <c r="I149" s="114">
        <f t="shared" si="14"/>
        <v>38</v>
      </c>
      <c r="J149" s="114">
        <f t="shared" si="14"/>
        <v>26</v>
      </c>
      <c r="K149" s="114">
        <f t="shared" si="14"/>
        <v>22</v>
      </c>
      <c r="L149" s="114">
        <f t="shared" si="14"/>
        <v>33</v>
      </c>
      <c r="M149" s="114" t="e">
        <f t="shared" si="14"/>
        <v>#DIV/0!</v>
      </c>
      <c r="N149" s="114" t="e">
        <f t="shared" si="14"/>
        <v>#DIV/0!</v>
      </c>
      <c r="O149" s="114" t="e">
        <f t="shared" si="14"/>
        <v>#DIV/0!</v>
      </c>
      <c r="P149" s="114" t="e">
        <f t="shared" si="14"/>
        <v>#DIV/0!</v>
      </c>
      <c r="Q149" s="114" t="e">
        <f t="shared" si="14"/>
        <v>#DIV/0!</v>
      </c>
      <c r="R149" s="114" t="e">
        <f t="shared" si="14"/>
        <v>#DIV/0!</v>
      </c>
      <c r="S149" s="114" t="e">
        <f t="shared" si="14"/>
        <v>#DIV/0!</v>
      </c>
      <c r="T149" s="114" t="e">
        <f t="shared" si="14"/>
        <v>#DIV/0!</v>
      </c>
      <c r="U149" s="114" t="e">
        <f t="shared" si="14"/>
        <v>#DIV/0!</v>
      </c>
      <c r="V149" s="114" t="e">
        <f t="shared" si="14"/>
        <v>#DIV/0!</v>
      </c>
      <c r="W149" s="114" t="e">
        <f t="shared" si="14"/>
        <v>#DIV/0!</v>
      </c>
      <c r="X149" s="114" t="e">
        <f t="shared" si="14"/>
        <v>#DIV/0!</v>
      </c>
      <c r="Y149" s="114" t="e">
        <f t="shared" si="14"/>
        <v>#DIV/0!</v>
      </c>
      <c r="Z149" s="114" t="e">
        <f t="shared" si="14"/>
        <v>#DIV/0!</v>
      </c>
      <c r="AA149" s="114" t="e">
        <f t="shared" si="14"/>
        <v>#DIV/0!</v>
      </c>
      <c r="AB149" s="114" t="e">
        <f t="shared" si="14"/>
        <v>#DIV/0!</v>
      </c>
      <c r="AC149" s="114" t="e">
        <f t="shared" si="14"/>
        <v>#DIV/0!</v>
      </c>
      <c r="AD149" s="114" t="e">
        <f t="shared" si="14"/>
        <v>#DIV/0!</v>
      </c>
      <c r="AE149" s="114" t="e">
        <f t="shared" si="14"/>
        <v>#DIV/0!</v>
      </c>
      <c r="AF149" s="114" t="e">
        <f t="shared" si="14"/>
        <v>#DIV/0!</v>
      </c>
      <c r="AG149" s="114" t="e">
        <f t="shared" si="14"/>
        <v>#DIV/0!</v>
      </c>
      <c r="AH149" s="114" t="e">
        <f t="shared" si="14"/>
        <v>#DIV/0!</v>
      </c>
      <c r="AI149" s="114" t="e">
        <f t="shared" si="14"/>
        <v>#DIV/0!</v>
      </c>
      <c r="AJ149" s="114" t="e">
        <f t="shared" si="14"/>
        <v>#DIV/0!</v>
      </c>
      <c r="AK149" s="114" t="e">
        <f t="shared" si="14"/>
        <v>#DIV/0!</v>
      </c>
      <c r="AL149" s="114" t="e">
        <f t="shared" si="14"/>
        <v>#DIV/0!</v>
      </c>
      <c r="AM149" s="114" t="e">
        <f t="shared" si="14"/>
        <v>#DIV/0!</v>
      </c>
      <c r="AN149" s="114" t="e">
        <f t="shared" si="14"/>
        <v>#DIV/0!</v>
      </c>
    </row>
    <row r="150" spans="1:42" x14ac:dyDescent="0.3">
      <c r="E150" s="85" t="s">
        <v>26</v>
      </c>
      <c r="F150" s="114">
        <f t="shared" ref="F150:AN150" si="15">SQRT(SUMSQ(F72,F70,F68,F66,F64,F62,F60,F58,F56,F54,F52,F50,F48,F46,F44,F42,F40,F38,F36,F34,F32,F30,F28,F26,F24,F22,F20,F18,F16,F14,F12,F10,F8,F6,F4,F2)/COUNT(F72,F70,F68,F66,F64,F62,F60,F58,F56,F54,F52,F50,F48,F46,F44,F42,F40,F38,F36,F34,F32,F30,F28,F26,F24,F22,F20,F18,F16,F14,F12,F10,F8,F6,F4,F2))</f>
        <v>19</v>
      </c>
      <c r="G150" s="114">
        <f t="shared" si="15"/>
        <v>66</v>
      </c>
      <c r="H150" s="114">
        <f t="shared" si="15"/>
        <v>22</v>
      </c>
      <c r="I150" s="114">
        <f t="shared" si="15"/>
        <v>38</v>
      </c>
      <c r="J150" s="114">
        <f t="shared" si="15"/>
        <v>26</v>
      </c>
      <c r="K150" s="114">
        <f t="shared" si="15"/>
        <v>22</v>
      </c>
      <c r="L150" s="114">
        <f t="shared" si="15"/>
        <v>33</v>
      </c>
      <c r="M150" s="114" t="e">
        <f t="shared" si="15"/>
        <v>#DIV/0!</v>
      </c>
      <c r="N150" s="114" t="e">
        <f t="shared" si="15"/>
        <v>#DIV/0!</v>
      </c>
      <c r="O150" s="114" t="e">
        <f t="shared" si="15"/>
        <v>#DIV/0!</v>
      </c>
      <c r="P150" s="114" t="e">
        <f t="shared" si="15"/>
        <v>#DIV/0!</v>
      </c>
      <c r="Q150" s="114" t="e">
        <f t="shared" si="15"/>
        <v>#DIV/0!</v>
      </c>
      <c r="R150" s="114" t="e">
        <f t="shared" si="15"/>
        <v>#DIV/0!</v>
      </c>
      <c r="S150" s="114" t="e">
        <f t="shared" si="15"/>
        <v>#DIV/0!</v>
      </c>
      <c r="T150" s="114" t="e">
        <f t="shared" si="15"/>
        <v>#DIV/0!</v>
      </c>
      <c r="U150" s="114" t="e">
        <f t="shared" si="15"/>
        <v>#DIV/0!</v>
      </c>
      <c r="V150" s="114" t="e">
        <f t="shared" si="15"/>
        <v>#DIV/0!</v>
      </c>
      <c r="W150" s="114" t="e">
        <f t="shared" si="15"/>
        <v>#DIV/0!</v>
      </c>
      <c r="X150" s="114" t="e">
        <f t="shared" si="15"/>
        <v>#DIV/0!</v>
      </c>
      <c r="Y150" s="114" t="e">
        <f t="shared" si="15"/>
        <v>#DIV/0!</v>
      </c>
      <c r="Z150" s="114" t="e">
        <f t="shared" si="15"/>
        <v>#DIV/0!</v>
      </c>
      <c r="AA150" s="114" t="e">
        <f t="shared" si="15"/>
        <v>#DIV/0!</v>
      </c>
      <c r="AB150" s="114" t="e">
        <f t="shared" si="15"/>
        <v>#DIV/0!</v>
      </c>
      <c r="AC150" s="114" t="e">
        <f t="shared" si="15"/>
        <v>#DIV/0!</v>
      </c>
      <c r="AD150" s="114" t="e">
        <f t="shared" si="15"/>
        <v>#DIV/0!</v>
      </c>
      <c r="AE150" s="114" t="e">
        <f t="shared" si="15"/>
        <v>#DIV/0!</v>
      </c>
      <c r="AF150" s="114" t="e">
        <f t="shared" si="15"/>
        <v>#DIV/0!</v>
      </c>
      <c r="AG150" s="114" t="e">
        <f t="shared" si="15"/>
        <v>#DIV/0!</v>
      </c>
      <c r="AH150" s="114" t="e">
        <f t="shared" si="15"/>
        <v>#DIV/0!</v>
      </c>
      <c r="AI150" s="114" t="e">
        <f t="shared" si="15"/>
        <v>#DIV/0!</v>
      </c>
      <c r="AJ150" s="114" t="e">
        <f t="shared" si="15"/>
        <v>#DIV/0!</v>
      </c>
      <c r="AK150" s="114" t="e">
        <f t="shared" si="15"/>
        <v>#DIV/0!</v>
      </c>
      <c r="AL150" s="114" t="e">
        <f t="shared" si="15"/>
        <v>#DIV/0!</v>
      </c>
      <c r="AM150" s="114" t="e">
        <f t="shared" si="15"/>
        <v>#DIV/0!</v>
      </c>
      <c r="AN150" s="114" t="e">
        <f t="shared" si="15"/>
        <v>#DIV/0!</v>
      </c>
    </row>
    <row r="151" spans="1:42" x14ac:dyDescent="0.3">
      <c r="E151" s="85" t="s">
        <v>20</v>
      </c>
      <c r="F151" s="114">
        <f t="shared" ref="F151:AN151" si="16">AVERAGE(F73,F71,F69,F67,F65,F63,F61,F59,F57,F55,F53,F51,F49,F47,F45,F43,F41,F39,F37,F35,F33,F31,F29,F27,F25,F23,F21,F19,F17,F15,F13,F11,F9,F7,F5,F3)</f>
        <v>211</v>
      </c>
      <c r="G151" s="114">
        <f t="shared" si="16"/>
        <v>187</v>
      </c>
      <c r="H151" s="114">
        <f t="shared" si="16"/>
        <v>201</v>
      </c>
      <c r="I151" s="114">
        <f t="shared" si="16"/>
        <v>200</v>
      </c>
      <c r="J151" s="114">
        <f t="shared" si="16"/>
        <v>198</v>
      </c>
      <c r="K151" s="114">
        <f t="shared" si="16"/>
        <v>190</v>
      </c>
      <c r="L151" s="114">
        <f t="shared" si="16"/>
        <v>203</v>
      </c>
      <c r="M151" s="114" t="e">
        <f t="shared" si="16"/>
        <v>#DIV/0!</v>
      </c>
      <c r="N151" s="114" t="e">
        <f t="shared" si="16"/>
        <v>#DIV/0!</v>
      </c>
      <c r="O151" s="114" t="e">
        <f t="shared" si="16"/>
        <v>#DIV/0!</v>
      </c>
      <c r="P151" s="114" t="e">
        <f t="shared" si="16"/>
        <v>#DIV/0!</v>
      </c>
      <c r="Q151" s="114" t="e">
        <f t="shared" si="16"/>
        <v>#DIV/0!</v>
      </c>
      <c r="R151" s="114" t="e">
        <f t="shared" si="16"/>
        <v>#DIV/0!</v>
      </c>
      <c r="S151" s="114" t="e">
        <f t="shared" si="16"/>
        <v>#DIV/0!</v>
      </c>
      <c r="T151" s="114" t="e">
        <f t="shared" si="16"/>
        <v>#DIV/0!</v>
      </c>
      <c r="U151" s="114" t="e">
        <f t="shared" si="16"/>
        <v>#DIV/0!</v>
      </c>
      <c r="V151" s="114" t="e">
        <f t="shared" si="16"/>
        <v>#DIV/0!</v>
      </c>
      <c r="W151" s="114" t="e">
        <f t="shared" si="16"/>
        <v>#DIV/0!</v>
      </c>
      <c r="X151" s="114" t="e">
        <f t="shared" si="16"/>
        <v>#DIV/0!</v>
      </c>
      <c r="Y151" s="114" t="e">
        <f t="shared" si="16"/>
        <v>#DIV/0!</v>
      </c>
      <c r="Z151" s="114" t="e">
        <f t="shared" si="16"/>
        <v>#DIV/0!</v>
      </c>
      <c r="AA151" s="114" t="e">
        <f t="shared" si="16"/>
        <v>#DIV/0!</v>
      </c>
      <c r="AB151" s="114" t="e">
        <f t="shared" si="16"/>
        <v>#DIV/0!</v>
      </c>
      <c r="AC151" s="114" t="e">
        <f t="shared" si="16"/>
        <v>#DIV/0!</v>
      </c>
      <c r="AD151" s="114" t="e">
        <f t="shared" si="16"/>
        <v>#DIV/0!</v>
      </c>
      <c r="AE151" s="114" t="e">
        <f t="shared" si="16"/>
        <v>#DIV/0!</v>
      </c>
      <c r="AF151" s="114" t="e">
        <f t="shared" si="16"/>
        <v>#DIV/0!</v>
      </c>
      <c r="AG151" s="114" t="e">
        <f t="shared" si="16"/>
        <v>#DIV/0!</v>
      </c>
      <c r="AH151" s="114" t="e">
        <f t="shared" si="16"/>
        <v>#DIV/0!</v>
      </c>
      <c r="AI151" s="114" t="e">
        <f t="shared" si="16"/>
        <v>#DIV/0!</v>
      </c>
      <c r="AJ151" s="114" t="e">
        <f t="shared" si="16"/>
        <v>#DIV/0!</v>
      </c>
      <c r="AK151" s="114" t="e">
        <f t="shared" si="16"/>
        <v>#DIV/0!</v>
      </c>
      <c r="AL151" s="114" t="e">
        <f t="shared" si="16"/>
        <v>#DIV/0!</v>
      </c>
      <c r="AM151" s="114" t="e">
        <f t="shared" si="16"/>
        <v>#DIV/0!</v>
      </c>
      <c r="AN151" s="114" t="e">
        <f t="shared" si="16"/>
        <v>#DIV/0!</v>
      </c>
    </row>
    <row r="152" spans="1:42" x14ac:dyDescent="0.3">
      <c r="E152" s="85" t="s">
        <v>27</v>
      </c>
      <c r="F152" s="114">
        <f t="shared" ref="F152:AN152" si="17">SQRT(SUMSQ(F73,F71,F69,F67,F65,F63,F61,F59,F57,F55,F53,F51,F49,F47,F45,F43,F41,F39,F37,F35,F33,F31,F29,F27,F25,F23,F21,F19,F17,F15,F13,F11,F9,F7,F5,F3)/COUNT(F73,F71,F69,F67,F65,F63,F61,F59,F57,F55,F53,F51,F49,F47,F45,F43,F41,F39,F37,F35,F33,F31,F29,F27,F25,F23,F21,F19,F17,F15,F13,F11,F9,F7,F5,F3))</f>
        <v>211</v>
      </c>
      <c r="G152" s="114">
        <f t="shared" si="17"/>
        <v>187</v>
      </c>
      <c r="H152" s="114">
        <f t="shared" si="17"/>
        <v>201</v>
      </c>
      <c r="I152" s="114">
        <f t="shared" si="17"/>
        <v>200</v>
      </c>
      <c r="J152" s="114">
        <f t="shared" si="17"/>
        <v>198</v>
      </c>
      <c r="K152" s="114">
        <f t="shared" si="17"/>
        <v>190</v>
      </c>
      <c r="L152" s="114">
        <f t="shared" si="17"/>
        <v>203</v>
      </c>
      <c r="M152" s="114" t="e">
        <f t="shared" si="17"/>
        <v>#DIV/0!</v>
      </c>
      <c r="N152" s="114" t="e">
        <f t="shared" si="17"/>
        <v>#DIV/0!</v>
      </c>
      <c r="O152" s="114" t="e">
        <f t="shared" si="17"/>
        <v>#DIV/0!</v>
      </c>
      <c r="P152" s="114" t="e">
        <f t="shared" si="17"/>
        <v>#DIV/0!</v>
      </c>
      <c r="Q152" s="114" t="e">
        <f t="shared" si="17"/>
        <v>#DIV/0!</v>
      </c>
      <c r="R152" s="114" t="e">
        <f t="shared" si="17"/>
        <v>#DIV/0!</v>
      </c>
      <c r="S152" s="114" t="e">
        <f t="shared" si="17"/>
        <v>#DIV/0!</v>
      </c>
      <c r="T152" s="114" t="e">
        <f t="shared" si="17"/>
        <v>#DIV/0!</v>
      </c>
      <c r="U152" s="114" t="e">
        <f t="shared" si="17"/>
        <v>#DIV/0!</v>
      </c>
      <c r="V152" s="114" t="e">
        <f t="shared" si="17"/>
        <v>#DIV/0!</v>
      </c>
      <c r="W152" s="114" t="e">
        <f t="shared" si="17"/>
        <v>#DIV/0!</v>
      </c>
      <c r="X152" s="114" t="e">
        <f t="shared" si="17"/>
        <v>#DIV/0!</v>
      </c>
      <c r="Y152" s="114" t="e">
        <f t="shared" si="17"/>
        <v>#DIV/0!</v>
      </c>
      <c r="Z152" s="114" t="e">
        <f t="shared" si="17"/>
        <v>#DIV/0!</v>
      </c>
      <c r="AA152" s="114" t="e">
        <f t="shared" si="17"/>
        <v>#DIV/0!</v>
      </c>
      <c r="AB152" s="114" t="e">
        <f t="shared" si="17"/>
        <v>#DIV/0!</v>
      </c>
      <c r="AC152" s="114" t="e">
        <f t="shared" si="17"/>
        <v>#DIV/0!</v>
      </c>
      <c r="AD152" s="114" t="e">
        <f t="shared" si="17"/>
        <v>#DIV/0!</v>
      </c>
      <c r="AE152" s="114" t="e">
        <f t="shared" si="17"/>
        <v>#DIV/0!</v>
      </c>
      <c r="AF152" s="114" t="e">
        <f t="shared" si="17"/>
        <v>#DIV/0!</v>
      </c>
      <c r="AG152" s="114" t="e">
        <f t="shared" si="17"/>
        <v>#DIV/0!</v>
      </c>
      <c r="AH152" s="114" t="e">
        <f t="shared" si="17"/>
        <v>#DIV/0!</v>
      </c>
      <c r="AI152" s="114" t="e">
        <f t="shared" si="17"/>
        <v>#DIV/0!</v>
      </c>
      <c r="AJ152" s="114" t="e">
        <f t="shared" si="17"/>
        <v>#DIV/0!</v>
      </c>
      <c r="AK152" s="114" t="e">
        <f t="shared" si="17"/>
        <v>#DIV/0!</v>
      </c>
      <c r="AL152" s="114" t="e">
        <f t="shared" si="17"/>
        <v>#DIV/0!</v>
      </c>
      <c r="AM152" s="114" t="e">
        <f t="shared" si="17"/>
        <v>#DIV/0!</v>
      </c>
      <c r="AN152" s="114" t="e">
        <f t="shared" si="17"/>
        <v>#DIV/0!</v>
      </c>
    </row>
  </sheetData>
  <mergeCells count="131">
    <mergeCell ref="D141:D142"/>
    <mergeCell ref="B143:B148"/>
    <mergeCell ref="C143:C148"/>
    <mergeCell ref="D143:D144"/>
    <mergeCell ref="D145:D146"/>
    <mergeCell ref="D147:D148"/>
    <mergeCell ref="A131:A148"/>
    <mergeCell ref="B131:B136"/>
    <mergeCell ref="C131:C136"/>
    <mergeCell ref="D131:D132"/>
    <mergeCell ref="D133:D134"/>
    <mergeCell ref="D135:D136"/>
    <mergeCell ref="B137:B142"/>
    <mergeCell ref="C137:C142"/>
    <mergeCell ref="D137:D138"/>
    <mergeCell ref="D139:D140"/>
    <mergeCell ref="D123:D124"/>
    <mergeCell ref="B125:B130"/>
    <mergeCell ref="C125:C130"/>
    <mergeCell ref="D125:D126"/>
    <mergeCell ref="D127:D128"/>
    <mergeCell ref="D129:D130"/>
    <mergeCell ref="A113:A130"/>
    <mergeCell ref="B113:B118"/>
    <mergeCell ref="C113:C118"/>
    <mergeCell ref="D113:D114"/>
    <mergeCell ref="D115:D116"/>
    <mergeCell ref="D117:D118"/>
    <mergeCell ref="B119:B124"/>
    <mergeCell ref="C119:C124"/>
    <mergeCell ref="D119:D120"/>
    <mergeCell ref="D121:D122"/>
    <mergeCell ref="D105:D106"/>
    <mergeCell ref="B107:B112"/>
    <mergeCell ref="C107:C112"/>
    <mergeCell ref="D107:D108"/>
    <mergeCell ref="D109:D110"/>
    <mergeCell ref="D111:D112"/>
    <mergeCell ref="A95:A112"/>
    <mergeCell ref="B95:B100"/>
    <mergeCell ref="C95:C100"/>
    <mergeCell ref="D95:D96"/>
    <mergeCell ref="D97:D98"/>
    <mergeCell ref="D99:D100"/>
    <mergeCell ref="B101:B106"/>
    <mergeCell ref="C101:C106"/>
    <mergeCell ref="D101:D102"/>
    <mergeCell ref="D103:D104"/>
    <mergeCell ref="D83:D84"/>
    <mergeCell ref="D85:D86"/>
    <mergeCell ref="D87:D88"/>
    <mergeCell ref="B89:B94"/>
    <mergeCell ref="C89:C94"/>
    <mergeCell ref="D89:D90"/>
    <mergeCell ref="D91:D92"/>
    <mergeCell ref="D93:D94"/>
    <mergeCell ref="A74:A76"/>
    <mergeCell ref="B74:B75"/>
    <mergeCell ref="A77:A94"/>
    <mergeCell ref="B77:B82"/>
    <mergeCell ref="C77:C82"/>
    <mergeCell ref="D77:D78"/>
    <mergeCell ref="D79:D80"/>
    <mergeCell ref="D81:D82"/>
    <mergeCell ref="B83:B88"/>
    <mergeCell ref="C83:C88"/>
    <mergeCell ref="D66:D67"/>
    <mergeCell ref="B68:B73"/>
    <mergeCell ref="C68:C73"/>
    <mergeCell ref="D68:D69"/>
    <mergeCell ref="D70:D71"/>
    <mergeCell ref="D72:D73"/>
    <mergeCell ref="A56:A73"/>
    <mergeCell ref="B56:B61"/>
    <mergeCell ref="C56:C61"/>
    <mergeCell ref="D56:D57"/>
    <mergeCell ref="D58:D59"/>
    <mergeCell ref="D60:D61"/>
    <mergeCell ref="B62:B67"/>
    <mergeCell ref="C62:C67"/>
    <mergeCell ref="D62:D63"/>
    <mergeCell ref="D64:D65"/>
    <mergeCell ref="D48:D49"/>
    <mergeCell ref="B50:B55"/>
    <mergeCell ref="C50:C55"/>
    <mergeCell ref="D50:D51"/>
    <mergeCell ref="D52:D53"/>
    <mergeCell ref="D54:D55"/>
    <mergeCell ref="A38:A55"/>
    <mergeCell ref="B38:B43"/>
    <mergeCell ref="C38:C43"/>
    <mergeCell ref="D38:D39"/>
    <mergeCell ref="D40:D41"/>
    <mergeCell ref="D42:D43"/>
    <mergeCell ref="B44:B49"/>
    <mergeCell ref="C44:C49"/>
    <mergeCell ref="D44:D45"/>
    <mergeCell ref="D46:D47"/>
    <mergeCell ref="D30:D31"/>
    <mergeCell ref="B32:B37"/>
    <mergeCell ref="C32:C37"/>
    <mergeCell ref="D32:D33"/>
    <mergeCell ref="D34:D35"/>
    <mergeCell ref="D36:D37"/>
    <mergeCell ref="A20:A37"/>
    <mergeCell ref="B20:B25"/>
    <mergeCell ref="C20:C25"/>
    <mergeCell ref="D20:D21"/>
    <mergeCell ref="D22:D23"/>
    <mergeCell ref="D24:D25"/>
    <mergeCell ref="B26:B31"/>
    <mergeCell ref="C26:C31"/>
    <mergeCell ref="D26:D27"/>
    <mergeCell ref="D28:D29"/>
    <mergeCell ref="D10:D11"/>
    <mergeCell ref="D12:D13"/>
    <mergeCell ref="B14:B19"/>
    <mergeCell ref="C14:C19"/>
    <mergeCell ref="D14:D15"/>
    <mergeCell ref="D16:D17"/>
    <mergeCell ref="D18:D19"/>
    <mergeCell ref="B1:D1"/>
    <mergeCell ref="A2:A19"/>
    <mergeCell ref="B2:B7"/>
    <mergeCell ref="C2:C7"/>
    <mergeCell ref="D2:D3"/>
    <mergeCell ref="D4:D5"/>
    <mergeCell ref="D6:D7"/>
    <mergeCell ref="B8:B13"/>
    <mergeCell ref="C8:C13"/>
    <mergeCell ref="D8:D9"/>
  </mergeCells>
  <conditionalFormatting sqref="F149:AN149">
    <cfRule type="top10" dxfId="29" priority="18" rank="1"/>
  </conditionalFormatting>
  <conditionalFormatting sqref="F150:AN150">
    <cfRule type="top10" dxfId="28" priority="16" rank="1"/>
    <cfRule type="top10" dxfId="27" priority="17" rank="1"/>
  </conditionalFormatting>
  <conditionalFormatting sqref="F151:AN151">
    <cfRule type="top10" dxfId="26" priority="15" rank="1"/>
  </conditionalFormatting>
  <conditionalFormatting sqref="F152:AN152">
    <cfRule type="top10" dxfId="25" priority="14" rank="1"/>
  </conditionalFormatting>
  <conditionalFormatting sqref="F2:AP73">
    <cfRule type="cellIs" dxfId="24" priority="19" operator="greaterThanOrEqual">
      <formula>245</formula>
    </cfRule>
    <cfRule type="cellIs" dxfId="23" priority="20" operator="between">
      <formula>100</formula>
      <formula>199</formula>
    </cfRule>
    <cfRule type="cellIs" dxfId="22" priority="21" operator="greaterThan">
      <formula>199</formula>
    </cfRule>
  </conditionalFormatting>
  <conditionalFormatting sqref="F75:AN75">
    <cfRule type="cellIs" dxfId="21" priority="13" operator="greaterThanOrEqual">
      <formula>$AI$74</formula>
    </cfRule>
  </conditionalFormatting>
  <conditionalFormatting sqref="F77:AP94">
    <cfRule type="cellIs" dxfId="20" priority="10" operator="greaterThanOrEqual">
      <formula>245</formula>
    </cfRule>
    <cfRule type="cellIs" dxfId="19" priority="11" operator="between">
      <formula>100</formula>
      <formula>199</formula>
    </cfRule>
    <cfRule type="cellIs" dxfId="18" priority="12" operator="greaterThan">
      <formula>199</formula>
    </cfRule>
  </conditionalFormatting>
  <conditionalFormatting sqref="F95:AP112">
    <cfRule type="cellIs" dxfId="17" priority="7" operator="greaterThanOrEqual">
      <formula>245</formula>
    </cfRule>
    <cfRule type="cellIs" dxfId="16" priority="8" operator="between">
      <formula>100</formula>
      <formula>199</formula>
    </cfRule>
    <cfRule type="cellIs" dxfId="15" priority="9" operator="greaterThan">
      <formula>199</formula>
    </cfRule>
  </conditionalFormatting>
  <conditionalFormatting sqref="F113:AP130">
    <cfRule type="cellIs" dxfId="14" priority="4" operator="greaterThanOrEqual">
      <formula>245</formula>
    </cfRule>
    <cfRule type="cellIs" dxfId="13" priority="5" operator="between">
      <formula>100</formula>
      <formula>199</formula>
    </cfRule>
    <cfRule type="cellIs" dxfId="12" priority="6" operator="greaterThan">
      <formula>199</formula>
    </cfRule>
  </conditionalFormatting>
  <conditionalFormatting sqref="F131:AP148">
    <cfRule type="cellIs" dxfId="11" priority="1" operator="greaterThanOrEqual">
      <formula>245</formula>
    </cfRule>
    <cfRule type="cellIs" dxfId="10" priority="2" operator="between">
      <formula>100</formula>
      <formula>199</formula>
    </cfRule>
    <cfRule type="cellIs" dxfId="9" priority="3" operator="greaterThan">
      <formula>199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7FA2-5849-4265-B9DE-0DD0CA97A923}">
  <dimension ref="A1:JG27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Q18" sqref="Q18"/>
    </sheetView>
  </sheetViews>
  <sheetFormatPr defaultColWidth="8.77734375" defaultRowHeight="14.4" x14ac:dyDescent="0.3"/>
  <cols>
    <col min="1" max="1" width="9.44140625" style="129" bestFit="1" customWidth="1"/>
    <col min="2" max="2" width="9.77734375" style="129" bestFit="1" customWidth="1"/>
    <col min="3" max="4" width="3" style="129" bestFit="1" customWidth="1"/>
    <col min="5" max="11" width="2" style="129" bestFit="1" customWidth="1"/>
    <col min="12" max="101" width="3" style="129" bestFit="1" customWidth="1"/>
    <col min="102" max="265" width="4" style="129" bestFit="1" customWidth="1"/>
    <col min="266" max="266" width="6" style="129" bestFit="1" customWidth="1"/>
    <col min="267" max="267" width="12" style="129" bestFit="1" customWidth="1"/>
    <col min="268" max="16384" width="8.77734375" style="129"/>
  </cols>
  <sheetData>
    <row r="1" spans="1:267" x14ac:dyDescent="0.3">
      <c r="B1" s="129" t="s">
        <v>45</v>
      </c>
      <c r="C1" s="129">
        <v>1</v>
      </c>
      <c r="D1" s="129">
        <v>2</v>
      </c>
      <c r="E1" s="129">
        <v>3</v>
      </c>
      <c r="F1" s="129">
        <v>4</v>
      </c>
      <c r="G1" s="129">
        <v>5</v>
      </c>
      <c r="H1" s="129">
        <v>6</v>
      </c>
      <c r="I1" s="129">
        <v>7</v>
      </c>
      <c r="J1" s="129">
        <v>8</v>
      </c>
      <c r="K1" s="129">
        <v>9</v>
      </c>
      <c r="L1" s="129">
        <v>10</v>
      </c>
      <c r="M1" s="129">
        <v>11</v>
      </c>
      <c r="N1" s="129">
        <v>12</v>
      </c>
      <c r="O1" s="129">
        <v>13</v>
      </c>
      <c r="P1" s="129">
        <v>14</v>
      </c>
      <c r="Q1" s="129">
        <v>15</v>
      </c>
      <c r="R1" s="129">
        <v>16</v>
      </c>
      <c r="S1" s="129">
        <v>17</v>
      </c>
      <c r="T1" s="129">
        <v>18</v>
      </c>
      <c r="U1" s="129">
        <v>19</v>
      </c>
      <c r="V1" s="129">
        <v>20</v>
      </c>
      <c r="W1" s="129">
        <v>21</v>
      </c>
      <c r="X1" s="129">
        <v>22</v>
      </c>
      <c r="Y1" s="129">
        <v>23</v>
      </c>
      <c r="Z1" s="129">
        <v>24</v>
      </c>
      <c r="AA1" s="129">
        <v>25</v>
      </c>
      <c r="AB1" s="129">
        <v>26</v>
      </c>
      <c r="AC1" s="129">
        <v>27</v>
      </c>
      <c r="AD1" s="129">
        <v>28</v>
      </c>
      <c r="AE1" s="129">
        <v>29</v>
      </c>
      <c r="AF1" s="129">
        <v>30</v>
      </c>
      <c r="AG1" s="129">
        <v>31</v>
      </c>
      <c r="AH1" s="129">
        <v>32</v>
      </c>
      <c r="AI1" s="129">
        <v>33</v>
      </c>
      <c r="AJ1" s="129">
        <v>34</v>
      </c>
      <c r="AK1" s="129">
        <v>35</v>
      </c>
      <c r="AL1" s="129">
        <v>36</v>
      </c>
      <c r="AM1" s="129">
        <v>37</v>
      </c>
      <c r="AN1" s="129">
        <v>38</v>
      </c>
      <c r="AO1" s="129">
        <v>39</v>
      </c>
      <c r="AP1" s="129">
        <v>40</v>
      </c>
      <c r="AQ1" s="129">
        <v>41</v>
      </c>
      <c r="AR1" s="129">
        <v>42</v>
      </c>
      <c r="AS1" s="129">
        <v>43</v>
      </c>
      <c r="AT1" s="129">
        <v>44</v>
      </c>
      <c r="AU1" s="129">
        <v>45</v>
      </c>
      <c r="AV1" s="129">
        <v>46</v>
      </c>
      <c r="AW1" s="129">
        <v>47</v>
      </c>
      <c r="AX1" s="129">
        <v>48</v>
      </c>
      <c r="AY1" s="129">
        <v>49</v>
      </c>
      <c r="AZ1" s="129">
        <v>50</v>
      </c>
      <c r="BA1" s="129">
        <v>51</v>
      </c>
      <c r="BB1" s="129">
        <v>52</v>
      </c>
      <c r="BC1" s="129">
        <v>53</v>
      </c>
      <c r="BD1" s="129">
        <v>54</v>
      </c>
      <c r="BE1" s="129">
        <v>55</v>
      </c>
      <c r="BF1" s="129">
        <v>56</v>
      </c>
      <c r="BG1" s="129">
        <v>57</v>
      </c>
      <c r="BH1" s="129">
        <v>58</v>
      </c>
      <c r="BI1" s="129">
        <v>59</v>
      </c>
      <c r="BJ1" s="129">
        <v>60</v>
      </c>
      <c r="BK1" s="129">
        <v>61</v>
      </c>
      <c r="BL1" s="129">
        <v>62</v>
      </c>
      <c r="BM1" s="129">
        <v>63</v>
      </c>
      <c r="BN1" s="129">
        <v>64</v>
      </c>
      <c r="BO1" s="129">
        <v>65</v>
      </c>
      <c r="BP1" s="129">
        <v>66</v>
      </c>
      <c r="BQ1" s="129">
        <v>67</v>
      </c>
      <c r="BR1" s="129">
        <v>68</v>
      </c>
      <c r="BS1" s="129">
        <v>69</v>
      </c>
      <c r="BT1" s="129">
        <v>70</v>
      </c>
      <c r="BU1" s="129">
        <v>71</v>
      </c>
      <c r="BV1" s="129">
        <v>72</v>
      </c>
      <c r="BW1" s="129">
        <v>73</v>
      </c>
      <c r="BX1" s="129">
        <v>74</v>
      </c>
      <c r="BY1" s="129">
        <v>75</v>
      </c>
      <c r="BZ1" s="129">
        <v>76</v>
      </c>
      <c r="CA1" s="129">
        <v>77</v>
      </c>
      <c r="CB1" s="129">
        <v>78</v>
      </c>
      <c r="CC1" s="129">
        <v>79</v>
      </c>
      <c r="CD1" s="129">
        <v>80</v>
      </c>
      <c r="CE1" s="129">
        <v>81</v>
      </c>
      <c r="CF1" s="129">
        <v>82</v>
      </c>
      <c r="CG1" s="129">
        <v>83</v>
      </c>
      <c r="CH1" s="129">
        <v>84</v>
      </c>
      <c r="CI1" s="129">
        <v>85</v>
      </c>
      <c r="CJ1" s="129">
        <v>86</v>
      </c>
      <c r="CK1" s="129">
        <v>87</v>
      </c>
      <c r="CL1" s="129">
        <v>88</v>
      </c>
      <c r="CM1" s="129">
        <v>89</v>
      </c>
      <c r="CN1" s="129">
        <v>90</v>
      </c>
      <c r="CO1" s="129">
        <v>91</v>
      </c>
      <c r="CP1" s="129">
        <v>92</v>
      </c>
      <c r="CQ1" s="129">
        <v>93</v>
      </c>
      <c r="CR1" s="129">
        <v>94</v>
      </c>
      <c r="CS1" s="129">
        <v>95</v>
      </c>
      <c r="CT1" s="129">
        <v>96</v>
      </c>
      <c r="CU1" s="129">
        <v>97</v>
      </c>
      <c r="CV1" s="129">
        <v>98</v>
      </c>
      <c r="CW1" s="129">
        <v>99</v>
      </c>
      <c r="CX1" s="129">
        <v>100</v>
      </c>
      <c r="CY1" s="129">
        <v>101</v>
      </c>
      <c r="CZ1" s="129">
        <v>102</v>
      </c>
      <c r="DA1" s="129">
        <v>103</v>
      </c>
      <c r="DB1" s="129">
        <v>104</v>
      </c>
      <c r="DC1" s="129">
        <v>105</v>
      </c>
      <c r="DD1" s="129">
        <v>106</v>
      </c>
      <c r="DE1" s="129">
        <v>107</v>
      </c>
      <c r="DF1" s="129">
        <v>108</v>
      </c>
      <c r="DG1" s="129">
        <v>109</v>
      </c>
      <c r="DH1" s="129">
        <v>110</v>
      </c>
      <c r="DI1" s="129">
        <v>111</v>
      </c>
      <c r="DJ1" s="129">
        <v>112</v>
      </c>
      <c r="DK1" s="129">
        <v>113</v>
      </c>
      <c r="DL1" s="129">
        <v>114</v>
      </c>
      <c r="DM1" s="129">
        <v>115</v>
      </c>
      <c r="DN1" s="129">
        <v>116</v>
      </c>
      <c r="DO1" s="129">
        <v>117</v>
      </c>
      <c r="DP1" s="129">
        <v>118</v>
      </c>
      <c r="DQ1" s="129">
        <v>119</v>
      </c>
      <c r="DR1" s="129">
        <v>120</v>
      </c>
      <c r="DS1" s="129">
        <v>121</v>
      </c>
      <c r="DT1" s="129">
        <v>122</v>
      </c>
      <c r="DU1" s="129">
        <v>123</v>
      </c>
      <c r="DV1" s="129">
        <v>124</v>
      </c>
      <c r="DW1" s="129">
        <v>125</v>
      </c>
      <c r="DX1" s="129">
        <v>126</v>
      </c>
      <c r="DY1" s="129">
        <v>127</v>
      </c>
      <c r="DZ1" s="129">
        <v>128</v>
      </c>
      <c r="EA1" s="129">
        <v>129</v>
      </c>
      <c r="EB1" s="129">
        <v>130</v>
      </c>
      <c r="EC1" s="129">
        <v>131</v>
      </c>
      <c r="ED1" s="129">
        <v>132</v>
      </c>
      <c r="EE1" s="129">
        <v>133</v>
      </c>
      <c r="EF1" s="129">
        <v>134</v>
      </c>
      <c r="EG1" s="129">
        <v>135</v>
      </c>
      <c r="EH1" s="129">
        <v>136</v>
      </c>
      <c r="EI1" s="129">
        <v>137</v>
      </c>
      <c r="EJ1" s="129">
        <v>138</v>
      </c>
      <c r="EK1" s="129">
        <v>139</v>
      </c>
      <c r="EL1" s="129">
        <v>140</v>
      </c>
      <c r="EM1" s="129">
        <v>141</v>
      </c>
      <c r="EN1" s="129">
        <v>142</v>
      </c>
      <c r="EO1" s="129">
        <v>143</v>
      </c>
      <c r="EP1" s="129">
        <v>144</v>
      </c>
      <c r="EQ1" s="129">
        <v>145</v>
      </c>
      <c r="ER1" s="129">
        <v>146</v>
      </c>
      <c r="ES1" s="129">
        <v>147</v>
      </c>
      <c r="ET1" s="129">
        <v>148</v>
      </c>
      <c r="EU1" s="129">
        <v>149</v>
      </c>
      <c r="EV1" s="129">
        <v>150</v>
      </c>
      <c r="EW1" s="129">
        <v>151</v>
      </c>
      <c r="EX1" s="129">
        <v>152</v>
      </c>
      <c r="EY1" s="129">
        <v>153</v>
      </c>
      <c r="EZ1" s="129">
        <v>154</v>
      </c>
      <c r="FA1" s="129">
        <v>155</v>
      </c>
      <c r="FB1" s="129">
        <v>156</v>
      </c>
      <c r="FC1" s="129">
        <v>157</v>
      </c>
      <c r="FD1" s="129">
        <v>158</v>
      </c>
      <c r="FE1" s="129">
        <v>159</v>
      </c>
      <c r="FF1" s="129">
        <v>160</v>
      </c>
      <c r="FG1" s="129">
        <v>161</v>
      </c>
      <c r="FH1" s="129">
        <v>162</v>
      </c>
      <c r="FI1" s="129">
        <v>163</v>
      </c>
      <c r="FJ1" s="129">
        <v>164</v>
      </c>
      <c r="FK1" s="129">
        <v>165</v>
      </c>
      <c r="FL1" s="129">
        <v>166</v>
      </c>
      <c r="FM1" s="129">
        <v>167</v>
      </c>
      <c r="FN1" s="129">
        <v>168</v>
      </c>
      <c r="FO1" s="129">
        <v>169</v>
      </c>
      <c r="FP1" s="129">
        <v>170</v>
      </c>
      <c r="FQ1" s="129">
        <v>171</v>
      </c>
      <c r="FR1" s="129">
        <v>172</v>
      </c>
      <c r="FS1" s="129">
        <v>173</v>
      </c>
      <c r="FT1" s="129">
        <v>174</v>
      </c>
      <c r="FU1" s="129">
        <v>175</v>
      </c>
      <c r="FV1" s="129">
        <v>176</v>
      </c>
      <c r="FW1" s="129">
        <v>177</v>
      </c>
      <c r="FX1" s="129">
        <v>178</v>
      </c>
      <c r="FY1" s="129">
        <v>179</v>
      </c>
      <c r="FZ1" s="129">
        <v>180</v>
      </c>
      <c r="GA1" s="129">
        <v>181</v>
      </c>
      <c r="GB1" s="129">
        <v>182</v>
      </c>
      <c r="GC1" s="129">
        <v>183</v>
      </c>
      <c r="GD1" s="129">
        <v>184</v>
      </c>
      <c r="GE1" s="129">
        <v>185</v>
      </c>
      <c r="GF1" s="129">
        <v>186</v>
      </c>
      <c r="GG1" s="129">
        <v>187</v>
      </c>
      <c r="GH1" s="129">
        <v>188</v>
      </c>
      <c r="GI1" s="129">
        <v>189</v>
      </c>
      <c r="GJ1" s="129">
        <v>190</v>
      </c>
      <c r="GK1" s="129">
        <v>191</v>
      </c>
      <c r="GL1" s="129">
        <v>192</v>
      </c>
      <c r="GM1" s="129">
        <v>193</v>
      </c>
      <c r="GN1" s="129">
        <v>194</v>
      </c>
      <c r="GO1" s="129">
        <v>195</v>
      </c>
      <c r="GP1" s="129">
        <v>196</v>
      </c>
      <c r="GQ1" s="129">
        <v>197</v>
      </c>
      <c r="GR1" s="129">
        <v>198</v>
      </c>
      <c r="GS1" s="129">
        <v>199</v>
      </c>
      <c r="GT1" s="129">
        <v>200</v>
      </c>
      <c r="GU1" s="129">
        <v>201</v>
      </c>
      <c r="GV1" s="129">
        <v>202</v>
      </c>
      <c r="GW1" s="129">
        <v>203</v>
      </c>
      <c r="GX1" s="129">
        <v>204</v>
      </c>
      <c r="GY1" s="129">
        <v>205</v>
      </c>
      <c r="GZ1" s="129">
        <v>206</v>
      </c>
      <c r="HA1" s="129">
        <v>207</v>
      </c>
      <c r="HB1" s="129">
        <v>208</v>
      </c>
      <c r="HC1" s="129">
        <v>209</v>
      </c>
      <c r="HD1" s="129">
        <v>210</v>
      </c>
      <c r="HE1" s="129">
        <v>211</v>
      </c>
      <c r="HF1" s="129">
        <v>212</v>
      </c>
      <c r="HG1" s="129">
        <v>213</v>
      </c>
      <c r="HH1" s="129">
        <v>214</v>
      </c>
      <c r="HI1" s="129">
        <v>215</v>
      </c>
      <c r="HJ1" s="129">
        <v>216</v>
      </c>
      <c r="HK1" s="129">
        <v>217</v>
      </c>
      <c r="HL1" s="129">
        <v>218</v>
      </c>
      <c r="HM1" s="129">
        <v>219</v>
      </c>
      <c r="HN1" s="129">
        <v>220</v>
      </c>
      <c r="HO1" s="129">
        <v>221</v>
      </c>
      <c r="HP1" s="129">
        <v>222</v>
      </c>
      <c r="HQ1" s="129">
        <v>223</v>
      </c>
      <c r="HR1" s="129">
        <v>224</v>
      </c>
      <c r="HS1" s="129">
        <v>225</v>
      </c>
      <c r="HT1" s="129">
        <v>226</v>
      </c>
      <c r="HU1" s="129">
        <v>227</v>
      </c>
      <c r="HV1" s="129">
        <v>228</v>
      </c>
      <c r="HW1" s="129">
        <v>229</v>
      </c>
      <c r="HX1" s="129">
        <v>230</v>
      </c>
      <c r="HY1" s="129">
        <v>231</v>
      </c>
      <c r="HZ1" s="129">
        <v>232</v>
      </c>
      <c r="IA1" s="129">
        <v>233</v>
      </c>
      <c r="IB1" s="129">
        <v>234</v>
      </c>
      <c r="IC1" s="129">
        <v>235</v>
      </c>
      <c r="ID1" s="129">
        <v>236</v>
      </c>
      <c r="IE1" s="129">
        <v>237</v>
      </c>
      <c r="IF1" s="129">
        <v>238</v>
      </c>
      <c r="IG1" s="129">
        <v>239</v>
      </c>
      <c r="IH1" s="129">
        <v>240</v>
      </c>
      <c r="II1" s="129">
        <v>241</v>
      </c>
      <c r="IJ1" s="129">
        <v>242</v>
      </c>
      <c r="IK1" s="129">
        <v>243</v>
      </c>
      <c r="IL1" s="129">
        <v>244</v>
      </c>
      <c r="IM1" s="129">
        <v>245</v>
      </c>
      <c r="IN1" s="129">
        <v>246</v>
      </c>
      <c r="IO1" s="129">
        <v>247</v>
      </c>
      <c r="IP1" s="129">
        <v>248</v>
      </c>
      <c r="IQ1" s="129">
        <v>249</v>
      </c>
      <c r="IR1" s="129">
        <v>250</v>
      </c>
      <c r="IS1" s="129">
        <v>251</v>
      </c>
      <c r="IT1" s="129">
        <v>252</v>
      </c>
      <c r="IU1" s="129">
        <v>253</v>
      </c>
      <c r="IV1" s="129">
        <v>254</v>
      </c>
      <c r="IW1" s="129">
        <v>255</v>
      </c>
      <c r="IX1" s="129">
        <v>256</v>
      </c>
      <c r="IY1" s="129">
        <v>257</v>
      </c>
      <c r="IZ1" s="129">
        <v>258</v>
      </c>
      <c r="JA1" s="129">
        <v>259</v>
      </c>
      <c r="JB1" s="129">
        <v>260</v>
      </c>
      <c r="JC1" s="129">
        <v>261</v>
      </c>
      <c r="JD1" s="129">
        <v>262</v>
      </c>
      <c r="JE1" s="129">
        <v>263</v>
      </c>
    </row>
    <row r="2" spans="1:267" x14ac:dyDescent="0.3">
      <c r="A2" s="129" t="s">
        <v>44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  <c r="BU2" s="232"/>
      <c r="BV2" s="232"/>
      <c r="BW2" s="232"/>
      <c r="BX2" s="232"/>
      <c r="BY2" s="232"/>
      <c r="BZ2" s="232"/>
      <c r="CA2" s="232"/>
      <c r="CB2" s="232"/>
      <c r="CC2" s="232"/>
      <c r="CD2" s="232"/>
      <c r="CE2" s="232"/>
      <c r="CF2" s="232"/>
      <c r="CG2" s="232"/>
      <c r="CH2" s="232"/>
      <c r="CI2" s="232"/>
      <c r="CJ2" s="232"/>
      <c r="CK2" s="232"/>
      <c r="CL2" s="232"/>
      <c r="CM2" s="232"/>
      <c r="CN2" s="232"/>
      <c r="CO2" s="232"/>
      <c r="CP2" s="232"/>
      <c r="CQ2" s="232"/>
      <c r="CR2" s="232"/>
      <c r="CS2" s="232"/>
      <c r="CT2" s="232"/>
      <c r="CU2" s="232"/>
      <c r="CV2" s="232"/>
      <c r="CW2" s="232"/>
      <c r="CX2" s="232"/>
      <c r="CY2" s="232"/>
      <c r="CZ2" s="232"/>
      <c r="DA2" s="232"/>
      <c r="DB2" s="232"/>
      <c r="DC2" s="232"/>
      <c r="DD2" s="232"/>
      <c r="DE2" s="232"/>
      <c r="DF2" s="232"/>
      <c r="DG2" s="232"/>
      <c r="DH2" s="232"/>
      <c r="DI2" s="232"/>
      <c r="DJ2" s="232"/>
      <c r="DK2" s="232"/>
      <c r="DL2" s="232"/>
      <c r="DM2" s="232"/>
      <c r="DN2" s="232"/>
      <c r="DO2" s="232"/>
      <c r="DP2" s="232"/>
      <c r="DQ2" s="232"/>
      <c r="DR2" s="232"/>
      <c r="DS2" s="232"/>
      <c r="DT2" s="232"/>
      <c r="DU2" s="232"/>
      <c r="DV2" s="232"/>
      <c r="DW2" s="232"/>
      <c r="DX2" s="232"/>
      <c r="DY2" s="232"/>
      <c r="DZ2" s="232"/>
      <c r="EA2" s="232"/>
      <c r="EB2" s="232"/>
      <c r="EC2" s="232"/>
      <c r="ED2" s="232"/>
      <c r="EE2" s="232"/>
      <c r="EF2" s="232"/>
      <c r="EG2" s="232"/>
      <c r="EH2" s="232"/>
      <c r="EI2" s="232"/>
      <c r="EJ2" s="232"/>
      <c r="EK2" s="232"/>
      <c r="EL2" s="232"/>
      <c r="EM2" s="232"/>
      <c r="EN2" s="232"/>
      <c r="EO2" s="232"/>
      <c r="EP2" s="232"/>
      <c r="EQ2" s="232"/>
      <c r="ER2" s="232"/>
      <c r="ES2" s="232"/>
      <c r="ET2" s="232"/>
      <c r="EU2" s="232"/>
      <c r="EV2" s="232"/>
      <c r="EW2" s="232"/>
      <c r="EX2" s="232"/>
      <c r="EY2" s="232"/>
      <c r="EZ2" s="232"/>
      <c r="FA2" s="232"/>
      <c r="FB2" s="232"/>
      <c r="FC2" s="232"/>
      <c r="FD2" s="232"/>
      <c r="FE2" s="232"/>
      <c r="FF2" s="232"/>
      <c r="FG2" s="232"/>
      <c r="FH2" s="232"/>
      <c r="FI2" s="232"/>
      <c r="FJ2" s="232"/>
      <c r="FK2" s="232"/>
      <c r="FL2" s="232"/>
      <c r="FM2" s="232"/>
      <c r="FN2" s="232"/>
      <c r="FO2" s="232"/>
      <c r="FP2" s="232"/>
      <c r="FQ2" s="232"/>
      <c r="FR2" s="232"/>
      <c r="FS2" s="232"/>
      <c r="FT2" s="232"/>
      <c r="FU2" s="232"/>
      <c r="FV2" s="232"/>
      <c r="FW2" s="232"/>
      <c r="FX2" s="232"/>
      <c r="FY2" s="232"/>
      <c r="FZ2" s="232"/>
      <c r="GA2" s="232"/>
      <c r="GB2" s="232"/>
      <c r="GC2" s="232"/>
      <c r="GD2" s="232"/>
      <c r="GE2" s="232"/>
      <c r="GF2" s="232"/>
      <c r="GG2" s="232"/>
      <c r="GH2" s="232"/>
      <c r="GI2" s="232"/>
      <c r="GJ2" s="232"/>
      <c r="GK2" s="232"/>
      <c r="GL2" s="232"/>
      <c r="GM2" s="232"/>
      <c r="GN2" s="232"/>
      <c r="GO2" s="232"/>
      <c r="GP2" s="232"/>
      <c r="GQ2" s="232"/>
      <c r="GR2" s="232"/>
      <c r="GS2" s="232"/>
      <c r="GT2" s="232"/>
      <c r="GU2" s="232"/>
      <c r="GV2" s="232"/>
      <c r="GW2" s="232"/>
      <c r="GX2" s="232"/>
      <c r="GY2" s="232"/>
      <c r="GZ2" s="232"/>
      <c r="HA2" s="232"/>
      <c r="HB2" s="232"/>
      <c r="HC2" s="232"/>
      <c r="HD2" s="232"/>
      <c r="HE2" s="232"/>
      <c r="HF2" s="232"/>
      <c r="HG2" s="232"/>
      <c r="HH2" s="232"/>
      <c r="HI2" s="232"/>
      <c r="HJ2" s="232"/>
      <c r="HK2" s="232"/>
      <c r="HL2" s="232"/>
      <c r="HM2" s="232"/>
      <c r="HN2" s="232"/>
      <c r="HO2" s="232"/>
      <c r="HP2" s="232"/>
      <c r="HQ2" s="232"/>
      <c r="HR2" s="232"/>
      <c r="HS2" s="232"/>
      <c r="HT2" s="232"/>
      <c r="HU2" s="232"/>
      <c r="HV2" s="232"/>
      <c r="HW2" s="232"/>
      <c r="HX2" s="232"/>
      <c r="HY2" s="232"/>
      <c r="HZ2" s="232"/>
      <c r="IA2" s="232"/>
      <c r="IB2" s="232"/>
      <c r="IC2" s="232"/>
      <c r="ID2" s="232"/>
      <c r="IE2" s="232"/>
      <c r="IF2" s="232"/>
      <c r="IG2" s="232"/>
      <c r="IH2" s="232"/>
      <c r="II2" s="232"/>
      <c r="IJ2" s="232"/>
      <c r="IK2" s="232"/>
      <c r="IL2" s="232"/>
      <c r="IM2" s="232"/>
      <c r="IN2" s="232"/>
      <c r="IO2" s="232"/>
      <c r="IP2" s="232"/>
      <c r="IQ2" s="232"/>
      <c r="IR2" s="232"/>
      <c r="IS2" s="232"/>
      <c r="IT2" s="232"/>
      <c r="IU2" s="232"/>
      <c r="IV2" s="232"/>
      <c r="IW2" s="232"/>
      <c r="IX2" s="232"/>
      <c r="IY2" s="232"/>
      <c r="IZ2" s="232"/>
      <c r="JA2" s="232"/>
      <c r="JB2" s="232"/>
      <c r="JC2" s="232"/>
      <c r="JD2" s="232"/>
      <c r="JE2" s="232"/>
      <c r="JF2" s="129" t="s">
        <v>47</v>
      </c>
      <c r="JG2" s="129" t="s">
        <v>48</v>
      </c>
    </row>
    <row r="3" spans="1:267" x14ac:dyDescent="0.3">
      <c r="A3" s="129">
        <v>1</v>
      </c>
      <c r="B3" s="232"/>
      <c r="C3" s="145">
        <v>5</v>
      </c>
      <c r="D3" s="145">
        <v>1</v>
      </c>
      <c r="E3" s="145">
        <v>2</v>
      </c>
      <c r="F3" s="145">
        <v>2</v>
      </c>
      <c r="G3" s="145">
        <v>0</v>
      </c>
      <c r="H3" s="145">
        <v>0</v>
      </c>
      <c r="I3" s="145">
        <v>1</v>
      </c>
      <c r="J3" s="145">
        <v>3</v>
      </c>
      <c r="K3" s="145">
        <v>2</v>
      </c>
      <c r="L3" s="145">
        <v>0</v>
      </c>
      <c r="M3" s="145">
        <v>0</v>
      </c>
      <c r="N3" s="145">
        <v>2</v>
      </c>
      <c r="O3" s="145">
        <v>1</v>
      </c>
      <c r="P3" s="145">
        <v>4</v>
      </c>
      <c r="Q3" s="145">
        <v>5</v>
      </c>
      <c r="R3" s="145">
        <v>7</v>
      </c>
      <c r="S3" s="145">
        <v>11</v>
      </c>
      <c r="T3" s="145">
        <v>16</v>
      </c>
      <c r="U3" s="145">
        <v>11</v>
      </c>
      <c r="V3" s="145">
        <v>10</v>
      </c>
      <c r="W3" s="145">
        <v>13</v>
      </c>
      <c r="X3" s="145">
        <v>9</v>
      </c>
      <c r="Y3" s="145">
        <v>4</v>
      </c>
      <c r="Z3" s="145">
        <v>1</v>
      </c>
      <c r="AA3" s="145">
        <v>2</v>
      </c>
      <c r="AB3" s="145">
        <v>2</v>
      </c>
      <c r="AC3" s="145">
        <v>1</v>
      </c>
      <c r="AD3" s="145">
        <v>1</v>
      </c>
      <c r="AE3" s="145">
        <v>2</v>
      </c>
      <c r="AF3" s="145">
        <v>1</v>
      </c>
      <c r="AG3" s="145">
        <v>5</v>
      </c>
      <c r="AH3" s="145">
        <v>7</v>
      </c>
      <c r="AI3" s="145">
        <v>9</v>
      </c>
      <c r="AJ3" s="145">
        <v>4</v>
      </c>
      <c r="AK3" s="145">
        <v>4</v>
      </c>
      <c r="AL3" s="145">
        <v>3</v>
      </c>
      <c r="AM3" s="145">
        <v>3</v>
      </c>
      <c r="AN3" s="145">
        <v>9</v>
      </c>
      <c r="AO3" s="145">
        <v>5</v>
      </c>
      <c r="AP3" s="145">
        <v>3</v>
      </c>
      <c r="AQ3" s="145">
        <v>2</v>
      </c>
      <c r="AR3" s="145">
        <v>1</v>
      </c>
      <c r="AS3" s="145">
        <v>3</v>
      </c>
      <c r="AT3" s="145">
        <v>3</v>
      </c>
      <c r="AU3" s="145">
        <v>0</v>
      </c>
      <c r="AV3" s="145">
        <v>0</v>
      </c>
      <c r="AW3" s="145">
        <v>1</v>
      </c>
      <c r="AX3" s="145">
        <v>2</v>
      </c>
      <c r="AY3" s="145">
        <v>0</v>
      </c>
      <c r="AZ3" s="145">
        <v>4</v>
      </c>
      <c r="BA3" s="145">
        <v>2</v>
      </c>
      <c r="BB3" s="145">
        <v>1</v>
      </c>
      <c r="BC3" s="145">
        <v>3</v>
      </c>
      <c r="BD3" s="145">
        <v>5</v>
      </c>
      <c r="BE3" s="145">
        <v>4</v>
      </c>
      <c r="BF3" s="145">
        <v>1</v>
      </c>
      <c r="BG3" s="145">
        <v>4</v>
      </c>
      <c r="BH3" s="145">
        <v>3</v>
      </c>
      <c r="BI3" s="145">
        <v>2</v>
      </c>
      <c r="BJ3" s="145">
        <v>6</v>
      </c>
      <c r="BK3" s="145">
        <v>12</v>
      </c>
      <c r="BL3" s="145">
        <v>6</v>
      </c>
      <c r="BM3" s="145">
        <v>4</v>
      </c>
      <c r="BN3" s="145">
        <v>4</v>
      </c>
      <c r="BO3" s="145">
        <v>4</v>
      </c>
      <c r="BP3" s="145">
        <v>2</v>
      </c>
      <c r="BQ3" s="145">
        <v>5</v>
      </c>
      <c r="BR3" s="145">
        <v>6</v>
      </c>
      <c r="BS3" s="145">
        <v>3</v>
      </c>
      <c r="BT3" s="145">
        <v>1</v>
      </c>
      <c r="BU3" s="145">
        <v>2</v>
      </c>
      <c r="BV3" s="145">
        <v>2</v>
      </c>
      <c r="BW3" s="145">
        <v>0</v>
      </c>
      <c r="BX3" s="145">
        <v>0</v>
      </c>
      <c r="BY3" s="145">
        <v>5</v>
      </c>
      <c r="BZ3" s="145">
        <v>1</v>
      </c>
      <c r="CA3" s="145">
        <v>2</v>
      </c>
      <c r="CB3" s="145">
        <v>2</v>
      </c>
      <c r="CC3" s="145">
        <v>1</v>
      </c>
      <c r="CD3" s="145">
        <v>2</v>
      </c>
      <c r="CE3" s="145">
        <v>2</v>
      </c>
      <c r="CF3" s="145">
        <v>2</v>
      </c>
      <c r="CG3" s="145">
        <v>1</v>
      </c>
      <c r="CH3" s="145">
        <v>3</v>
      </c>
      <c r="CI3" s="145">
        <v>4</v>
      </c>
      <c r="CJ3" s="145">
        <v>3</v>
      </c>
      <c r="CK3" s="145">
        <v>3</v>
      </c>
      <c r="CL3" s="145">
        <v>5</v>
      </c>
      <c r="CM3" s="145">
        <v>4</v>
      </c>
      <c r="CN3" s="145">
        <v>3</v>
      </c>
      <c r="CO3" s="145">
        <v>2</v>
      </c>
      <c r="CP3" s="145">
        <v>5</v>
      </c>
      <c r="CQ3" s="145">
        <v>3</v>
      </c>
      <c r="CR3" s="145">
        <v>2</v>
      </c>
      <c r="CS3" s="145">
        <v>2</v>
      </c>
      <c r="CT3" s="145">
        <v>3</v>
      </c>
      <c r="CU3" s="145">
        <v>3</v>
      </c>
      <c r="CV3" s="145">
        <v>4</v>
      </c>
      <c r="CW3" s="145">
        <v>4</v>
      </c>
      <c r="CX3" s="145">
        <v>6</v>
      </c>
      <c r="CY3" s="145">
        <v>2</v>
      </c>
      <c r="CZ3" s="145">
        <v>1</v>
      </c>
      <c r="DA3" s="145">
        <v>5</v>
      </c>
      <c r="DB3" s="145">
        <v>2</v>
      </c>
      <c r="DC3" s="145">
        <v>1</v>
      </c>
      <c r="DD3" s="145">
        <v>6</v>
      </c>
      <c r="DE3" s="145">
        <v>4</v>
      </c>
      <c r="DF3" s="145">
        <v>15</v>
      </c>
      <c r="DG3" s="145">
        <v>17</v>
      </c>
      <c r="DH3" s="145">
        <v>12</v>
      </c>
      <c r="DI3" s="145">
        <v>6</v>
      </c>
      <c r="DJ3" s="145">
        <v>6</v>
      </c>
      <c r="DK3" s="145">
        <v>9</v>
      </c>
      <c r="DL3" s="145">
        <v>10</v>
      </c>
      <c r="DM3" s="145">
        <v>9</v>
      </c>
      <c r="DN3" s="145">
        <v>7</v>
      </c>
      <c r="DO3" s="145">
        <v>5</v>
      </c>
      <c r="DP3" s="145">
        <v>3</v>
      </c>
      <c r="DQ3" s="145">
        <v>3</v>
      </c>
      <c r="DR3" s="145">
        <v>9</v>
      </c>
      <c r="DS3" s="145">
        <v>7</v>
      </c>
      <c r="DT3" s="145">
        <v>2</v>
      </c>
      <c r="DU3" s="145">
        <v>3</v>
      </c>
      <c r="DV3" s="145">
        <v>3</v>
      </c>
      <c r="DW3" s="145">
        <v>3</v>
      </c>
      <c r="DX3" s="145">
        <v>6</v>
      </c>
      <c r="DY3" s="145">
        <v>3</v>
      </c>
      <c r="DZ3" s="145">
        <v>2</v>
      </c>
      <c r="EA3" s="145">
        <v>1</v>
      </c>
      <c r="EB3" s="145">
        <v>1</v>
      </c>
      <c r="EC3" s="145">
        <v>3</v>
      </c>
      <c r="ED3" s="145">
        <v>2</v>
      </c>
      <c r="EE3" s="145">
        <v>4</v>
      </c>
      <c r="EF3" s="145">
        <v>6</v>
      </c>
      <c r="EG3" s="145">
        <v>1</v>
      </c>
      <c r="EH3" s="145">
        <v>9</v>
      </c>
      <c r="EI3" s="145">
        <v>7</v>
      </c>
      <c r="EJ3" s="145">
        <v>7</v>
      </c>
      <c r="EK3" s="145">
        <v>6</v>
      </c>
      <c r="EL3" s="145">
        <v>6</v>
      </c>
      <c r="EM3" s="145">
        <v>6</v>
      </c>
      <c r="EN3" s="145">
        <v>9</v>
      </c>
      <c r="EO3" s="145">
        <v>4</v>
      </c>
      <c r="EP3" s="145">
        <v>4</v>
      </c>
      <c r="EQ3" s="145">
        <v>2</v>
      </c>
      <c r="ER3" s="145">
        <v>1</v>
      </c>
      <c r="ES3" s="145">
        <v>3</v>
      </c>
      <c r="ET3" s="145">
        <v>4</v>
      </c>
      <c r="EU3" s="145">
        <v>3</v>
      </c>
      <c r="EV3" s="145">
        <v>3</v>
      </c>
      <c r="EW3" s="145">
        <v>3</v>
      </c>
      <c r="EX3" s="145">
        <v>1</v>
      </c>
      <c r="EY3" s="145">
        <v>4</v>
      </c>
      <c r="EZ3" s="145">
        <v>2</v>
      </c>
      <c r="FA3" s="145">
        <v>4</v>
      </c>
      <c r="FB3" s="145">
        <v>4</v>
      </c>
      <c r="FC3" s="145">
        <v>5</v>
      </c>
      <c r="FD3" s="145">
        <v>15</v>
      </c>
      <c r="FE3" s="145">
        <v>10</v>
      </c>
      <c r="FF3" s="145">
        <v>8</v>
      </c>
      <c r="FG3" s="145">
        <v>8</v>
      </c>
      <c r="FH3" s="145">
        <v>11</v>
      </c>
      <c r="FI3" s="145">
        <v>7</v>
      </c>
      <c r="FJ3" s="145">
        <v>5</v>
      </c>
      <c r="FK3" s="145">
        <v>4</v>
      </c>
      <c r="FL3" s="145">
        <v>5</v>
      </c>
      <c r="FM3" s="145">
        <v>3</v>
      </c>
      <c r="FN3" s="145">
        <v>5</v>
      </c>
      <c r="FO3" s="145">
        <v>6</v>
      </c>
      <c r="FP3" s="145">
        <v>5</v>
      </c>
      <c r="FQ3" s="145">
        <v>5</v>
      </c>
      <c r="FR3" s="145">
        <v>2</v>
      </c>
      <c r="FS3" s="145">
        <v>1</v>
      </c>
      <c r="FT3" s="145">
        <v>2</v>
      </c>
      <c r="FU3" s="145">
        <v>9</v>
      </c>
      <c r="FV3" s="145">
        <v>7</v>
      </c>
      <c r="FW3" s="145">
        <v>7</v>
      </c>
      <c r="FX3" s="145">
        <v>8</v>
      </c>
      <c r="FY3" s="145">
        <v>9</v>
      </c>
      <c r="FZ3" s="145">
        <v>13</v>
      </c>
      <c r="GA3" s="145">
        <v>25</v>
      </c>
      <c r="GB3" s="145">
        <v>28</v>
      </c>
      <c r="GC3" s="145">
        <v>26</v>
      </c>
      <c r="GD3" s="145">
        <v>2</v>
      </c>
      <c r="GE3" s="145">
        <v>3</v>
      </c>
      <c r="GF3" s="145">
        <v>4</v>
      </c>
      <c r="GG3" s="145">
        <v>2</v>
      </c>
      <c r="GH3" s="145">
        <v>5</v>
      </c>
      <c r="GI3" s="145">
        <v>5</v>
      </c>
      <c r="GJ3" s="145">
        <v>5</v>
      </c>
      <c r="GK3" s="145">
        <v>3</v>
      </c>
      <c r="GL3" s="145">
        <v>3</v>
      </c>
      <c r="GM3" s="145">
        <v>4</v>
      </c>
      <c r="GN3" s="145">
        <v>9</v>
      </c>
      <c r="GO3" s="145">
        <v>7</v>
      </c>
      <c r="GP3" s="145">
        <v>6</v>
      </c>
      <c r="GQ3" s="145">
        <v>5</v>
      </c>
      <c r="GR3" s="145">
        <v>6</v>
      </c>
      <c r="GS3" s="145">
        <v>3</v>
      </c>
      <c r="GT3" s="145">
        <v>3</v>
      </c>
      <c r="GU3" s="145">
        <v>7</v>
      </c>
      <c r="GV3" s="145">
        <v>3</v>
      </c>
      <c r="GW3" s="145">
        <v>3</v>
      </c>
      <c r="GX3" s="145">
        <v>5</v>
      </c>
      <c r="GY3" s="145">
        <v>4</v>
      </c>
      <c r="GZ3" s="145">
        <v>4</v>
      </c>
      <c r="HA3" s="145">
        <v>7</v>
      </c>
      <c r="HB3" s="145">
        <v>7</v>
      </c>
      <c r="HC3" s="145">
        <v>4</v>
      </c>
      <c r="HD3" s="145">
        <v>3</v>
      </c>
      <c r="HE3" s="145">
        <v>3</v>
      </c>
      <c r="HF3" s="145">
        <v>2</v>
      </c>
      <c r="HG3" s="145">
        <v>4</v>
      </c>
      <c r="HH3" s="145">
        <v>11</v>
      </c>
      <c r="HI3" s="145">
        <v>15</v>
      </c>
      <c r="HJ3" s="145">
        <v>19</v>
      </c>
      <c r="HK3" s="145">
        <v>19</v>
      </c>
      <c r="HL3" s="145">
        <v>13</v>
      </c>
      <c r="HM3" s="145">
        <v>9</v>
      </c>
      <c r="HN3" s="145">
        <v>6</v>
      </c>
      <c r="HO3" s="145">
        <v>8</v>
      </c>
      <c r="HP3" s="145">
        <v>6</v>
      </c>
      <c r="HQ3" s="145">
        <v>5</v>
      </c>
      <c r="HR3" s="145">
        <v>4</v>
      </c>
      <c r="HS3" s="145">
        <v>4</v>
      </c>
      <c r="HT3" s="145">
        <v>6</v>
      </c>
      <c r="HU3" s="145">
        <v>5</v>
      </c>
      <c r="HV3" s="145">
        <v>5</v>
      </c>
      <c r="HW3" s="145">
        <v>3</v>
      </c>
      <c r="HX3" s="145">
        <v>4</v>
      </c>
      <c r="HY3" s="145">
        <v>5</v>
      </c>
      <c r="HZ3" s="145">
        <v>6</v>
      </c>
      <c r="IA3" s="145">
        <v>10</v>
      </c>
      <c r="IB3" s="145">
        <v>4</v>
      </c>
      <c r="IC3" s="145">
        <v>11</v>
      </c>
      <c r="ID3" s="145">
        <v>2</v>
      </c>
      <c r="IE3" s="145">
        <v>8</v>
      </c>
      <c r="IF3" s="145">
        <v>5</v>
      </c>
      <c r="IG3" s="145">
        <v>7</v>
      </c>
      <c r="IH3" s="145">
        <v>4</v>
      </c>
      <c r="II3" s="145">
        <v>0</v>
      </c>
      <c r="IJ3" s="145">
        <v>2</v>
      </c>
      <c r="IK3" s="145">
        <v>3</v>
      </c>
      <c r="IL3" s="145">
        <v>6</v>
      </c>
      <c r="IM3" s="145">
        <v>11</v>
      </c>
      <c r="IN3" s="145">
        <v>1</v>
      </c>
      <c r="IO3" s="145">
        <v>2</v>
      </c>
      <c r="IP3" s="145">
        <v>3</v>
      </c>
      <c r="IQ3" s="145">
        <v>4</v>
      </c>
      <c r="IR3" s="145">
        <v>3</v>
      </c>
      <c r="IS3" s="145">
        <v>3</v>
      </c>
      <c r="IT3" s="145">
        <v>2</v>
      </c>
      <c r="IU3" s="146">
        <v>2</v>
      </c>
      <c r="IV3" s="146">
        <v>4</v>
      </c>
      <c r="IW3" s="146">
        <v>3</v>
      </c>
      <c r="IX3" s="146">
        <v>5</v>
      </c>
      <c r="IY3" s="146">
        <v>14</v>
      </c>
      <c r="IZ3" s="146">
        <v>30</v>
      </c>
      <c r="JA3" s="146">
        <v>7</v>
      </c>
      <c r="JB3" s="146">
        <v>6</v>
      </c>
      <c r="JC3" s="146">
        <v>11</v>
      </c>
      <c r="JD3" s="146">
        <v>31</v>
      </c>
      <c r="JE3" s="146">
        <v>3</v>
      </c>
      <c r="JF3" s="129">
        <f>SUM(C3:JE3)</f>
        <v>1347</v>
      </c>
      <c r="JG3" s="129">
        <f>AVERAGE(C3:JE3)</f>
        <v>5.1216730038022815</v>
      </c>
    </row>
    <row r="4" spans="1:267" x14ac:dyDescent="0.3">
      <c r="A4" s="129">
        <v>2</v>
      </c>
      <c r="B4" s="232"/>
      <c r="C4" s="145">
        <v>6</v>
      </c>
      <c r="D4" s="145">
        <v>2</v>
      </c>
      <c r="E4" s="145">
        <v>3</v>
      </c>
      <c r="F4" s="145">
        <v>4</v>
      </c>
      <c r="G4" s="145">
        <v>1</v>
      </c>
      <c r="H4" s="145">
        <v>1</v>
      </c>
      <c r="I4" s="145">
        <v>2</v>
      </c>
      <c r="J4" s="145">
        <v>3</v>
      </c>
      <c r="K4" s="145">
        <v>6</v>
      </c>
      <c r="L4" s="145">
        <v>1</v>
      </c>
      <c r="M4" s="145">
        <v>1</v>
      </c>
      <c r="N4" s="145">
        <v>4</v>
      </c>
      <c r="O4" s="145">
        <v>5</v>
      </c>
      <c r="P4" s="145">
        <v>3</v>
      </c>
      <c r="Q4" s="145">
        <v>5</v>
      </c>
      <c r="R4" s="145">
        <v>4</v>
      </c>
      <c r="S4" s="145">
        <v>5</v>
      </c>
      <c r="T4" s="145">
        <v>11</v>
      </c>
      <c r="U4" s="145">
        <v>9</v>
      </c>
      <c r="V4" s="145">
        <v>8</v>
      </c>
      <c r="W4" s="145">
        <v>12</v>
      </c>
      <c r="X4" s="145">
        <v>6</v>
      </c>
      <c r="Y4" s="145">
        <v>5</v>
      </c>
      <c r="Z4" s="145">
        <v>1</v>
      </c>
      <c r="AA4" s="145">
        <v>3</v>
      </c>
      <c r="AB4" s="145">
        <v>2</v>
      </c>
      <c r="AC4" s="145">
        <v>1</v>
      </c>
      <c r="AD4" s="145">
        <v>1</v>
      </c>
      <c r="AE4" s="145">
        <v>2</v>
      </c>
      <c r="AF4" s="145">
        <v>1</v>
      </c>
      <c r="AG4" s="145">
        <v>3</v>
      </c>
      <c r="AH4" s="145">
        <v>5</v>
      </c>
      <c r="AI4" s="145">
        <v>8</v>
      </c>
      <c r="AJ4" s="145">
        <v>2</v>
      </c>
      <c r="AK4" s="145">
        <v>5</v>
      </c>
      <c r="AL4" s="145">
        <v>3</v>
      </c>
      <c r="AM4" s="145">
        <v>4</v>
      </c>
      <c r="AN4" s="145">
        <v>9</v>
      </c>
      <c r="AO4" s="145">
        <v>5</v>
      </c>
      <c r="AP4" s="145">
        <v>2</v>
      </c>
      <c r="AQ4" s="145">
        <v>2</v>
      </c>
      <c r="AR4" s="145">
        <v>1</v>
      </c>
      <c r="AS4" s="145">
        <v>2</v>
      </c>
      <c r="AT4" s="145">
        <v>2</v>
      </c>
      <c r="AU4" s="145">
        <v>0</v>
      </c>
      <c r="AV4" s="145">
        <v>1</v>
      </c>
      <c r="AW4" s="145">
        <v>1</v>
      </c>
      <c r="AX4" s="145">
        <v>2</v>
      </c>
      <c r="AY4" s="145">
        <v>0</v>
      </c>
      <c r="AZ4" s="145">
        <v>4</v>
      </c>
      <c r="BA4" s="145">
        <v>1</v>
      </c>
      <c r="BB4" s="145">
        <v>0</v>
      </c>
      <c r="BC4" s="145">
        <v>3</v>
      </c>
      <c r="BD4" s="145">
        <v>4</v>
      </c>
      <c r="BE4" s="145">
        <v>4</v>
      </c>
      <c r="BF4" s="145">
        <v>1</v>
      </c>
      <c r="BG4" s="145">
        <v>3</v>
      </c>
      <c r="BH4" s="145">
        <v>2</v>
      </c>
      <c r="BI4" s="145">
        <v>2</v>
      </c>
      <c r="BJ4" s="145">
        <v>3</v>
      </c>
      <c r="BK4" s="145">
        <v>10</v>
      </c>
      <c r="BL4" s="145">
        <v>5</v>
      </c>
      <c r="BM4" s="145">
        <v>5</v>
      </c>
      <c r="BN4" s="145">
        <v>4</v>
      </c>
      <c r="BO4" s="145">
        <v>2</v>
      </c>
      <c r="BP4" s="145">
        <v>3</v>
      </c>
      <c r="BQ4" s="145">
        <v>3</v>
      </c>
      <c r="BR4" s="145">
        <v>4</v>
      </c>
      <c r="BS4" s="145">
        <v>2</v>
      </c>
      <c r="BT4" s="145">
        <v>1</v>
      </c>
      <c r="BU4" s="145">
        <v>2</v>
      </c>
      <c r="BV4" s="145">
        <v>2</v>
      </c>
      <c r="BW4" s="145">
        <v>2</v>
      </c>
      <c r="BX4" s="145">
        <v>2</v>
      </c>
      <c r="BY4" s="145">
        <v>2</v>
      </c>
      <c r="BZ4" s="145">
        <v>0</v>
      </c>
      <c r="CA4" s="145">
        <v>2</v>
      </c>
      <c r="CB4" s="145">
        <v>1</v>
      </c>
      <c r="CC4" s="145">
        <v>2</v>
      </c>
      <c r="CD4" s="145">
        <v>1</v>
      </c>
      <c r="CE4" s="145">
        <v>1</v>
      </c>
      <c r="CF4" s="145">
        <v>3</v>
      </c>
      <c r="CG4" s="145">
        <v>2</v>
      </c>
      <c r="CH4" s="145">
        <v>1</v>
      </c>
      <c r="CI4" s="145">
        <v>3</v>
      </c>
      <c r="CJ4" s="145">
        <v>2</v>
      </c>
      <c r="CK4" s="145">
        <v>3</v>
      </c>
      <c r="CL4" s="145">
        <v>7</v>
      </c>
      <c r="CM4" s="145">
        <v>5</v>
      </c>
      <c r="CN4" s="145">
        <v>3</v>
      </c>
      <c r="CO4" s="145">
        <v>3</v>
      </c>
      <c r="CP4" s="145">
        <v>10</v>
      </c>
      <c r="CQ4" s="145">
        <v>8</v>
      </c>
      <c r="CR4" s="145">
        <v>4</v>
      </c>
      <c r="CS4" s="145">
        <v>4</v>
      </c>
      <c r="CT4" s="145">
        <v>9</v>
      </c>
      <c r="CU4" s="145">
        <v>8</v>
      </c>
      <c r="CV4" s="145">
        <v>2</v>
      </c>
      <c r="CW4" s="145">
        <v>6</v>
      </c>
      <c r="CX4" s="145">
        <v>3</v>
      </c>
      <c r="CY4" s="145">
        <v>2</v>
      </c>
      <c r="CZ4" s="145">
        <v>1</v>
      </c>
      <c r="DA4" s="145">
        <v>4</v>
      </c>
      <c r="DB4" s="145">
        <v>3</v>
      </c>
      <c r="DC4" s="145">
        <v>1</v>
      </c>
      <c r="DD4" s="145">
        <v>6</v>
      </c>
      <c r="DE4" s="145">
        <v>3</v>
      </c>
      <c r="DF4" s="145">
        <v>13</v>
      </c>
      <c r="DG4" s="145">
        <v>13</v>
      </c>
      <c r="DH4" s="145">
        <v>10</v>
      </c>
      <c r="DI4" s="145">
        <v>3</v>
      </c>
      <c r="DJ4" s="145">
        <v>3</v>
      </c>
      <c r="DK4" s="145">
        <v>9</v>
      </c>
      <c r="DL4" s="145">
        <v>12</v>
      </c>
      <c r="DM4" s="145">
        <v>12</v>
      </c>
      <c r="DN4" s="145">
        <v>6</v>
      </c>
      <c r="DO4" s="145">
        <v>5</v>
      </c>
      <c r="DP4" s="145">
        <v>4</v>
      </c>
      <c r="DQ4" s="145">
        <v>3</v>
      </c>
      <c r="DR4" s="145">
        <v>7</v>
      </c>
      <c r="DS4" s="145">
        <v>6</v>
      </c>
      <c r="DT4" s="145">
        <v>3</v>
      </c>
      <c r="DU4" s="145">
        <v>4</v>
      </c>
      <c r="DV4" s="145">
        <v>4</v>
      </c>
      <c r="DW4" s="145">
        <v>4</v>
      </c>
      <c r="DX4" s="145">
        <v>5</v>
      </c>
      <c r="DY4" s="145">
        <v>3</v>
      </c>
      <c r="DZ4" s="145">
        <v>2</v>
      </c>
      <c r="EA4" s="145">
        <v>1</v>
      </c>
      <c r="EB4" s="145">
        <v>1</v>
      </c>
      <c r="EC4" s="145">
        <v>2</v>
      </c>
      <c r="ED4" s="145">
        <v>3</v>
      </c>
      <c r="EE4" s="145">
        <v>4</v>
      </c>
      <c r="EF4" s="145">
        <v>8</v>
      </c>
      <c r="EG4" s="145">
        <v>5</v>
      </c>
      <c r="EH4" s="145">
        <v>8</v>
      </c>
      <c r="EI4" s="145">
        <v>5</v>
      </c>
      <c r="EJ4" s="145">
        <v>5</v>
      </c>
      <c r="EK4" s="145">
        <v>7</v>
      </c>
      <c r="EL4" s="145">
        <v>7</v>
      </c>
      <c r="EM4" s="145">
        <v>7</v>
      </c>
      <c r="EN4" s="145">
        <v>9</v>
      </c>
      <c r="EO4" s="145">
        <v>4</v>
      </c>
      <c r="EP4" s="145">
        <v>5</v>
      </c>
      <c r="EQ4" s="145">
        <v>3</v>
      </c>
      <c r="ER4" s="145">
        <v>2</v>
      </c>
      <c r="ES4" s="145">
        <v>4</v>
      </c>
      <c r="ET4" s="145">
        <v>4</v>
      </c>
      <c r="EU4" s="145">
        <v>3</v>
      </c>
      <c r="EV4" s="145">
        <v>2</v>
      </c>
      <c r="EW4" s="145">
        <v>3</v>
      </c>
      <c r="EX4" s="145">
        <v>2</v>
      </c>
      <c r="EY4" s="145">
        <v>2</v>
      </c>
      <c r="EZ4" s="145">
        <v>3</v>
      </c>
      <c r="FA4" s="145">
        <v>5</v>
      </c>
      <c r="FB4" s="145">
        <v>4</v>
      </c>
      <c r="FC4" s="145">
        <v>8</v>
      </c>
      <c r="FD4" s="145">
        <v>13</v>
      </c>
      <c r="FE4" s="145">
        <v>13</v>
      </c>
      <c r="FF4" s="145">
        <v>9</v>
      </c>
      <c r="FG4" s="145">
        <v>13</v>
      </c>
      <c r="FH4" s="145">
        <v>6</v>
      </c>
      <c r="FI4" s="145">
        <v>6</v>
      </c>
      <c r="FJ4" s="145">
        <v>7</v>
      </c>
      <c r="FK4" s="145">
        <v>5</v>
      </c>
      <c r="FL4" s="145">
        <v>5</v>
      </c>
      <c r="FM4" s="145">
        <v>6</v>
      </c>
      <c r="FN4" s="145">
        <v>5</v>
      </c>
      <c r="FO4" s="145">
        <v>4</v>
      </c>
      <c r="FP4" s="145">
        <v>8</v>
      </c>
      <c r="FQ4" s="145">
        <v>8</v>
      </c>
      <c r="FR4" s="145">
        <v>2</v>
      </c>
      <c r="FS4" s="145">
        <v>1</v>
      </c>
      <c r="FT4" s="145">
        <v>3</v>
      </c>
      <c r="FU4" s="145">
        <v>11</v>
      </c>
      <c r="FV4" s="145">
        <v>10</v>
      </c>
      <c r="FW4" s="145">
        <v>6</v>
      </c>
      <c r="FX4" s="145">
        <v>7</v>
      </c>
      <c r="FY4" s="145">
        <v>4</v>
      </c>
      <c r="FZ4" s="145">
        <v>11</v>
      </c>
      <c r="GA4" s="145">
        <v>17</v>
      </c>
      <c r="GB4" s="145">
        <v>22</v>
      </c>
      <c r="GC4" s="145">
        <v>27</v>
      </c>
      <c r="GD4" s="145">
        <v>4</v>
      </c>
      <c r="GE4" s="145">
        <v>2</v>
      </c>
      <c r="GF4" s="145">
        <v>3</v>
      </c>
      <c r="GG4" s="145">
        <v>4</v>
      </c>
      <c r="GH4" s="145">
        <v>5</v>
      </c>
      <c r="GI4" s="145">
        <v>5</v>
      </c>
      <c r="GJ4" s="145">
        <v>2</v>
      </c>
      <c r="GK4" s="145">
        <v>3</v>
      </c>
      <c r="GL4" s="145">
        <v>1</v>
      </c>
      <c r="GM4" s="145">
        <v>3</v>
      </c>
      <c r="GN4" s="145">
        <v>16</v>
      </c>
      <c r="GO4" s="145">
        <v>9</v>
      </c>
      <c r="GP4" s="145">
        <v>9</v>
      </c>
      <c r="GQ4" s="145">
        <v>9</v>
      </c>
      <c r="GR4" s="145">
        <v>11</v>
      </c>
      <c r="GS4" s="145">
        <v>2</v>
      </c>
      <c r="GT4" s="145">
        <v>2</v>
      </c>
      <c r="GU4" s="145">
        <v>7</v>
      </c>
      <c r="GV4" s="145">
        <v>4</v>
      </c>
      <c r="GW4" s="145">
        <v>5</v>
      </c>
      <c r="GX4" s="145">
        <v>7</v>
      </c>
      <c r="GY4" s="145">
        <v>4</v>
      </c>
      <c r="GZ4" s="145">
        <v>10</v>
      </c>
      <c r="HA4" s="145">
        <v>7</v>
      </c>
      <c r="HB4" s="145">
        <v>8</v>
      </c>
      <c r="HC4" s="145">
        <v>3</v>
      </c>
      <c r="HD4" s="145">
        <v>4</v>
      </c>
      <c r="HE4" s="145">
        <v>5</v>
      </c>
      <c r="HF4" s="145">
        <v>5</v>
      </c>
      <c r="HG4" s="145">
        <v>3</v>
      </c>
      <c r="HH4" s="145">
        <v>9</v>
      </c>
      <c r="HI4" s="145">
        <v>13</v>
      </c>
      <c r="HJ4" s="145">
        <v>13</v>
      </c>
      <c r="HK4" s="145">
        <v>17</v>
      </c>
      <c r="HL4" s="145">
        <v>8</v>
      </c>
      <c r="HM4" s="145">
        <v>6</v>
      </c>
      <c r="HN4" s="145">
        <v>6</v>
      </c>
      <c r="HO4" s="145">
        <v>9</v>
      </c>
      <c r="HP4" s="145">
        <v>7</v>
      </c>
      <c r="HQ4" s="145">
        <v>5</v>
      </c>
      <c r="HR4" s="145">
        <v>4</v>
      </c>
      <c r="HS4" s="145">
        <v>4</v>
      </c>
      <c r="HT4" s="145">
        <v>7</v>
      </c>
      <c r="HU4" s="145">
        <v>6</v>
      </c>
      <c r="HV4" s="145">
        <v>8</v>
      </c>
      <c r="HW4" s="145">
        <v>10</v>
      </c>
      <c r="HX4" s="145">
        <v>4</v>
      </c>
      <c r="HY4" s="145">
        <v>9</v>
      </c>
      <c r="HZ4" s="145">
        <v>7</v>
      </c>
      <c r="IA4" s="145">
        <v>6</v>
      </c>
      <c r="IB4" s="145">
        <v>2</v>
      </c>
      <c r="IC4" s="145">
        <v>9</v>
      </c>
      <c r="ID4" s="145">
        <v>2</v>
      </c>
      <c r="IE4" s="145">
        <v>3</v>
      </c>
      <c r="IF4" s="145">
        <v>3</v>
      </c>
      <c r="IG4" s="145">
        <v>4</v>
      </c>
      <c r="IH4" s="145">
        <v>2</v>
      </c>
      <c r="II4" s="145">
        <v>0</v>
      </c>
      <c r="IJ4" s="145">
        <v>1</v>
      </c>
      <c r="IK4" s="145">
        <v>3</v>
      </c>
      <c r="IL4" s="145">
        <v>8</v>
      </c>
      <c r="IM4" s="145">
        <v>7</v>
      </c>
      <c r="IN4" s="145">
        <v>5</v>
      </c>
      <c r="IO4" s="145">
        <v>2</v>
      </c>
      <c r="IP4" s="145">
        <v>7</v>
      </c>
      <c r="IQ4" s="145">
        <v>8</v>
      </c>
      <c r="IR4" s="145">
        <v>7</v>
      </c>
      <c r="IS4" s="145">
        <v>6</v>
      </c>
      <c r="IT4" s="145">
        <v>4</v>
      </c>
      <c r="IU4" s="146">
        <v>4</v>
      </c>
      <c r="IV4" s="146">
        <v>6</v>
      </c>
      <c r="IW4" s="146">
        <v>6</v>
      </c>
      <c r="IX4" s="146">
        <v>5</v>
      </c>
      <c r="IY4" s="146">
        <v>12</v>
      </c>
      <c r="IZ4" s="146">
        <v>25</v>
      </c>
      <c r="JA4" s="146">
        <v>9</v>
      </c>
      <c r="JB4" s="146">
        <v>9</v>
      </c>
      <c r="JC4" s="146">
        <v>8</v>
      </c>
      <c r="JD4" s="146">
        <v>33</v>
      </c>
      <c r="JE4" s="146">
        <v>4</v>
      </c>
      <c r="JF4" s="129">
        <f t="shared" ref="JF4:JF14" si="0">SUM(C4:JE4)</f>
        <v>1374</v>
      </c>
      <c r="JG4" s="129">
        <f t="shared" ref="JG4:JG14" si="1">AVERAGE(C4:JE4)</f>
        <v>5.2243346007604563</v>
      </c>
    </row>
    <row r="5" spans="1:267" x14ac:dyDescent="0.3">
      <c r="A5" s="129">
        <v>3</v>
      </c>
      <c r="B5" s="232"/>
      <c r="C5" s="145">
        <v>4</v>
      </c>
      <c r="D5" s="145">
        <v>1</v>
      </c>
      <c r="E5" s="145">
        <v>1</v>
      </c>
      <c r="F5" s="145">
        <v>3</v>
      </c>
      <c r="G5" s="145">
        <v>1</v>
      </c>
      <c r="H5" s="145">
        <v>0</v>
      </c>
      <c r="I5" s="145">
        <v>1</v>
      </c>
      <c r="J5" s="145">
        <v>4</v>
      </c>
      <c r="K5" s="145">
        <v>3</v>
      </c>
      <c r="L5" s="145">
        <v>0</v>
      </c>
      <c r="M5" s="145">
        <v>0</v>
      </c>
      <c r="N5" s="145">
        <v>0</v>
      </c>
      <c r="O5" s="145">
        <v>3</v>
      </c>
      <c r="P5" s="145">
        <v>2</v>
      </c>
      <c r="Q5" s="145">
        <v>6</v>
      </c>
      <c r="R5" s="145">
        <v>4</v>
      </c>
      <c r="S5" s="145">
        <v>4</v>
      </c>
      <c r="T5" s="145">
        <v>7</v>
      </c>
      <c r="U5" s="145">
        <v>8</v>
      </c>
      <c r="V5" s="145">
        <v>5</v>
      </c>
      <c r="W5" s="145">
        <v>11</v>
      </c>
      <c r="X5" s="145">
        <v>6</v>
      </c>
      <c r="Y5" s="145">
        <v>2</v>
      </c>
      <c r="Z5" s="145">
        <v>1</v>
      </c>
      <c r="AA5" s="145">
        <v>2</v>
      </c>
      <c r="AB5" s="145">
        <v>2</v>
      </c>
      <c r="AC5" s="145">
        <v>0</v>
      </c>
      <c r="AD5" s="145">
        <v>1</v>
      </c>
      <c r="AE5" s="145">
        <v>2</v>
      </c>
      <c r="AF5" s="145">
        <v>1</v>
      </c>
      <c r="AG5" s="145">
        <v>2</v>
      </c>
      <c r="AH5" s="145">
        <v>6</v>
      </c>
      <c r="AI5" s="145">
        <v>6</v>
      </c>
      <c r="AJ5" s="145">
        <v>4</v>
      </c>
      <c r="AK5" s="145">
        <v>2</v>
      </c>
      <c r="AL5" s="145">
        <v>2</v>
      </c>
      <c r="AM5" s="145">
        <v>3</v>
      </c>
      <c r="AN5" s="145">
        <v>4</v>
      </c>
      <c r="AO5" s="145">
        <v>6</v>
      </c>
      <c r="AP5" s="145">
        <v>3</v>
      </c>
      <c r="AQ5" s="145">
        <v>3</v>
      </c>
      <c r="AR5" s="145">
        <v>1</v>
      </c>
      <c r="AS5" s="145">
        <v>2</v>
      </c>
      <c r="AT5" s="145">
        <v>3</v>
      </c>
      <c r="AU5" s="145">
        <v>0</v>
      </c>
      <c r="AV5" s="145">
        <v>1</v>
      </c>
      <c r="AW5" s="145">
        <v>1</v>
      </c>
      <c r="AX5" s="145">
        <v>1</v>
      </c>
      <c r="AY5" s="145">
        <v>0</v>
      </c>
      <c r="AZ5" s="145">
        <v>4</v>
      </c>
      <c r="BA5" s="145">
        <v>2</v>
      </c>
      <c r="BB5" s="145">
        <v>0</v>
      </c>
      <c r="BC5" s="145">
        <v>1</v>
      </c>
      <c r="BD5" s="145">
        <v>6</v>
      </c>
      <c r="BE5" s="145">
        <v>5</v>
      </c>
      <c r="BF5" s="145">
        <v>1</v>
      </c>
      <c r="BG5" s="145">
        <v>3</v>
      </c>
      <c r="BH5" s="145">
        <v>1</v>
      </c>
      <c r="BI5" s="145">
        <v>2</v>
      </c>
      <c r="BJ5" s="145">
        <v>2</v>
      </c>
      <c r="BK5" s="145">
        <v>12</v>
      </c>
      <c r="BL5" s="145">
        <v>7</v>
      </c>
      <c r="BM5" s="145">
        <v>3</v>
      </c>
      <c r="BN5" s="145">
        <v>2</v>
      </c>
      <c r="BO5" s="145">
        <v>4</v>
      </c>
      <c r="BP5" s="145">
        <v>2</v>
      </c>
      <c r="BQ5" s="145">
        <v>3</v>
      </c>
      <c r="BR5" s="145">
        <v>2</v>
      </c>
      <c r="BS5" s="145">
        <v>2</v>
      </c>
      <c r="BT5" s="145">
        <v>1</v>
      </c>
      <c r="BU5" s="145">
        <v>1</v>
      </c>
      <c r="BV5" s="145">
        <v>1</v>
      </c>
      <c r="BW5" s="145">
        <v>0</v>
      </c>
      <c r="BX5" s="145">
        <v>0</v>
      </c>
      <c r="BY5" s="145">
        <v>2</v>
      </c>
      <c r="BZ5" s="145">
        <v>1</v>
      </c>
      <c r="CA5" s="145">
        <v>1</v>
      </c>
      <c r="CB5" s="145">
        <v>1</v>
      </c>
      <c r="CC5" s="145">
        <v>0</v>
      </c>
      <c r="CD5" s="145">
        <v>1</v>
      </c>
      <c r="CE5" s="145">
        <v>1</v>
      </c>
      <c r="CF5" s="145">
        <v>1</v>
      </c>
      <c r="CG5" s="145">
        <v>1</v>
      </c>
      <c r="CH5" s="145">
        <v>1</v>
      </c>
      <c r="CI5" s="145">
        <v>4</v>
      </c>
      <c r="CJ5" s="145">
        <v>4</v>
      </c>
      <c r="CK5" s="145">
        <v>4</v>
      </c>
      <c r="CL5" s="145">
        <v>6</v>
      </c>
      <c r="CM5" s="145">
        <v>3</v>
      </c>
      <c r="CN5" s="145">
        <v>3</v>
      </c>
      <c r="CO5" s="145">
        <v>3</v>
      </c>
      <c r="CP5" s="145">
        <v>6</v>
      </c>
      <c r="CQ5" s="145">
        <v>4</v>
      </c>
      <c r="CR5" s="145">
        <v>2</v>
      </c>
      <c r="CS5" s="145">
        <v>3</v>
      </c>
      <c r="CT5" s="145">
        <v>3</v>
      </c>
      <c r="CU5" s="145">
        <v>3</v>
      </c>
      <c r="CV5" s="145">
        <v>3</v>
      </c>
      <c r="CW5" s="145">
        <v>3</v>
      </c>
      <c r="CX5" s="145">
        <v>4</v>
      </c>
      <c r="CY5" s="145">
        <v>2</v>
      </c>
      <c r="CZ5" s="145">
        <v>0</v>
      </c>
      <c r="DA5" s="145">
        <v>5</v>
      </c>
      <c r="DB5" s="145">
        <v>2</v>
      </c>
      <c r="DC5" s="145">
        <v>0</v>
      </c>
      <c r="DD5" s="145">
        <v>4</v>
      </c>
      <c r="DE5" s="145">
        <v>4</v>
      </c>
      <c r="DF5" s="145">
        <v>14</v>
      </c>
      <c r="DG5" s="145">
        <v>14</v>
      </c>
      <c r="DH5" s="145">
        <v>12</v>
      </c>
      <c r="DI5" s="145">
        <v>4</v>
      </c>
      <c r="DJ5" s="145">
        <v>5</v>
      </c>
      <c r="DK5" s="145">
        <v>10</v>
      </c>
      <c r="DL5" s="145">
        <v>11</v>
      </c>
      <c r="DM5" s="145">
        <v>10</v>
      </c>
      <c r="DN5" s="145">
        <v>7</v>
      </c>
      <c r="DO5" s="145">
        <v>5</v>
      </c>
      <c r="DP5" s="145">
        <v>4</v>
      </c>
      <c r="DQ5" s="145">
        <v>4</v>
      </c>
      <c r="DR5" s="145">
        <v>7</v>
      </c>
      <c r="DS5" s="145">
        <v>5</v>
      </c>
      <c r="DT5" s="145">
        <v>3</v>
      </c>
      <c r="DU5" s="145">
        <v>4</v>
      </c>
      <c r="DV5" s="145">
        <v>4</v>
      </c>
      <c r="DW5" s="145">
        <v>3</v>
      </c>
      <c r="DX5" s="145">
        <v>5</v>
      </c>
      <c r="DY5" s="145">
        <v>3</v>
      </c>
      <c r="DZ5" s="145">
        <v>1</v>
      </c>
      <c r="EA5" s="145">
        <v>2</v>
      </c>
      <c r="EB5" s="145">
        <v>1</v>
      </c>
      <c r="EC5" s="145">
        <v>3</v>
      </c>
      <c r="ED5" s="145">
        <v>2</v>
      </c>
      <c r="EE5" s="145">
        <v>1</v>
      </c>
      <c r="EF5" s="145">
        <v>4</v>
      </c>
      <c r="EG5" s="145">
        <v>1</v>
      </c>
      <c r="EH5" s="145">
        <v>7</v>
      </c>
      <c r="EI5" s="145">
        <v>2</v>
      </c>
      <c r="EJ5" s="145">
        <v>6</v>
      </c>
      <c r="EK5" s="145">
        <v>7</v>
      </c>
      <c r="EL5" s="145">
        <v>8</v>
      </c>
      <c r="EM5" s="145">
        <v>7</v>
      </c>
      <c r="EN5" s="145">
        <v>10</v>
      </c>
      <c r="EO5" s="145">
        <v>4</v>
      </c>
      <c r="EP5" s="145">
        <v>4</v>
      </c>
      <c r="EQ5" s="145">
        <v>0</v>
      </c>
      <c r="ER5" s="145">
        <v>1</v>
      </c>
      <c r="ES5" s="145">
        <v>1</v>
      </c>
      <c r="ET5" s="145">
        <v>4</v>
      </c>
      <c r="EU5" s="145">
        <v>3</v>
      </c>
      <c r="EV5" s="145">
        <v>3</v>
      </c>
      <c r="EW5" s="145">
        <v>2</v>
      </c>
      <c r="EX5" s="145">
        <v>1</v>
      </c>
      <c r="EY5" s="145">
        <v>3</v>
      </c>
      <c r="EZ5" s="145">
        <v>2</v>
      </c>
      <c r="FA5" s="145">
        <v>1</v>
      </c>
      <c r="FB5" s="145">
        <v>5</v>
      </c>
      <c r="FC5" s="145">
        <v>5</v>
      </c>
      <c r="FD5" s="145">
        <v>11</v>
      </c>
      <c r="FE5" s="145">
        <v>10</v>
      </c>
      <c r="FF5" s="145">
        <v>11</v>
      </c>
      <c r="FG5" s="145">
        <v>6</v>
      </c>
      <c r="FH5" s="145">
        <v>7</v>
      </c>
      <c r="FI5" s="145">
        <v>7</v>
      </c>
      <c r="FJ5" s="145">
        <v>5</v>
      </c>
      <c r="FK5" s="145">
        <v>5</v>
      </c>
      <c r="FL5" s="145">
        <v>1</v>
      </c>
      <c r="FM5" s="145">
        <v>3</v>
      </c>
      <c r="FN5" s="145">
        <v>3</v>
      </c>
      <c r="FO5" s="145">
        <v>3</v>
      </c>
      <c r="FP5" s="145">
        <v>5</v>
      </c>
      <c r="FQ5" s="145">
        <v>2</v>
      </c>
      <c r="FR5" s="145">
        <v>2</v>
      </c>
      <c r="FS5" s="145">
        <v>1</v>
      </c>
      <c r="FT5" s="145">
        <v>2</v>
      </c>
      <c r="FU5" s="145">
        <v>6</v>
      </c>
      <c r="FV5" s="145">
        <v>4</v>
      </c>
      <c r="FW5" s="145">
        <v>6</v>
      </c>
      <c r="FX5" s="145">
        <v>7</v>
      </c>
      <c r="FY5" s="145">
        <v>9</v>
      </c>
      <c r="FZ5" s="145">
        <v>8</v>
      </c>
      <c r="GA5" s="145">
        <v>22</v>
      </c>
      <c r="GB5" s="145">
        <v>25</v>
      </c>
      <c r="GC5" s="145">
        <v>21</v>
      </c>
      <c r="GD5" s="145">
        <v>2</v>
      </c>
      <c r="GE5" s="145">
        <v>2</v>
      </c>
      <c r="GF5" s="145">
        <v>6</v>
      </c>
      <c r="GG5" s="145">
        <v>3</v>
      </c>
      <c r="GH5" s="145">
        <v>1</v>
      </c>
      <c r="GI5" s="145">
        <v>6</v>
      </c>
      <c r="GJ5" s="145">
        <v>1</v>
      </c>
      <c r="GK5" s="145">
        <v>4</v>
      </c>
      <c r="GL5" s="145">
        <v>2</v>
      </c>
      <c r="GM5" s="145">
        <v>0</v>
      </c>
      <c r="GN5" s="145">
        <v>10</v>
      </c>
      <c r="GO5" s="145">
        <v>7</v>
      </c>
      <c r="GP5" s="145">
        <v>6</v>
      </c>
      <c r="GQ5" s="145">
        <v>6</v>
      </c>
      <c r="GR5" s="145">
        <v>6</v>
      </c>
      <c r="GS5" s="145">
        <v>2</v>
      </c>
      <c r="GT5" s="145">
        <v>2</v>
      </c>
      <c r="GU5" s="145">
        <v>5</v>
      </c>
      <c r="GV5" s="145">
        <v>1</v>
      </c>
      <c r="GW5" s="145">
        <v>0</v>
      </c>
      <c r="GX5" s="145">
        <v>4</v>
      </c>
      <c r="GY5" s="145">
        <v>2</v>
      </c>
      <c r="GZ5" s="145">
        <v>6</v>
      </c>
      <c r="HA5" s="145">
        <v>8</v>
      </c>
      <c r="HB5" s="145">
        <v>10</v>
      </c>
      <c r="HC5" s="145">
        <v>1</v>
      </c>
      <c r="HD5" s="145">
        <v>4</v>
      </c>
      <c r="HE5" s="145">
        <v>4</v>
      </c>
      <c r="HF5" s="145">
        <v>3</v>
      </c>
      <c r="HG5" s="145">
        <v>1</v>
      </c>
      <c r="HH5" s="145">
        <v>9</v>
      </c>
      <c r="HI5" s="145">
        <v>15</v>
      </c>
      <c r="HJ5" s="145">
        <v>13</v>
      </c>
      <c r="HK5" s="145">
        <v>18</v>
      </c>
      <c r="HL5" s="145">
        <v>9</v>
      </c>
      <c r="HM5" s="145">
        <v>6</v>
      </c>
      <c r="HN5" s="145">
        <v>7</v>
      </c>
      <c r="HO5" s="145">
        <v>10</v>
      </c>
      <c r="HP5" s="145">
        <v>9</v>
      </c>
      <c r="HQ5" s="145">
        <v>3</v>
      </c>
      <c r="HR5" s="145">
        <v>6</v>
      </c>
      <c r="HS5" s="145">
        <v>6</v>
      </c>
      <c r="HT5" s="145">
        <v>5</v>
      </c>
      <c r="HU5" s="145">
        <v>6</v>
      </c>
      <c r="HV5" s="145">
        <v>8</v>
      </c>
      <c r="HW5" s="145">
        <v>5</v>
      </c>
      <c r="HX5" s="145">
        <v>0</v>
      </c>
      <c r="HY5" s="145">
        <v>4</v>
      </c>
      <c r="HZ5" s="145">
        <v>3</v>
      </c>
      <c r="IA5" s="145">
        <v>8</v>
      </c>
      <c r="IB5" s="145">
        <v>4</v>
      </c>
      <c r="IC5" s="145">
        <v>8</v>
      </c>
      <c r="ID5" s="145">
        <v>2</v>
      </c>
      <c r="IE5" s="145">
        <v>6</v>
      </c>
      <c r="IF5" s="145">
        <v>1</v>
      </c>
      <c r="IG5" s="145">
        <v>5</v>
      </c>
      <c r="IH5" s="145">
        <v>4</v>
      </c>
      <c r="II5" s="145">
        <v>1</v>
      </c>
      <c r="IJ5" s="145">
        <v>1</v>
      </c>
      <c r="IK5" s="145">
        <v>2</v>
      </c>
      <c r="IL5" s="145">
        <v>8</v>
      </c>
      <c r="IM5" s="145">
        <v>6</v>
      </c>
      <c r="IN5" s="145">
        <v>4</v>
      </c>
      <c r="IO5" s="145">
        <v>2</v>
      </c>
      <c r="IP5" s="145">
        <v>3</v>
      </c>
      <c r="IQ5" s="145">
        <v>2</v>
      </c>
      <c r="IR5" s="145">
        <v>4</v>
      </c>
      <c r="IS5" s="145">
        <v>4</v>
      </c>
      <c r="IT5" s="145">
        <v>3</v>
      </c>
      <c r="IU5" s="146">
        <v>4</v>
      </c>
      <c r="IV5" s="146">
        <v>3</v>
      </c>
      <c r="IW5" s="146">
        <v>6</v>
      </c>
      <c r="IX5" s="146">
        <v>7</v>
      </c>
      <c r="IY5" s="146">
        <v>15</v>
      </c>
      <c r="IZ5" s="146">
        <v>28</v>
      </c>
      <c r="JA5" s="146">
        <v>11</v>
      </c>
      <c r="JB5" s="146">
        <v>7</v>
      </c>
      <c r="JC5" s="146">
        <v>10</v>
      </c>
      <c r="JD5" s="146">
        <v>31</v>
      </c>
      <c r="JE5" s="146">
        <v>4</v>
      </c>
      <c r="JF5" s="129">
        <f t="shared" si="0"/>
        <v>1175</v>
      </c>
      <c r="JG5" s="129">
        <f t="shared" si="1"/>
        <v>4.4676806083650193</v>
      </c>
    </row>
    <row r="6" spans="1:267" x14ac:dyDescent="0.3">
      <c r="A6" s="129">
        <v>4</v>
      </c>
      <c r="B6" s="232"/>
      <c r="C6" s="145">
        <v>4</v>
      </c>
      <c r="D6" s="145">
        <v>1</v>
      </c>
      <c r="E6" s="145">
        <v>1</v>
      </c>
      <c r="F6" s="145">
        <v>1</v>
      </c>
      <c r="G6" s="145">
        <v>0</v>
      </c>
      <c r="H6" s="145">
        <v>0</v>
      </c>
      <c r="I6" s="145">
        <v>1</v>
      </c>
      <c r="J6" s="145">
        <v>2</v>
      </c>
      <c r="K6" s="145">
        <v>2</v>
      </c>
      <c r="L6" s="145">
        <v>0</v>
      </c>
      <c r="M6" s="145">
        <v>0</v>
      </c>
      <c r="N6" s="145">
        <v>0</v>
      </c>
      <c r="O6" s="145">
        <v>3</v>
      </c>
      <c r="P6" s="145">
        <v>3</v>
      </c>
      <c r="Q6" s="145">
        <v>1</v>
      </c>
      <c r="R6" s="145">
        <v>4</v>
      </c>
      <c r="S6" s="145">
        <v>4</v>
      </c>
      <c r="T6" s="145">
        <v>8</v>
      </c>
      <c r="U6" s="145">
        <v>7</v>
      </c>
      <c r="V6" s="145">
        <v>8</v>
      </c>
      <c r="W6" s="145">
        <v>8</v>
      </c>
      <c r="X6" s="145">
        <v>5</v>
      </c>
      <c r="Y6" s="145">
        <v>2</v>
      </c>
      <c r="Z6" s="145">
        <v>2</v>
      </c>
      <c r="AA6" s="145">
        <v>2</v>
      </c>
      <c r="AB6" s="145">
        <v>3</v>
      </c>
      <c r="AC6" s="145">
        <v>2</v>
      </c>
      <c r="AD6" s="145">
        <v>1</v>
      </c>
      <c r="AE6" s="145">
        <v>2</v>
      </c>
      <c r="AF6" s="145">
        <v>2</v>
      </c>
      <c r="AG6" s="145">
        <v>4</v>
      </c>
      <c r="AH6" s="145">
        <v>5</v>
      </c>
      <c r="AI6" s="145">
        <v>4</v>
      </c>
      <c r="AJ6" s="145">
        <v>3</v>
      </c>
      <c r="AK6" s="145">
        <v>2</v>
      </c>
      <c r="AL6" s="145">
        <v>1</v>
      </c>
      <c r="AM6" s="145">
        <v>1</v>
      </c>
      <c r="AN6" s="145">
        <v>4</v>
      </c>
      <c r="AO6" s="145">
        <v>1</v>
      </c>
      <c r="AP6" s="145">
        <v>3</v>
      </c>
      <c r="AQ6" s="145">
        <v>2</v>
      </c>
      <c r="AR6" s="145">
        <v>1</v>
      </c>
      <c r="AS6" s="145">
        <v>3</v>
      </c>
      <c r="AT6" s="145">
        <v>1</v>
      </c>
      <c r="AU6" s="145">
        <v>0</v>
      </c>
      <c r="AV6" s="145">
        <v>0</v>
      </c>
      <c r="AW6" s="145">
        <v>2</v>
      </c>
      <c r="AX6" s="145">
        <v>0</v>
      </c>
      <c r="AY6" s="145">
        <v>0</v>
      </c>
      <c r="AZ6" s="145">
        <v>3</v>
      </c>
      <c r="BA6" s="145">
        <v>1</v>
      </c>
      <c r="BB6" s="145">
        <v>2</v>
      </c>
      <c r="BC6" s="145">
        <v>0</v>
      </c>
      <c r="BD6" s="145">
        <v>2</v>
      </c>
      <c r="BE6" s="145">
        <v>5</v>
      </c>
      <c r="BF6" s="145">
        <v>0</v>
      </c>
      <c r="BG6" s="145">
        <v>1</v>
      </c>
      <c r="BH6" s="145">
        <v>2</v>
      </c>
      <c r="BI6" s="145">
        <v>1</v>
      </c>
      <c r="BJ6" s="145">
        <v>2</v>
      </c>
      <c r="BK6" s="145">
        <v>8</v>
      </c>
      <c r="BL6" s="145">
        <v>6</v>
      </c>
      <c r="BM6" s="145">
        <v>3</v>
      </c>
      <c r="BN6" s="145">
        <v>4</v>
      </c>
      <c r="BO6" s="145">
        <v>3</v>
      </c>
      <c r="BP6" s="145">
        <v>2</v>
      </c>
      <c r="BQ6" s="145">
        <v>3</v>
      </c>
      <c r="BR6" s="145">
        <v>3</v>
      </c>
      <c r="BS6" s="145">
        <v>1</v>
      </c>
      <c r="BT6" s="145">
        <v>1</v>
      </c>
      <c r="BU6" s="145">
        <v>1</v>
      </c>
      <c r="BV6" s="145">
        <v>3</v>
      </c>
      <c r="BW6" s="145">
        <v>0</v>
      </c>
      <c r="BX6" s="145">
        <v>0</v>
      </c>
      <c r="BY6" s="145">
        <v>2</v>
      </c>
      <c r="BZ6" s="145">
        <v>1</v>
      </c>
      <c r="CA6" s="145">
        <v>3</v>
      </c>
      <c r="CB6" s="145">
        <v>1</v>
      </c>
      <c r="CC6" s="145">
        <v>3</v>
      </c>
      <c r="CD6" s="145">
        <v>2</v>
      </c>
      <c r="CE6" s="145">
        <v>2</v>
      </c>
      <c r="CF6" s="145">
        <v>3</v>
      </c>
      <c r="CG6" s="145">
        <v>1</v>
      </c>
      <c r="CH6" s="145">
        <v>1</v>
      </c>
      <c r="CI6" s="145">
        <v>5</v>
      </c>
      <c r="CJ6" s="145">
        <v>1</v>
      </c>
      <c r="CK6" s="145">
        <v>2</v>
      </c>
      <c r="CL6" s="145">
        <v>4</v>
      </c>
      <c r="CM6" s="145">
        <v>0</v>
      </c>
      <c r="CN6" s="145">
        <v>2</v>
      </c>
      <c r="CO6" s="145">
        <v>4</v>
      </c>
      <c r="CP6" s="145">
        <v>4</v>
      </c>
      <c r="CQ6" s="145">
        <v>10</v>
      </c>
      <c r="CR6" s="145">
        <v>1</v>
      </c>
      <c r="CS6" s="145">
        <v>1</v>
      </c>
      <c r="CT6" s="145">
        <v>1</v>
      </c>
      <c r="CU6" s="145">
        <v>2</v>
      </c>
      <c r="CV6" s="145">
        <v>2</v>
      </c>
      <c r="CW6" s="145">
        <v>2</v>
      </c>
      <c r="CX6" s="145">
        <v>6</v>
      </c>
      <c r="CY6" s="145">
        <v>3</v>
      </c>
      <c r="CZ6" s="145">
        <v>1</v>
      </c>
      <c r="DA6" s="145">
        <v>5</v>
      </c>
      <c r="DB6" s="145">
        <v>3</v>
      </c>
      <c r="DC6" s="145">
        <v>1</v>
      </c>
      <c r="DD6" s="145">
        <v>5</v>
      </c>
      <c r="DE6" s="145">
        <v>4</v>
      </c>
      <c r="DF6" s="145">
        <v>14</v>
      </c>
      <c r="DG6" s="145">
        <v>13</v>
      </c>
      <c r="DH6" s="145">
        <v>11</v>
      </c>
      <c r="DI6" s="145">
        <v>4</v>
      </c>
      <c r="DJ6" s="145">
        <v>5</v>
      </c>
      <c r="DK6" s="145">
        <v>9</v>
      </c>
      <c r="DL6" s="145">
        <v>10</v>
      </c>
      <c r="DM6" s="145">
        <v>9</v>
      </c>
      <c r="DN6" s="145">
        <v>7</v>
      </c>
      <c r="DO6" s="145">
        <v>6</v>
      </c>
      <c r="DP6" s="145">
        <v>4</v>
      </c>
      <c r="DQ6" s="145">
        <v>4</v>
      </c>
      <c r="DR6" s="145">
        <v>7</v>
      </c>
      <c r="DS6" s="145">
        <v>9</v>
      </c>
      <c r="DT6" s="145">
        <v>2</v>
      </c>
      <c r="DU6" s="145">
        <v>3</v>
      </c>
      <c r="DV6" s="145">
        <v>2</v>
      </c>
      <c r="DW6" s="145">
        <v>2</v>
      </c>
      <c r="DX6" s="145">
        <v>6</v>
      </c>
      <c r="DY6" s="145">
        <v>2</v>
      </c>
      <c r="DZ6" s="145">
        <v>1</v>
      </c>
      <c r="EA6" s="145">
        <v>1</v>
      </c>
      <c r="EB6" s="145">
        <v>2</v>
      </c>
      <c r="EC6" s="145">
        <v>2</v>
      </c>
      <c r="ED6" s="145">
        <v>0</v>
      </c>
      <c r="EE6" s="145">
        <v>2</v>
      </c>
      <c r="EF6" s="145">
        <v>4</v>
      </c>
      <c r="EG6" s="145">
        <v>4</v>
      </c>
      <c r="EH6" s="145">
        <v>5</v>
      </c>
      <c r="EI6" s="145">
        <v>5</v>
      </c>
      <c r="EJ6" s="145">
        <v>7</v>
      </c>
      <c r="EK6" s="145">
        <v>6</v>
      </c>
      <c r="EL6" s="145">
        <v>4</v>
      </c>
      <c r="EM6" s="145">
        <v>7</v>
      </c>
      <c r="EN6" s="145">
        <v>11</v>
      </c>
      <c r="EO6" s="145">
        <v>4</v>
      </c>
      <c r="EP6" s="145">
        <v>2</v>
      </c>
      <c r="EQ6" s="145">
        <v>1</v>
      </c>
      <c r="ER6" s="145">
        <v>0</v>
      </c>
      <c r="ES6" s="145">
        <v>2</v>
      </c>
      <c r="ET6" s="145">
        <v>4</v>
      </c>
      <c r="EU6" s="145">
        <v>2</v>
      </c>
      <c r="EV6" s="145">
        <v>3</v>
      </c>
      <c r="EW6" s="145">
        <v>2</v>
      </c>
      <c r="EX6" s="145">
        <v>0</v>
      </c>
      <c r="EY6" s="145">
        <v>2</v>
      </c>
      <c r="EZ6" s="145">
        <v>0</v>
      </c>
      <c r="FA6" s="145">
        <v>4</v>
      </c>
      <c r="FB6" s="145">
        <v>4</v>
      </c>
      <c r="FC6" s="145">
        <v>6</v>
      </c>
      <c r="FD6" s="145">
        <v>14</v>
      </c>
      <c r="FE6" s="145">
        <v>10</v>
      </c>
      <c r="FF6" s="145">
        <v>8</v>
      </c>
      <c r="FG6" s="145">
        <v>9</v>
      </c>
      <c r="FH6" s="145">
        <v>3</v>
      </c>
      <c r="FI6" s="145">
        <v>7</v>
      </c>
      <c r="FJ6" s="145">
        <v>3</v>
      </c>
      <c r="FK6" s="145">
        <v>5</v>
      </c>
      <c r="FL6" s="145">
        <v>2</v>
      </c>
      <c r="FM6" s="145">
        <v>2</v>
      </c>
      <c r="FN6" s="145">
        <v>2</v>
      </c>
      <c r="FO6" s="145">
        <v>8</v>
      </c>
      <c r="FP6" s="145">
        <v>5</v>
      </c>
      <c r="FQ6" s="145">
        <v>6</v>
      </c>
      <c r="FR6" s="145">
        <v>2</v>
      </c>
      <c r="FS6" s="145">
        <v>2</v>
      </c>
      <c r="FT6" s="145">
        <v>1</v>
      </c>
      <c r="FU6" s="145">
        <v>6</v>
      </c>
      <c r="FV6" s="145">
        <v>4</v>
      </c>
      <c r="FW6" s="145">
        <v>7</v>
      </c>
      <c r="FX6" s="145">
        <v>6</v>
      </c>
      <c r="FY6" s="145">
        <v>10</v>
      </c>
      <c r="FZ6" s="145">
        <v>10</v>
      </c>
      <c r="GA6" s="145">
        <v>20</v>
      </c>
      <c r="GB6" s="145">
        <v>22</v>
      </c>
      <c r="GC6" s="145">
        <v>24</v>
      </c>
      <c r="GD6" s="145">
        <v>5</v>
      </c>
      <c r="GE6" s="145">
        <v>3</v>
      </c>
      <c r="GF6" s="145">
        <v>6</v>
      </c>
      <c r="GG6" s="145">
        <v>3</v>
      </c>
      <c r="GH6" s="145">
        <v>1</v>
      </c>
      <c r="GI6" s="145">
        <v>3</v>
      </c>
      <c r="GJ6" s="145">
        <v>5</v>
      </c>
      <c r="GK6" s="145">
        <v>3</v>
      </c>
      <c r="GL6" s="145">
        <v>1</v>
      </c>
      <c r="GM6" s="145">
        <v>2</v>
      </c>
      <c r="GN6" s="145">
        <v>10</v>
      </c>
      <c r="GO6" s="145">
        <v>1</v>
      </c>
      <c r="GP6" s="145">
        <v>0</v>
      </c>
      <c r="GQ6" s="145">
        <v>1</v>
      </c>
      <c r="GR6" s="145">
        <v>3</v>
      </c>
      <c r="GS6" s="145">
        <v>3</v>
      </c>
      <c r="GT6" s="145">
        <v>3</v>
      </c>
      <c r="GU6" s="145">
        <v>4</v>
      </c>
      <c r="GV6" s="145">
        <v>2</v>
      </c>
      <c r="GW6" s="145">
        <v>3</v>
      </c>
      <c r="GX6" s="145">
        <v>2</v>
      </c>
      <c r="GY6" s="145">
        <v>4</v>
      </c>
      <c r="GZ6" s="145">
        <v>8</v>
      </c>
      <c r="HA6" s="145">
        <v>8</v>
      </c>
      <c r="HB6" s="145">
        <v>8</v>
      </c>
      <c r="HC6" s="145">
        <v>5</v>
      </c>
      <c r="HD6" s="145">
        <v>3</v>
      </c>
      <c r="HE6" s="145">
        <v>3</v>
      </c>
      <c r="HF6" s="145">
        <v>3</v>
      </c>
      <c r="HG6" s="145">
        <v>1</v>
      </c>
      <c r="HH6" s="145">
        <v>8</v>
      </c>
      <c r="HI6" s="145">
        <v>12</v>
      </c>
      <c r="HJ6" s="145">
        <v>12</v>
      </c>
      <c r="HK6" s="145">
        <v>17</v>
      </c>
      <c r="HL6" s="145">
        <v>8</v>
      </c>
      <c r="HM6" s="145">
        <v>4</v>
      </c>
      <c r="HN6" s="145">
        <v>5</v>
      </c>
      <c r="HO6" s="145">
        <v>9</v>
      </c>
      <c r="HP6" s="145">
        <v>9</v>
      </c>
      <c r="HQ6" s="145">
        <v>3</v>
      </c>
      <c r="HR6" s="145">
        <v>7</v>
      </c>
      <c r="HS6" s="145">
        <v>9</v>
      </c>
      <c r="HT6" s="145">
        <v>6</v>
      </c>
      <c r="HU6" s="145">
        <v>4</v>
      </c>
      <c r="HV6" s="145">
        <v>7</v>
      </c>
      <c r="HW6" s="145">
        <v>5</v>
      </c>
      <c r="HX6" s="145">
        <v>3</v>
      </c>
      <c r="HY6" s="145">
        <v>9</v>
      </c>
      <c r="HZ6" s="145">
        <v>5</v>
      </c>
      <c r="IA6" s="145">
        <v>8</v>
      </c>
      <c r="IB6" s="145">
        <v>5</v>
      </c>
      <c r="IC6" s="145">
        <v>7</v>
      </c>
      <c r="ID6" s="145">
        <v>2</v>
      </c>
      <c r="IE6" s="145">
        <v>7</v>
      </c>
      <c r="IF6" s="145">
        <v>5</v>
      </c>
      <c r="IG6" s="145">
        <v>6</v>
      </c>
      <c r="IH6" s="145">
        <v>4</v>
      </c>
      <c r="II6" s="145">
        <v>1</v>
      </c>
      <c r="IJ6" s="145">
        <v>0</v>
      </c>
      <c r="IK6" s="145">
        <v>2</v>
      </c>
      <c r="IL6" s="145">
        <v>5</v>
      </c>
      <c r="IM6" s="145">
        <v>9</v>
      </c>
      <c r="IN6" s="145">
        <v>1</v>
      </c>
      <c r="IO6" s="145">
        <v>2</v>
      </c>
      <c r="IP6" s="145">
        <v>4</v>
      </c>
      <c r="IQ6" s="145">
        <v>5</v>
      </c>
      <c r="IR6" s="145">
        <v>2</v>
      </c>
      <c r="IS6" s="145">
        <v>4</v>
      </c>
      <c r="IT6" s="145">
        <v>3</v>
      </c>
      <c r="IU6" s="146">
        <v>3</v>
      </c>
      <c r="IV6" s="146">
        <v>5</v>
      </c>
      <c r="IW6" s="146">
        <v>6</v>
      </c>
      <c r="IX6" s="146">
        <v>7</v>
      </c>
      <c r="IY6" s="146">
        <v>15</v>
      </c>
      <c r="IZ6" s="146">
        <v>30</v>
      </c>
      <c r="JA6" s="146">
        <v>7</v>
      </c>
      <c r="JB6" s="146">
        <v>6</v>
      </c>
      <c r="JC6" s="146">
        <v>4</v>
      </c>
      <c r="JD6" s="146">
        <v>24</v>
      </c>
      <c r="JE6" s="146">
        <v>4</v>
      </c>
      <c r="JF6" s="129">
        <f t="shared" si="0"/>
        <v>1127</v>
      </c>
      <c r="JG6" s="129">
        <f t="shared" si="1"/>
        <v>4.2851711026615966</v>
      </c>
    </row>
    <row r="7" spans="1:267" x14ac:dyDescent="0.3">
      <c r="A7" s="129">
        <v>5</v>
      </c>
      <c r="B7" s="232"/>
      <c r="C7" s="145">
        <v>5</v>
      </c>
      <c r="D7" s="145">
        <v>2</v>
      </c>
      <c r="E7" s="145">
        <v>2</v>
      </c>
      <c r="F7" s="145">
        <v>3</v>
      </c>
      <c r="G7" s="145">
        <v>2</v>
      </c>
      <c r="H7" s="145">
        <v>1</v>
      </c>
      <c r="I7" s="145">
        <v>2</v>
      </c>
      <c r="J7" s="145">
        <v>2</v>
      </c>
      <c r="K7" s="145">
        <v>4</v>
      </c>
      <c r="L7" s="145">
        <v>1</v>
      </c>
      <c r="M7" s="145">
        <v>1</v>
      </c>
      <c r="N7" s="145">
        <v>2</v>
      </c>
      <c r="O7" s="145">
        <v>1</v>
      </c>
      <c r="P7" s="145">
        <v>3</v>
      </c>
      <c r="Q7" s="145">
        <v>5</v>
      </c>
      <c r="R7" s="145">
        <v>5</v>
      </c>
      <c r="S7" s="145">
        <v>6</v>
      </c>
      <c r="T7" s="145">
        <v>7</v>
      </c>
      <c r="U7" s="145">
        <v>6</v>
      </c>
      <c r="V7" s="145">
        <v>6</v>
      </c>
      <c r="W7" s="145">
        <v>8</v>
      </c>
      <c r="X7" s="145">
        <v>5</v>
      </c>
      <c r="Y7" s="145">
        <v>2</v>
      </c>
      <c r="Z7" s="145">
        <v>1</v>
      </c>
      <c r="AA7" s="145">
        <v>1</v>
      </c>
      <c r="AB7" s="145">
        <v>0</v>
      </c>
      <c r="AC7" s="145">
        <v>1</v>
      </c>
      <c r="AD7" s="145">
        <v>1</v>
      </c>
      <c r="AE7" s="145">
        <v>0</v>
      </c>
      <c r="AF7" s="145">
        <v>1</v>
      </c>
      <c r="AG7" s="145">
        <v>2</v>
      </c>
      <c r="AH7" s="145">
        <v>4</v>
      </c>
      <c r="AI7" s="145">
        <v>5</v>
      </c>
      <c r="AJ7" s="145">
        <v>2</v>
      </c>
      <c r="AK7" s="145">
        <v>2</v>
      </c>
      <c r="AL7" s="145">
        <v>0</v>
      </c>
      <c r="AM7" s="145">
        <v>2</v>
      </c>
      <c r="AN7" s="145">
        <v>6</v>
      </c>
      <c r="AO7" s="145">
        <v>1</v>
      </c>
      <c r="AP7" s="145">
        <v>2</v>
      </c>
      <c r="AQ7" s="145">
        <v>2</v>
      </c>
      <c r="AR7" s="145">
        <v>5</v>
      </c>
      <c r="AS7" s="145">
        <v>7</v>
      </c>
      <c r="AT7" s="145">
        <v>6</v>
      </c>
      <c r="AU7" s="145">
        <v>4</v>
      </c>
      <c r="AV7" s="145">
        <v>5</v>
      </c>
      <c r="AW7" s="145">
        <v>6</v>
      </c>
      <c r="AX7" s="145">
        <v>6</v>
      </c>
      <c r="AY7" s="145">
        <v>2</v>
      </c>
      <c r="AZ7" s="145">
        <v>4</v>
      </c>
      <c r="BA7" s="145">
        <v>3</v>
      </c>
      <c r="BB7" s="145">
        <v>1</v>
      </c>
      <c r="BC7" s="145">
        <v>3</v>
      </c>
      <c r="BD7" s="145">
        <v>2</v>
      </c>
      <c r="BE7" s="145">
        <v>3</v>
      </c>
      <c r="BF7" s="145">
        <v>1</v>
      </c>
      <c r="BG7" s="145">
        <v>2</v>
      </c>
      <c r="BH7" s="145">
        <v>2</v>
      </c>
      <c r="BI7" s="145">
        <v>1</v>
      </c>
      <c r="BJ7" s="145">
        <v>1</v>
      </c>
      <c r="BK7" s="145">
        <v>6</v>
      </c>
      <c r="BL7" s="145">
        <v>3</v>
      </c>
      <c r="BM7" s="145">
        <v>3</v>
      </c>
      <c r="BN7" s="145">
        <v>5</v>
      </c>
      <c r="BO7" s="145">
        <v>2</v>
      </c>
      <c r="BP7" s="145">
        <v>3</v>
      </c>
      <c r="BQ7" s="145">
        <v>2</v>
      </c>
      <c r="BR7" s="145">
        <v>2</v>
      </c>
      <c r="BS7" s="145">
        <v>3</v>
      </c>
      <c r="BT7" s="145">
        <v>2</v>
      </c>
      <c r="BU7" s="145">
        <v>3</v>
      </c>
      <c r="BV7" s="145">
        <v>1</v>
      </c>
      <c r="BW7" s="145">
        <v>1</v>
      </c>
      <c r="BX7" s="145">
        <v>1</v>
      </c>
      <c r="BY7" s="145">
        <v>4</v>
      </c>
      <c r="BZ7" s="145">
        <v>2</v>
      </c>
      <c r="CA7" s="145">
        <v>2</v>
      </c>
      <c r="CB7" s="145">
        <v>0</v>
      </c>
      <c r="CC7" s="145">
        <v>3</v>
      </c>
      <c r="CD7" s="145">
        <v>2</v>
      </c>
      <c r="CE7" s="145">
        <v>2</v>
      </c>
      <c r="CF7" s="145">
        <v>3</v>
      </c>
      <c r="CG7" s="145">
        <v>1</v>
      </c>
      <c r="CH7" s="145">
        <v>2</v>
      </c>
      <c r="CI7" s="145">
        <v>3</v>
      </c>
      <c r="CJ7" s="145">
        <v>0</v>
      </c>
      <c r="CK7" s="145">
        <v>5</v>
      </c>
      <c r="CL7" s="145">
        <v>4</v>
      </c>
      <c r="CM7" s="145">
        <v>3</v>
      </c>
      <c r="CN7" s="145">
        <v>3</v>
      </c>
      <c r="CO7" s="145">
        <v>1</v>
      </c>
      <c r="CP7" s="145">
        <v>13</v>
      </c>
      <c r="CQ7" s="145">
        <v>10</v>
      </c>
      <c r="CR7" s="145">
        <v>2</v>
      </c>
      <c r="CS7" s="145">
        <v>2</v>
      </c>
      <c r="CT7" s="145">
        <v>1</v>
      </c>
      <c r="CU7" s="145">
        <v>1</v>
      </c>
      <c r="CV7" s="145">
        <v>1</v>
      </c>
      <c r="CW7" s="145">
        <v>6</v>
      </c>
      <c r="CX7" s="145">
        <v>3</v>
      </c>
      <c r="CY7" s="145">
        <v>1</v>
      </c>
      <c r="CZ7" s="145">
        <v>2</v>
      </c>
      <c r="DA7" s="145">
        <v>4</v>
      </c>
      <c r="DB7" s="145">
        <v>3</v>
      </c>
      <c r="DC7" s="145">
        <v>0</v>
      </c>
      <c r="DD7" s="145">
        <v>3</v>
      </c>
      <c r="DE7" s="145">
        <v>4</v>
      </c>
      <c r="DF7" s="145">
        <v>13</v>
      </c>
      <c r="DG7" s="145">
        <v>11</v>
      </c>
      <c r="DH7" s="145">
        <v>10</v>
      </c>
      <c r="DI7" s="145">
        <v>4</v>
      </c>
      <c r="DJ7" s="145">
        <v>4</v>
      </c>
      <c r="DK7" s="145">
        <v>9</v>
      </c>
      <c r="DL7" s="145">
        <v>9</v>
      </c>
      <c r="DM7" s="145">
        <v>8</v>
      </c>
      <c r="DN7" s="145">
        <v>5</v>
      </c>
      <c r="DO7" s="145">
        <v>4</v>
      </c>
      <c r="DP7" s="145">
        <v>3</v>
      </c>
      <c r="DQ7" s="145">
        <v>3</v>
      </c>
      <c r="DR7" s="145">
        <v>6</v>
      </c>
      <c r="DS7" s="145">
        <v>6</v>
      </c>
      <c r="DT7" s="145">
        <v>5</v>
      </c>
      <c r="DU7" s="145">
        <v>6</v>
      </c>
      <c r="DV7" s="145">
        <v>3</v>
      </c>
      <c r="DW7" s="145">
        <v>3</v>
      </c>
      <c r="DX7" s="145">
        <v>5</v>
      </c>
      <c r="DY7" s="145">
        <v>5</v>
      </c>
      <c r="DZ7" s="145">
        <v>1</v>
      </c>
      <c r="EA7" s="145">
        <v>2</v>
      </c>
      <c r="EB7" s="145">
        <v>0</v>
      </c>
      <c r="EC7" s="145">
        <v>0</v>
      </c>
      <c r="ED7" s="145">
        <v>2</v>
      </c>
      <c r="EE7" s="145">
        <v>3</v>
      </c>
      <c r="EF7" s="145">
        <v>3</v>
      </c>
      <c r="EG7" s="145">
        <v>3</v>
      </c>
      <c r="EH7" s="145">
        <v>4</v>
      </c>
      <c r="EI7" s="145">
        <v>4</v>
      </c>
      <c r="EJ7" s="145">
        <v>4</v>
      </c>
      <c r="EK7" s="145">
        <v>4</v>
      </c>
      <c r="EL7" s="145">
        <v>5</v>
      </c>
      <c r="EM7" s="145">
        <v>4</v>
      </c>
      <c r="EN7" s="145">
        <v>8</v>
      </c>
      <c r="EO7" s="145">
        <v>5</v>
      </c>
      <c r="EP7" s="145">
        <v>2</v>
      </c>
      <c r="EQ7" s="145">
        <v>1</v>
      </c>
      <c r="ER7" s="145">
        <v>1</v>
      </c>
      <c r="ES7" s="145">
        <v>3</v>
      </c>
      <c r="ET7" s="145">
        <v>2</v>
      </c>
      <c r="EU7" s="145">
        <v>2</v>
      </c>
      <c r="EV7" s="145">
        <v>4</v>
      </c>
      <c r="EW7" s="145">
        <v>3</v>
      </c>
      <c r="EX7" s="145">
        <v>1</v>
      </c>
      <c r="EY7" s="145">
        <v>1</v>
      </c>
      <c r="EZ7" s="145">
        <v>4</v>
      </c>
      <c r="FA7" s="145">
        <v>3</v>
      </c>
      <c r="FB7" s="145">
        <v>5</v>
      </c>
      <c r="FC7" s="145">
        <v>6</v>
      </c>
      <c r="FD7" s="145">
        <v>12</v>
      </c>
      <c r="FE7" s="145">
        <v>9</v>
      </c>
      <c r="FF7" s="145">
        <v>9</v>
      </c>
      <c r="FG7" s="145">
        <v>7</v>
      </c>
      <c r="FH7" s="145">
        <v>4</v>
      </c>
      <c r="FI7" s="145">
        <v>3</v>
      </c>
      <c r="FJ7" s="145">
        <v>7</v>
      </c>
      <c r="FK7" s="145">
        <v>10</v>
      </c>
      <c r="FL7" s="145">
        <v>4</v>
      </c>
      <c r="FM7" s="145">
        <v>4</v>
      </c>
      <c r="FN7" s="145">
        <v>2</v>
      </c>
      <c r="FO7" s="145">
        <v>4</v>
      </c>
      <c r="FP7" s="145">
        <v>8</v>
      </c>
      <c r="FQ7" s="145">
        <v>7</v>
      </c>
      <c r="FR7" s="145">
        <v>2</v>
      </c>
      <c r="FS7" s="145">
        <v>1</v>
      </c>
      <c r="FT7" s="145">
        <v>5</v>
      </c>
      <c r="FU7" s="145">
        <v>8</v>
      </c>
      <c r="FV7" s="145">
        <v>10</v>
      </c>
      <c r="FW7" s="145">
        <v>7</v>
      </c>
      <c r="FX7" s="145">
        <v>6</v>
      </c>
      <c r="FY7" s="145">
        <v>10</v>
      </c>
      <c r="FZ7" s="145">
        <v>9</v>
      </c>
      <c r="GA7" s="145">
        <v>14</v>
      </c>
      <c r="GB7" s="145">
        <v>17</v>
      </c>
      <c r="GC7" s="145">
        <v>24</v>
      </c>
      <c r="GD7" s="145">
        <v>4</v>
      </c>
      <c r="GE7" s="145">
        <v>1</v>
      </c>
      <c r="GF7" s="145">
        <v>5</v>
      </c>
      <c r="GG7" s="145">
        <v>9</v>
      </c>
      <c r="GH7" s="145">
        <v>1</v>
      </c>
      <c r="GI7" s="145">
        <v>3</v>
      </c>
      <c r="GJ7" s="145">
        <v>6</v>
      </c>
      <c r="GK7" s="145">
        <v>4</v>
      </c>
      <c r="GL7" s="145">
        <v>0</v>
      </c>
      <c r="GM7" s="145">
        <v>2</v>
      </c>
      <c r="GN7" s="145">
        <v>12</v>
      </c>
      <c r="GO7" s="145">
        <v>2</v>
      </c>
      <c r="GP7" s="145">
        <v>2</v>
      </c>
      <c r="GQ7" s="145">
        <v>2</v>
      </c>
      <c r="GR7" s="145">
        <v>2</v>
      </c>
      <c r="GS7" s="145">
        <v>1</v>
      </c>
      <c r="GT7" s="145">
        <v>2</v>
      </c>
      <c r="GU7" s="145">
        <v>8</v>
      </c>
      <c r="GV7" s="145">
        <v>1</v>
      </c>
      <c r="GW7" s="145">
        <v>3</v>
      </c>
      <c r="GX7" s="145">
        <v>5</v>
      </c>
      <c r="GY7" s="145">
        <v>2</v>
      </c>
      <c r="GZ7" s="145">
        <v>12</v>
      </c>
      <c r="HA7" s="145">
        <v>9</v>
      </c>
      <c r="HB7" s="145">
        <v>8</v>
      </c>
      <c r="HC7" s="145">
        <v>5</v>
      </c>
      <c r="HD7" s="145">
        <v>3</v>
      </c>
      <c r="HE7" s="145">
        <v>5</v>
      </c>
      <c r="HF7" s="145">
        <v>4</v>
      </c>
      <c r="HG7" s="145">
        <v>3</v>
      </c>
      <c r="HH7" s="145">
        <v>6</v>
      </c>
      <c r="HI7" s="145">
        <v>8</v>
      </c>
      <c r="HJ7" s="145">
        <v>9</v>
      </c>
      <c r="HK7" s="145">
        <v>10</v>
      </c>
      <c r="HL7" s="145">
        <v>5</v>
      </c>
      <c r="HM7" s="145">
        <v>4</v>
      </c>
      <c r="HN7" s="145">
        <v>6</v>
      </c>
      <c r="HO7" s="145">
        <v>4</v>
      </c>
      <c r="HP7" s="145">
        <v>4</v>
      </c>
      <c r="HQ7" s="145">
        <v>3</v>
      </c>
      <c r="HR7" s="145">
        <v>3</v>
      </c>
      <c r="HS7" s="145">
        <v>3</v>
      </c>
      <c r="HT7" s="145">
        <v>5</v>
      </c>
      <c r="HU7" s="145">
        <v>3</v>
      </c>
      <c r="HV7" s="145">
        <v>6</v>
      </c>
      <c r="HW7" s="145">
        <v>4</v>
      </c>
      <c r="HX7" s="145">
        <v>2</v>
      </c>
      <c r="HY7" s="145">
        <v>5</v>
      </c>
      <c r="HZ7" s="145">
        <v>4</v>
      </c>
      <c r="IA7" s="145">
        <v>6</v>
      </c>
      <c r="IB7" s="145">
        <v>2</v>
      </c>
      <c r="IC7" s="145">
        <v>7</v>
      </c>
      <c r="ID7" s="145">
        <v>1</v>
      </c>
      <c r="IE7" s="145">
        <v>5</v>
      </c>
      <c r="IF7" s="145">
        <v>2</v>
      </c>
      <c r="IG7" s="145">
        <v>3</v>
      </c>
      <c r="IH7" s="145">
        <v>1</v>
      </c>
      <c r="II7" s="145">
        <v>0</v>
      </c>
      <c r="IJ7" s="145">
        <v>0</v>
      </c>
      <c r="IK7" s="145">
        <v>2</v>
      </c>
      <c r="IL7" s="145">
        <v>11</v>
      </c>
      <c r="IM7" s="145">
        <v>8</v>
      </c>
      <c r="IN7" s="145">
        <v>4</v>
      </c>
      <c r="IO7" s="145">
        <v>1</v>
      </c>
      <c r="IP7" s="145">
        <v>5</v>
      </c>
      <c r="IQ7" s="145">
        <v>5</v>
      </c>
      <c r="IR7" s="145">
        <v>6</v>
      </c>
      <c r="IS7" s="145">
        <v>5</v>
      </c>
      <c r="IT7" s="145">
        <v>5</v>
      </c>
      <c r="IU7" s="146">
        <v>5</v>
      </c>
      <c r="IV7" s="146">
        <v>3</v>
      </c>
      <c r="IW7" s="146">
        <v>4</v>
      </c>
      <c r="IX7" s="146">
        <v>8</v>
      </c>
      <c r="IY7" s="146">
        <v>11</v>
      </c>
      <c r="IZ7" s="146">
        <v>25</v>
      </c>
      <c r="JA7" s="146">
        <v>9</v>
      </c>
      <c r="JB7" s="146">
        <v>8</v>
      </c>
      <c r="JC7" s="146">
        <v>12</v>
      </c>
      <c r="JD7" s="146">
        <v>28</v>
      </c>
      <c r="JE7" s="146">
        <v>2</v>
      </c>
      <c r="JF7" s="129">
        <f t="shared" si="0"/>
        <v>1140</v>
      </c>
      <c r="JG7" s="129">
        <f t="shared" si="1"/>
        <v>4.334600760456274</v>
      </c>
    </row>
    <row r="8" spans="1:267" x14ac:dyDescent="0.3">
      <c r="A8" s="129">
        <v>6</v>
      </c>
      <c r="B8" s="232"/>
      <c r="C8" s="145">
        <v>3</v>
      </c>
      <c r="D8" s="145">
        <v>1</v>
      </c>
      <c r="E8" s="145">
        <v>1</v>
      </c>
      <c r="F8" s="145">
        <v>2</v>
      </c>
      <c r="G8" s="145">
        <v>0</v>
      </c>
      <c r="H8" s="145">
        <v>0</v>
      </c>
      <c r="I8" s="145">
        <v>1</v>
      </c>
      <c r="J8" s="145">
        <v>2</v>
      </c>
      <c r="K8" s="145">
        <v>2</v>
      </c>
      <c r="L8" s="145">
        <v>0</v>
      </c>
      <c r="M8" s="145">
        <v>0</v>
      </c>
      <c r="N8" s="145">
        <v>2</v>
      </c>
      <c r="O8" s="145">
        <v>3</v>
      </c>
      <c r="P8" s="145">
        <v>2</v>
      </c>
      <c r="Q8" s="145">
        <v>3</v>
      </c>
      <c r="R8" s="145">
        <v>3</v>
      </c>
      <c r="S8" s="145">
        <v>2</v>
      </c>
      <c r="T8" s="145">
        <v>8</v>
      </c>
      <c r="U8" s="145">
        <v>8</v>
      </c>
      <c r="V8" s="145">
        <v>8</v>
      </c>
      <c r="W8" s="145">
        <v>8</v>
      </c>
      <c r="X8" s="145">
        <v>5</v>
      </c>
      <c r="Y8" s="145">
        <v>1</v>
      </c>
      <c r="Z8" s="145">
        <v>1</v>
      </c>
      <c r="AA8" s="145">
        <v>2</v>
      </c>
      <c r="AB8" s="145">
        <v>1</v>
      </c>
      <c r="AC8" s="145">
        <v>1</v>
      </c>
      <c r="AD8" s="145">
        <v>1</v>
      </c>
      <c r="AE8" s="145">
        <v>1</v>
      </c>
      <c r="AF8" s="145">
        <v>1</v>
      </c>
      <c r="AG8" s="145">
        <v>3</v>
      </c>
      <c r="AH8" s="145">
        <v>4</v>
      </c>
      <c r="AI8" s="145">
        <v>6</v>
      </c>
      <c r="AJ8" s="145">
        <v>4</v>
      </c>
      <c r="AK8" s="145">
        <v>4</v>
      </c>
      <c r="AL8" s="145">
        <v>1</v>
      </c>
      <c r="AM8" s="145">
        <v>1</v>
      </c>
      <c r="AN8" s="145">
        <v>4</v>
      </c>
      <c r="AO8" s="145">
        <v>4</v>
      </c>
      <c r="AP8" s="145">
        <v>2</v>
      </c>
      <c r="AQ8" s="145">
        <v>3</v>
      </c>
      <c r="AR8" s="145">
        <v>1</v>
      </c>
      <c r="AS8" s="145">
        <v>3</v>
      </c>
      <c r="AT8" s="145">
        <v>1</v>
      </c>
      <c r="AU8" s="145">
        <v>0</v>
      </c>
      <c r="AV8" s="145">
        <v>1</v>
      </c>
      <c r="AW8" s="145">
        <v>1</v>
      </c>
      <c r="AX8" s="145">
        <v>2</v>
      </c>
      <c r="AY8" s="145">
        <v>0</v>
      </c>
      <c r="AZ8" s="145">
        <v>3</v>
      </c>
      <c r="BA8" s="145">
        <v>2</v>
      </c>
      <c r="BB8" s="145">
        <v>1</v>
      </c>
      <c r="BC8" s="145">
        <v>2</v>
      </c>
      <c r="BD8" s="145">
        <v>4</v>
      </c>
      <c r="BE8" s="145">
        <v>2</v>
      </c>
      <c r="BF8" s="145">
        <v>1</v>
      </c>
      <c r="BG8" s="145">
        <v>1</v>
      </c>
      <c r="BH8" s="145">
        <v>2</v>
      </c>
      <c r="BI8" s="145">
        <v>1</v>
      </c>
      <c r="BJ8" s="145">
        <v>2</v>
      </c>
      <c r="BK8" s="145">
        <v>10</v>
      </c>
      <c r="BL8" s="145">
        <v>3</v>
      </c>
      <c r="BM8" s="145">
        <v>3</v>
      </c>
      <c r="BN8" s="145">
        <v>1</v>
      </c>
      <c r="BO8" s="145">
        <v>3</v>
      </c>
      <c r="BP8" s="145">
        <v>3</v>
      </c>
      <c r="BQ8" s="145">
        <v>4</v>
      </c>
      <c r="BR8" s="145">
        <v>1</v>
      </c>
      <c r="BS8" s="145">
        <v>2</v>
      </c>
      <c r="BT8" s="145">
        <v>0</v>
      </c>
      <c r="BU8" s="145">
        <v>1</v>
      </c>
      <c r="BV8" s="145">
        <v>2</v>
      </c>
      <c r="BW8" s="145">
        <v>0</v>
      </c>
      <c r="BX8" s="145">
        <v>0</v>
      </c>
      <c r="BY8" s="145">
        <v>3</v>
      </c>
      <c r="BZ8" s="145">
        <v>1</v>
      </c>
      <c r="CA8" s="145">
        <v>1</v>
      </c>
      <c r="CB8" s="145">
        <v>1</v>
      </c>
      <c r="CC8" s="145">
        <v>1</v>
      </c>
      <c r="CD8" s="145">
        <v>1</v>
      </c>
      <c r="CE8" s="145">
        <v>1</v>
      </c>
      <c r="CF8" s="145">
        <v>0</v>
      </c>
      <c r="CG8" s="145">
        <v>1</v>
      </c>
      <c r="CH8" s="145">
        <v>1</v>
      </c>
      <c r="CI8" s="145">
        <v>0</v>
      </c>
      <c r="CJ8" s="145">
        <v>3</v>
      </c>
      <c r="CK8" s="145">
        <v>3</v>
      </c>
      <c r="CL8" s="145">
        <v>4</v>
      </c>
      <c r="CM8" s="145">
        <v>1</v>
      </c>
      <c r="CN8" s="145">
        <v>4</v>
      </c>
      <c r="CO8" s="145">
        <v>0</v>
      </c>
      <c r="CP8" s="145">
        <v>5</v>
      </c>
      <c r="CQ8" s="145">
        <v>6</v>
      </c>
      <c r="CR8" s="145">
        <v>1</v>
      </c>
      <c r="CS8" s="145">
        <v>1</v>
      </c>
      <c r="CT8" s="145">
        <v>2</v>
      </c>
      <c r="CU8" s="145">
        <v>2</v>
      </c>
      <c r="CV8" s="145">
        <v>0</v>
      </c>
      <c r="CW8" s="145">
        <v>2</v>
      </c>
      <c r="CX8" s="145">
        <v>4</v>
      </c>
      <c r="CY8" s="145">
        <v>1</v>
      </c>
      <c r="CZ8" s="145">
        <v>0</v>
      </c>
      <c r="DA8" s="145">
        <v>3</v>
      </c>
      <c r="DB8" s="145">
        <v>3</v>
      </c>
      <c r="DC8" s="145">
        <v>0</v>
      </c>
      <c r="DD8" s="145">
        <v>4</v>
      </c>
      <c r="DE8" s="145">
        <v>4</v>
      </c>
      <c r="DF8" s="145">
        <v>14</v>
      </c>
      <c r="DG8" s="145">
        <v>13</v>
      </c>
      <c r="DH8" s="145">
        <v>9</v>
      </c>
      <c r="DI8" s="145">
        <v>4</v>
      </c>
      <c r="DJ8" s="145">
        <v>5</v>
      </c>
      <c r="DK8" s="145">
        <v>9</v>
      </c>
      <c r="DL8" s="145">
        <v>10</v>
      </c>
      <c r="DM8" s="145">
        <v>10</v>
      </c>
      <c r="DN8" s="145">
        <v>7</v>
      </c>
      <c r="DO8" s="145">
        <v>5</v>
      </c>
      <c r="DP8" s="145">
        <v>4</v>
      </c>
      <c r="DQ8" s="145">
        <v>4</v>
      </c>
      <c r="DR8" s="145">
        <v>6</v>
      </c>
      <c r="DS8" s="145">
        <v>7</v>
      </c>
      <c r="DT8" s="145">
        <v>2</v>
      </c>
      <c r="DU8" s="145">
        <v>3</v>
      </c>
      <c r="DV8" s="145">
        <v>3</v>
      </c>
      <c r="DW8" s="145">
        <v>3</v>
      </c>
      <c r="DX8" s="145">
        <v>5</v>
      </c>
      <c r="DY8" s="145">
        <v>2</v>
      </c>
      <c r="DZ8" s="145">
        <v>1</v>
      </c>
      <c r="EA8" s="145">
        <v>1</v>
      </c>
      <c r="EB8" s="145">
        <v>2</v>
      </c>
      <c r="EC8" s="145">
        <v>2</v>
      </c>
      <c r="ED8" s="145">
        <v>1</v>
      </c>
      <c r="EE8" s="145">
        <v>3</v>
      </c>
      <c r="EF8" s="145">
        <v>3</v>
      </c>
      <c r="EG8" s="145">
        <v>0</v>
      </c>
      <c r="EH8" s="145">
        <v>6</v>
      </c>
      <c r="EI8" s="145">
        <v>4</v>
      </c>
      <c r="EJ8" s="145">
        <v>5</v>
      </c>
      <c r="EK8" s="145">
        <v>6</v>
      </c>
      <c r="EL8" s="145">
        <v>6</v>
      </c>
      <c r="EM8" s="145">
        <v>7</v>
      </c>
      <c r="EN8" s="145">
        <v>6</v>
      </c>
      <c r="EO8" s="145">
        <v>4</v>
      </c>
      <c r="EP8" s="145">
        <v>2</v>
      </c>
      <c r="EQ8" s="145">
        <v>0</v>
      </c>
      <c r="ER8" s="145">
        <v>1</v>
      </c>
      <c r="ES8" s="145">
        <v>0</v>
      </c>
      <c r="ET8" s="145">
        <v>2</v>
      </c>
      <c r="EU8" s="145">
        <v>1</v>
      </c>
      <c r="EV8" s="145">
        <v>2</v>
      </c>
      <c r="EW8" s="145">
        <v>2</v>
      </c>
      <c r="EX8" s="145">
        <v>1</v>
      </c>
      <c r="EY8" s="145">
        <v>3</v>
      </c>
      <c r="EZ8" s="145">
        <v>1</v>
      </c>
      <c r="FA8" s="145">
        <v>3</v>
      </c>
      <c r="FB8" s="145">
        <v>5</v>
      </c>
      <c r="FC8" s="145">
        <v>6</v>
      </c>
      <c r="FD8" s="145">
        <v>12</v>
      </c>
      <c r="FE8" s="145">
        <v>8</v>
      </c>
      <c r="FF8" s="145">
        <v>7</v>
      </c>
      <c r="FG8" s="145">
        <v>5</v>
      </c>
      <c r="FH8" s="145">
        <v>4</v>
      </c>
      <c r="FI8" s="145">
        <v>4</v>
      </c>
      <c r="FJ8" s="145">
        <v>1</v>
      </c>
      <c r="FK8" s="145">
        <v>5</v>
      </c>
      <c r="FL8" s="145">
        <v>4</v>
      </c>
      <c r="FM8" s="145">
        <v>3</v>
      </c>
      <c r="FN8" s="145">
        <v>4</v>
      </c>
      <c r="FO8" s="145">
        <v>4</v>
      </c>
      <c r="FP8" s="145">
        <v>6</v>
      </c>
      <c r="FQ8" s="145">
        <v>6</v>
      </c>
      <c r="FR8" s="145">
        <v>1</v>
      </c>
      <c r="FS8" s="145">
        <v>2</v>
      </c>
      <c r="FT8" s="145">
        <v>3</v>
      </c>
      <c r="FU8" s="145">
        <v>5</v>
      </c>
      <c r="FV8" s="145">
        <v>3</v>
      </c>
      <c r="FW8" s="145">
        <v>3</v>
      </c>
      <c r="FX8" s="145">
        <v>6</v>
      </c>
      <c r="FY8" s="145">
        <v>6</v>
      </c>
      <c r="FZ8" s="145">
        <v>8</v>
      </c>
      <c r="GA8" s="145">
        <v>15</v>
      </c>
      <c r="GB8" s="145">
        <v>21</v>
      </c>
      <c r="GC8" s="145">
        <v>17</v>
      </c>
      <c r="GD8" s="145">
        <v>2</v>
      </c>
      <c r="GE8" s="145">
        <v>1</v>
      </c>
      <c r="GF8" s="145">
        <v>6</v>
      </c>
      <c r="GG8" s="145">
        <v>2</v>
      </c>
      <c r="GH8" s="145">
        <v>1</v>
      </c>
      <c r="GI8" s="145">
        <v>2</v>
      </c>
      <c r="GJ8" s="145">
        <v>3</v>
      </c>
      <c r="GK8" s="145">
        <v>2</v>
      </c>
      <c r="GL8" s="145">
        <v>1</v>
      </c>
      <c r="GM8" s="145">
        <v>0</v>
      </c>
      <c r="GN8" s="145">
        <v>10</v>
      </c>
      <c r="GO8" s="145">
        <v>4</v>
      </c>
      <c r="GP8" s="145">
        <v>1</v>
      </c>
      <c r="GQ8" s="145">
        <v>1</v>
      </c>
      <c r="GR8" s="145">
        <v>3</v>
      </c>
      <c r="GS8" s="145">
        <v>2</v>
      </c>
      <c r="GT8" s="145">
        <v>2</v>
      </c>
      <c r="GU8" s="145">
        <v>2</v>
      </c>
      <c r="GV8" s="145">
        <v>2</v>
      </c>
      <c r="GW8" s="145">
        <v>3</v>
      </c>
      <c r="GX8" s="145">
        <v>3</v>
      </c>
      <c r="GY8" s="145">
        <v>5</v>
      </c>
      <c r="GZ8" s="145">
        <v>5</v>
      </c>
      <c r="HA8" s="145">
        <v>7</v>
      </c>
      <c r="HB8" s="145">
        <v>8</v>
      </c>
      <c r="HC8" s="145">
        <v>2</v>
      </c>
      <c r="HD8" s="145">
        <v>3</v>
      </c>
      <c r="HE8" s="145">
        <v>7</v>
      </c>
      <c r="HF8" s="145">
        <v>4</v>
      </c>
      <c r="HG8" s="145">
        <v>0</v>
      </c>
      <c r="HH8" s="145">
        <v>5</v>
      </c>
      <c r="HI8" s="145">
        <v>13</v>
      </c>
      <c r="HJ8" s="145">
        <v>10</v>
      </c>
      <c r="HK8" s="145">
        <v>11</v>
      </c>
      <c r="HL8" s="145">
        <v>8</v>
      </c>
      <c r="HM8" s="145">
        <v>5</v>
      </c>
      <c r="HN8" s="145">
        <v>7</v>
      </c>
      <c r="HO8" s="145">
        <v>6</v>
      </c>
      <c r="HP8" s="145">
        <v>5</v>
      </c>
      <c r="HQ8" s="145">
        <v>3</v>
      </c>
      <c r="HR8" s="145">
        <v>2</v>
      </c>
      <c r="HS8" s="145">
        <v>3</v>
      </c>
      <c r="HT8" s="145">
        <v>7</v>
      </c>
      <c r="HU8" s="145">
        <v>2</v>
      </c>
      <c r="HV8" s="145">
        <v>7</v>
      </c>
      <c r="HW8" s="145">
        <v>3</v>
      </c>
      <c r="HX8" s="145">
        <v>1</v>
      </c>
      <c r="HY8" s="145">
        <v>6</v>
      </c>
      <c r="HZ8" s="145">
        <v>3</v>
      </c>
      <c r="IA8" s="145">
        <v>7</v>
      </c>
      <c r="IB8" s="145">
        <v>2</v>
      </c>
      <c r="IC8" s="145">
        <v>9</v>
      </c>
      <c r="ID8" s="145">
        <v>1</v>
      </c>
      <c r="IE8" s="145">
        <v>5</v>
      </c>
      <c r="IF8" s="145">
        <v>2</v>
      </c>
      <c r="IG8" s="145">
        <v>5</v>
      </c>
      <c r="IH8" s="145">
        <v>4</v>
      </c>
      <c r="II8" s="145">
        <v>0</v>
      </c>
      <c r="IJ8" s="145">
        <v>1</v>
      </c>
      <c r="IK8" s="145">
        <v>3</v>
      </c>
      <c r="IL8" s="145">
        <v>8</v>
      </c>
      <c r="IM8" s="145">
        <v>10</v>
      </c>
      <c r="IN8" s="145">
        <v>3</v>
      </c>
      <c r="IO8" s="145">
        <v>2</v>
      </c>
      <c r="IP8" s="145">
        <v>5</v>
      </c>
      <c r="IQ8" s="145">
        <v>6</v>
      </c>
      <c r="IR8" s="145">
        <v>4</v>
      </c>
      <c r="IS8" s="145">
        <v>3</v>
      </c>
      <c r="IT8" s="145">
        <v>3</v>
      </c>
      <c r="IU8" s="146">
        <v>3</v>
      </c>
      <c r="IV8" s="146">
        <v>6</v>
      </c>
      <c r="IW8" s="146">
        <v>4</v>
      </c>
      <c r="IX8" s="146">
        <v>5</v>
      </c>
      <c r="IY8" s="146">
        <v>12</v>
      </c>
      <c r="IZ8" s="146">
        <v>22</v>
      </c>
      <c r="JA8" s="146">
        <v>4</v>
      </c>
      <c r="JB8" s="146">
        <v>4</v>
      </c>
      <c r="JC8" s="146">
        <v>11</v>
      </c>
      <c r="JD8" s="146">
        <v>30</v>
      </c>
      <c r="JE8" s="146">
        <v>4</v>
      </c>
      <c r="JF8" s="129">
        <f t="shared" si="0"/>
        <v>999</v>
      </c>
      <c r="JG8" s="129">
        <f t="shared" si="1"/>
        <v>3.7984790874524714</v>
      </c>
    </row>
    <row r="9" spans="1:267" x14ac:dyDescent="0.3">
      <c r="A9" s="129">
        <v>7</v>
      </c>
      <c r="B9" s="232"/>
      <c r="C9" s="145">
        <v>0</v>
      </c>
      <c r="D9" s="145">
        <v>0</v>
      </c>
      <c r="E9" s="145">
        <v>2</v>
      </c>
      <c r="F9" s="145">
        <v>1</v>
      </c>
      <c r="G9" s="145">
        <v>0</v>
      </c>
      <c r="H9" s="145">
        <v>0</v>
      </c>
      <c r="I9" s="145">
        <v>0</v>
      </c>
      <c r="J9" s="145">
        <v>1</v>
      </c>
      <c r="K9" s="145">
        <v>3</v>
      </c>
      <c r="L9" s="145">
        <v>0</v>
      </c>
      <c r="M9" s="145">
        <v>0</v>
      </c>
      <c r="N9" s="145">
        <v>2</v>
      </c>
      <c r="O9" s="145">
        <v>3</v>
      </c>
      <c r="P9" s="145">
        <v>0</v>
      </c>
      <c r="Q9" s="145">
        <v>1</v>
      </c>
      <c r="R9" s="145">
        <v>5</v>
      </c>
      <c r="S9" s="145">
        <v>5</v>
      </c>
      <c r="T9" s="145">
        <v>6</v>
      </c>
      <c r="U9" s="145">
        <v>3</v>
      </c>
      <c r="V9" s="145">
        <v>3</v>
      </c>
      <c r="W9" s="145">
        <v>6</v>
      </c>
      <c r="X9" s="145">
        <v>5</v>
      </c>
      <c r="Y9" s="145">
        <v>2</v>
      </c>
      <c r="Z9" s="145">
        <v>0</v>
      </c>
      <c r="AA9" s="145">
        <v>1</v>
      </c>
      <c r="AB9" s="145">
        <v>0</v>
      </c>
      <c r="AC9" s="145">
        <v>1</v>
      </c>
      <c r="AD9" s="145">
        <v>1</v>
      </c>
      <c r="AE9" s="145">
        <v>0</v>
      </c>
      <c r="AF9" s="145">
        <v>1</v>
      </c>
      <c r="AG9" s="145">
        <v>2</v>
      </c>
      <c r="AH9" s="145">
        <v>5</v>
      </c>
      <c r="AI9" s="145">
        <v>4</v>
      </c>
      <c r="AJ9" s="145">
        <v>4</v>
      </c>
      <c r="AK9" s="145">
        <v>3</v>
      </c>
      <c r="AL9" s="145">
        <v>2</v>
      </c>
      <c r="AM9" s="145">
        <v>5</v>
      </c>
      <c r="AN9" s="145">
        <v>4</v>
      </c>
      <c r="AO9" s="145">
        <v>5</v>
      </c>
      <c r="AP9" s="145">
        <v>3</v>
      </c>
      <c r="AQ9" s="145">
        <v>2</v>
      </c>
      <c r="AR9" s="145">
        <v>0</v>
      </c>
      <c r="AS9" s="145">
        <v>1</v>
      </c>
      <c r="AT9" s="145">
        <v>2</v>
      </c>
      <c r="AU9" s="145">
        <v>0</v>
      </c>
      <c r="AV9" s="145">
        <v>0</v>
      </c>
      <c r="AW9" s="145">
        <v>2</v>
      </c>
      <c r="AX9" s="145">
        <v>1</v>
      </c>
      <c r="AY9" s="145">
        <v>1</v>
      </c>
      <c r="AZ9" s="145">
        <v>1</v>
      </c>
      <c r="BA9" s="145">
        <v>0</v>
      </c>
      <c r="BB9" s="145">
        <v>0</v>
      </c>
      <c r="BC9" s="145">
        <v>1</v>
      </c>
      <c r="BD9" s="145">
        <v>2</v>
      </c>
      <c r="BE9" s="145">
        <v>5</v>
      </c>
      <c r="BF9" s="145">
        <v>1</v>
      </c>
      <c r="BG9" s="145">
        <v>2</v>
      </c>
      <c r="BH9" s="145">
        <v>2</v>
      </c>
      <c r="BI9" s="145">
        <v>2</v>
      </c>
      <c r="BJ9" s="145">
        <v>4</v>
      </c>
      <c r="BK9" s="145">
        <v>8</v>
      </c>
      <c r="BL9" s="145">
        <v>7</v>
      </c>
      <c r="BM9" s="145">
        <v>2</v>
      </c>
      <c r="BN9" s="145">
        <v>2</v>
      </c>
      <c r="BO9" s="145">
        <v>2</v>
      </c>
      <c r="BP9" s="145">
        <v>1</v>
      </c>
      <c r="BQ9" s="145">
        <v>2</v>
      </c>
      <c r="BR9" s="145">
        <v>1</v>
      </c>
      <c r="BS9" s="145">
        <v>1</v>
      </c>
      <c r="BT9" s="145">
        <v>1</v>
      </c>
      <c r="BU9" s="145">
        <v>2</v>
      </c>
      <c r="BV9" s="145">
        <v>1</v>
      </c>
      <c r="BW9" s="145">
        <v>1</v>
      </c>
      <c r="BX9" s="145">
        <v>1</v>
      </c>
      <c r="BY9" s="145">
        <v>3</v>
      </c>
      <c r="BZ9" s="145">
        <v>1</v>
      </c>
      <c r="CA9" s="145">
        <v>1</v>
      </c>
      <c r="CB9" s="145">
        <v>2</v>
      </c>
      <c r="CC9" s="145">
        <v>2</v>
      </c>
      <c r="CD9" s="145">
        <v>2</v>
      </c>
      <c r="CE9" s="145">
        <v>1</v>
      </c>
      <c r="CF9" s="145">
        <v>2</v>
      </c>
      <c r="CG9" s="145">
        <v>2</v>
      </c>
      <c r="CH9" s="145">
        <v>2</v>
      </c>
      <c r="CI9" s="145">
        <v>3</v>
      </c>
      <c r="CJ9" s="145">
        <v>5</v>
      </c>
      <c r="CK9" s="145">
        <v>4</v>
      </c>
      <c r="CL9" s="145">
        <v>2</v>
      </c>
      <c r="CM9" s="145">
        <v>2</v>
      </c>
      <c r="CN9" s="145">
        <v>3</v>
      </c>
      <c r="CO9" s="145">
        <v>2</v>
      </c>
      <c r="CP9" s="145">
        <v>5</v>
      </c>
      <c r="CQ9" s="145">
        <v>4</v>
      </c>
      <c r="CR9" s="145">
        <v>0</v>
      </c>
      <c r="CS9" s="145">
        <v>1</v>
      </c>
      <c r="CT9" s="145">
        <v>2</v>
      </c>
      <c r="CU9" s="145">
        <v>2</v>
      </c>
      <c r="CV9" s="145">
        <v>2</v>
      </c>
      <c r="CW9" s="145">
        <v>2</v>
      </c>
      <c r="CX9" s="145">
        <v>4</v>
      </c>
      <c r="CY9" s="145">
        <v>2</v>
      </c>
      <c r="CZ9" s="145">
        <v>0</v>
      </c>
      <c r="DA9" s="145">
        <v>6</v>
      </c>
      <c r="DB9" s="145">
        <v>3</v>
      </c>
      <c r="DC9" s="145">
        <v>1</v>
      </c>
      <c r="DD9" s="145">
        <v>4</v>
      </c>
      <c r="DE9" s="145">
        <v>4</v>
      </c>
      <c r="DF9" s="145">
        <v>14</v>
      </c>
      <c r="DG9" s="145">
        <v>14</v>
      </c>
      <c r="DH9" s="145">
        <v>13</v>
      </c>
      <c r="DI9" s="145">
        <v>5</v>
      </c>
      <c r="DJ9" s="145">
        <v>5</v>
      </c>
      <c r="DK9" s="145">
        <v>9</v>
      </c>
      <c r="DL9" s="145">
        <v>10</v>
      </c>
      <c r="DM9" s="145">
        <v>8</v>
      </c>
      <c r="DN9" s="145">
        <v>8</v>
      </c>
      <c r="DO9" s="145">
        <v>4</v>
      </c>
      <c r="DP9" s="145">
        <v>3</v>
      </c>
      <c r="DQ9" s="145">
        <v>4</v>
      </c>
      <c r="DR9" s="145">
        <v>6</v>
      </c>
      <c r="DS9" s="145">
        <v>7</v>
      </c>
      <c r="DT9" s="145">
        <v>0</v>
      </c>
      <c r="DU9" s="145">
        <v>0</v>
      </c>
      <c r="DV9" s="145">
        <v>3</v>
      </c>
      <c r="DW9" s="145">
        <v>3</v>
      </c>
      <c r="DX9" s="145">
        <v>5</v>
      </c>
      <c r="DY9" s="145">
        <v>3</v>
      </c>
      <c r="DZ9" s="145">
        <v>1</v>
      </c>
      <c r="EA9" s="145">
        <v>1</v>
      </c>
      <c r="EB9" s="145">
        <v>0</v>
      </c>
      <c r="EC9" s="145">
        <v>1</v>
      </c>
      <c r="ED9" s="145">
        <v>3</v>
      </c>
      <c r="EE9" s="145">
        <v>3</v>
      </c>
      <c r="EF9" s="145">
        <v>3</v>
      </c>
      <c r="EG9" s="145">
        <v>7</v>
      </c>
      <c r="EH9" s="145">
        <v>4</v>
      </c>
      <c r="EI9" s="145">
        <v>3</v>
      </c>
      <c r="EJ9" s="145">
        <v>4</v>
      </c>
      <c r="EK9" s="145">
        <v>3</v>
      </c>
      <c r="EL9" s="145">
        <v>2</v>
      </c>
      <c r="EM9" s="145">
        <v>8</v>
      </c>
      <c r="EN9" s="145">
        <v>8</v>
      </c>
      <c r="EO9" s="145">
        <v>5</v>
      </c>
      <c r="EP9" s="145">
        <v>3</v>
      </c>
      <c r="EQ9" s="145">
        <v>3</v>
      </c>
      <c r="ER9" s="145">
        <v>0</v>
      </c>
      <c r="ES9" s="145">
        <v>2</v>
      </c>
      <c r="ET9" s="145">
        <v>4</v>
      </c>
      <c r="EU9" s="145">
        <v>0</v>
      </c>
      <c r="EV9" s="145">
        <v>0</v>
      </c>
      <c r="EW9" s="145">
        <v>1</v>
      </c>
      <c r="EX9" s="145">
        <v>3</v>
      </c>
      <c r="EY9" s="145">
        <v>2</v>
      </c>
      <c r="EZ9" s="145">
        <v>2</v>
      </c>
      <c r="FA9" s="145">
        <v>4</v>
      </c>
      <c r="FB9" s="145">
        <v>5</v>
      </c>
      <c r="FC9" s="145">
        <v>2</v>
      </c>
      <c r="FD9" s="145">
        <v>14</v>
      </c>
      <c r="FE9" s="145">
        <v>8</v>
      </c>
      <c r="FF9" s="145">
        <v>10</v>
      </c>
      <c r="FG9" s="145">
        <v>8</v>
      </c>
      <c r="FH9" s="145">
        <v>6</v>
      </c>
      <c r="FI9" s="145">
        <v>2</v>
      </c>
      <c r="FJ9" s="145">
        <v>5</v>
      </c>
      <c r="FK9" s="145">
        <v>4</v>
      </c>
      <c r="FL9" s="145">
        <v>4</v>
      </c>
      <c r="FM9" s="145">
        <v>3</v>
      </c>
      <c r="FN9" s="145">
        <v>0</v>
      </c>
      <c r="FO9" s="145">
        <v>2</v>
      </c>
      <c r="FP9" s="145">
        <v>6</v>
      </c>
      <c r="FQ9" s="145">
        <v>4</v>
      </c>
      <c r="FR9" s="145">
        <v>1</v>
      </c>
      <c r="FS9" s="145">
        <v>4</v>
      </c>
      <c r="FT9" s="145">
        <v>3</v>
      </c>
      <c r="FU9" s="145">
        <v>5</v>
      </c>
      <c r="FV9" s="145">
        <v>3</v>
      </c>
      <c r="FW9" s="145">
        <v>3</v>
      </c>
      <c r="FX9" s="145">
        <v>4</v>
      </c>
      <c r="FY9" s="145">
        <v>11</v>
      </c>
      <c r="FZ9" s="145">
        <v>9</v>
      </c>
      <c r="GA9" s="145">
        <v>16</v>
      </c>
      <c r="GB9" s="145">
        <v>21</v>
      </c>
      <c r="GC9" s="145">
        <v>23</v>
      </c>
      <c r="GD9" s="145">
        <v>4</v>
      </c>
      <c r="GE9" s="145">
        <v>4</v>
      </c>
      <c r="GF9" s="145">
        <v>3</v>
      </c>
      <c r="GG9" s="145">
        <v>4</v>
      </c>
      <c r="GH9" s="145">
        <v>2</v>
      </c>
      <c r="GI9" s="145">
        <v>3</v>
      </c>
      <c r="GJ9" s="145">
        <v>5</v>
      </c>
      <c r="GK9" s="145">
        <v>4</v>
      </c>
      <c r="GL9" s="145">
        <v>2</v>
      </c>
      <c r="GM9" s="145">
        <v>2</v>
      </c>
      <c r="GN9" s="145">
        <v>14</v>
      </c>
      <c r="GO9" s="145">
        <v>4</v>
      </c>
      <c r="GP9" s="145">
        <v>4</v>
      </c>
      <c r="GQ9" s="145">
        <v>3</v>
      </c>
      <c r="GR9" s="145">
        <v>3</v>
      </c>
      <c r="GS9" s="145">
        <v>1</v>
      </c>
      <c r="GT9" s="145">
        <v>1</v>
      </c>
      <c r="GU9" s="145">
        <v>5</v>
      </c>
      <c r="GV9" s="145">
        <v>2</v>
      </c>
      <c r="GW9" s="145">
        <v>4</v>
      </c>
      <c r="GX9" s="145">
        <v>3</v>
      </c>
      <c r="GY9" s="145">
        <v>5</v>
      </c>
      <c r="GZ9" s="145">
        <v>6</v>
      </c>
      <c r="HA9" s="145">
        <v>10</v>
      </c>
      <c r="HB9" s="145">
        <v>7</v>
      </c>
      <c r="HC9" s="145">
        <v>7</v>
      </c>
      <c r="HD9" s="145">
        <v>1</v>
      </c>
      <c r="HE9" s="145">
        <v>5</v>
      </c>
      <c r="HF9" s="145">
        <v>4</v>
      </c>
      <c r="HG9" s="145">
        <v>2</v>
      </c>
      <c r="HH9" s="145">
        <v>8</v>
      </c>
      <c r="HI9" s="145">
        <v>11</v>
      </c>
      <c r="HJ9" s="145">
        <v>9</v>
      </c>
      <c r="HK9" s="145">
        <v>13</v>
      </c>
      <c r="HL9" s="145">
        <v>8</v>
      </c>
      <c r="HM9" s="145">
        <v>5</v>
      </c>
      <c r="HN9" s="145">
        <v>7</v>
      </c>
      <c r="HO9" s="145">
        <v>3</v>
      </c>
      <c r="HP9" s="145">
        <v>6</v>
      </c>
      <c r="HQ9" s="145">
        <v>3</v>
      </c>
      <c r="HR9" s="145">
        <v>6</v>
      </c>
      <c r="HS9" s="145">
        <v>6</v>
      </c>
      <c r="HT9" s="145">
        <v>4</v>
      </c>
      <c r="HU9" s="145">
        <v>4</v>
      </c>
      <c r="HV9" s="145">
        <v>5</v>
      </c>
      <c r="HW9" s="145">
        <v>2</v>
      </c>
      <c r="HX9" s="145">
        <v>1</v>
      </c>
      <c r="HY9" s="145">
        <v>5</v>
      </c>
      <c r="HZ9" s="145">
        <v>4</v>
      </c>
      <c r="IA9" s="145">
        <v>7</v>
      </c>
      <c r="IB9" s="145">
        <v>5</v>
      </c>
      <c r="IC9" s="145">
        <v>6</v>
      </c>
      <c r="ID9" s="145">
        <v>3</v>
      </c>
      <c r="IE9" s="145">
        <v>4</v>
      </c>
      <c r="IF9" s="145">
        <v>2</v>
      </c>
      <c r="IG9" s="145">
        <v>5</v>
      </c>
      <c r="IH9" s="145">
        <v>3</v>
      </c>
      <c r="II9" s="145">
        <v>1</v>
      </c>
      <c r="IJ9" s="145">
        <v>0</v>
      </c>
      <c r="IK9" s="145">
        <v>2</v>
      </c>
      <c r="IL9" s="145">
        <v>8</v>
      </c>
      <c r="IM9" s="145">
        <v>9</v>
      </c>
      <c r="IN9" s="145">
        <v>1</v>
      </c>
      <c r="IO9" s="145">
        <v>3</v>
      </c>
      <c r="IP9" s="145">
        <v>6</v>
      </c>
      <c r="IQ9" s="145">
        <v>4</v>
      </c>
      <c r="IR9" s="145">
        <v>2</v>
      </c>
      <c r="IS9" s="145">
        <v>3</v>
      </c>
      <c r="IT9" s="145">
        <v>3</v>
      </c>
      <c r="IU9" s="146">
        <v>4</v>
      </c>
      <c r="IV9" s="146">
        <v>2</v>
      </c>
      <c r="IW9" s="146">
        <v>5</v>
      </c>
      <c r="IX9" s="146">
        <v>7</v>
      </c>
      <c r="IY9" s="146">
        <v>15</v>
      </c>
      <c r="IZ9" s="146">
        <v>29</v>
      </c>
      <c r="JA9" s="146">
        <v>14</v>
      </c>
      <c r="JB9" s="146">
        <v>15</v>
      </c>
      <c r="JC9" s="146">
        <v>11</v>
      </c>
      <c r="JD9" s="146">
        <v>31</v>
      </c>
      <c r="JE9" s="146">
        <v>7</v>
      </c>
      <c r="JF9" s="129">
        <f t="shared" si="0"/>
        <v>1072</v>
      </c>
      <c r="JG9" s="129">
        <f t="shared" si="1"/>
        <v>4.0760456273764261</v>
      </c>
    </row>
    <row r="10" spans="1:267" x14ac:dyDescent="0.3">
      <c r="A10" s="129">
        <v>8</v>
      </c>
      <c r="B10" s="232"/>
      <c r="C10" s="145">
        <v>2</v>
      </c>
      <c r="D10" s="145">
        <v>1</v>
      </c>
      <c r="E10" s="145">
        <v>1</v>
      </c>
      <c r="F10" s="145">
        <v>1</v>
      </c>
      <c r="G10" s="145">
        <v>0</v>
      </c>
      <c r="H10" s="145">
        <v>0</v>
      </c>
      <c r="I10" s="145">
        <v>1</v>
      </c>
      <c r="J10" s="145">
        <v>1</v>
      </c>
      <c r="K10" s="145">
        <v>1</v>
      </c>
      <c r="L10" s="145">
        <v>0</v>
      </c>
      <c r="M10" s="145">
        <v>0</v>
      </c>
      <c r="N10" s="145">
        <v>2</v>
      </c>
      <c r="O10" s="145">
        <v>3</v>
      </c>
      <c r="P10" s="145">
        <v>0</v>
      </c>
      <c r="Q10" s="145">
        <v>3</v>
      </c>
      <c r="R10" s="145">
        <v>6</v>
      </c>
      <c r="S10" s="145">
        <v>7</v>
      </c>
      <c r="T10" s="145">
        <v>10</v>
      </c>
      <c r="U10" s="145">
        <v>9</v>
      </c>
      <c r="V10" s="145">
        <v>6</v>
      </c>
      <c r="W10" s="145">
        <v>8</v>
      </c>
      <c r="X10" s="145">
        <v>5</v>
      </c>
      <c r="Y10" s="145">
        <v>0</v>
      </c>
      <c r="Z10" s="145">
        <v>2</v>
      </c>
      <c r="AA10" s="145">
        <v>2</v>
      </c>
      <c r="AB10" s="145">
        <v>1</v>
      </c>
      <c r="AC10" s="145">
        <v>2</v>
      </c>
      <c r="AD10" s="145">
        <v>1</v>
      </c>
      <c r="AE10" s="145">
        <v>4</v>
      </c>
      <c r="AF10" s="145">
        <v>2</v>
      </c>
      <c r="AG10" s="145">
        <v>6</v>
      </c>
      <c r="AH10" s="145">
        <v>1</v>
      </c>
      <c r="AI10" s="145">
        <v>1</v>
      </c>
      <c r="AJ10" s="145">
        <v>5</v>
      </c>
      <c r="AK10" s="145">
        <v>4</v>
      </c>
      <c r="AL10" s="145">
        <v>1</v>
      </c>
      <c r="AM10" s="145">
        <v>3</v>
      </c>
      <c r="AN10" s="145">
        <v>5</v>
      </c>
      <c r="AO10" s="145">
        <v>4</v>
      </c>
      <c r="AP10" s="145">
        <v>3</v>
      </c>
      <c r="AQ10" s="145">
        <v>2</v>
      </c>
      <c r="AR10" s="145">
        <v>1</v>
      </c>
      <c r="AS10" s="145">
        <v>2</v>
      </c>
      <c r="AT10" s="145">
        <v>1</v>
      </c>
      <c r="AU10" s="145">
        <v>0</v>
      </c>
      <c r="AV10" s="145">
        <v>0</v>
      </c>
      <c r="AW10" s="145">
        <v>0</v>
      </c>
      <c r="AX10" s="145">
        <v>0</v>
      </c>
      <c r="AY10" s="145">
        <v>0</v>
      </c>
      <c r="AZ10" s="145">
        <v>3</v>
      </c>
      <c r="BA10" s="145">
        <v>1</v>
      </c>
      <c r="BB10" s="145">
        <v>1</v>
      </c>
      <c r="BC10" s="145">
        <v>1</v>
      </c>
      <c r="BD10" s="145">
        <v>3</v>
      </c>
      <c r="BE10" s="145">
        <v>2</v>
      </c>
      <c r="BF10" s="145">
        <v>1</v>
      </c>
      <c r="BG10" s="145">
        <v>1</v>
      </c>
      <c r="BH10" s="145">
        <v>2</v>
      </c>
      <c r="BI10" s="145">
        <v>2</v>
      </c>
      <c r="BJ10" s="145">
        <v>4</v>
      </c>
      <c r="BK10" s="145">
        <v>5</v>
      </c>
      <c r="BL10" s="145">
        <v>7</v>
      </c>
      <c r="BM10" s="145">
        <v>4</v>
      </c>
      <c r="BN10" s="145">
        <v>0</v>
      </c>
      <c r="BO10" s="145">
        <v>4</v>
      </c>
      <c r="BP10" s="145">
        <v>2</v>
      </c>
      <c r="BQ10" s="145">
        <v>5</v>
      </c>
      <c r="BR10" s="145">
        <v>3</v>
      </c>
      <c r="BS10" s="145">
        <v>2</v>
      </c>
      <c r="BT10" s="145">
        <v>0</v>
      </c>
      <c r="BU10" s="145">
        <v>1</v>
      </c>
      <c r="BV10" s="145">
        <v>1</v>
      </c>
      <c r="BW10" s="145">
        <v>0</v>
      </c>
      <c r="BX10" s="145">
        <v>0</v>
      </c>
      <c r="BY10" s="145">
        <v>4</v>
      </c>
      <c r="BZ10" s="145">
        <v>0</v>
      </c>
      <c r="CA10" s="145">
        <v>2</v>
      </c>
      <c r="CB10" s="145">
        <v>1</v>
      </c>
      <c r="CC10" s="145">
        <v>1</v>
      </c>
      <c r="CD10" s="145">
        <v>1</v>
      </c>
      <c r="CE10" s="145">
        <v>1</v>
      </c>
      <c r="CF10" s="145">
        <v>3</v>
      </c>
      <c r="CG10" s="145">
        <v>1</v>
      </c>
      <c r="CH10" s="145">
        <v>1</v>
      </c>
      <c r="CI10" s="145">
        <v>2</v>
      </c>
      <c r="CJ10" s="145">
        <v>3</v>
      </c>
      <c r="CK10" s="145">
        <v>2</v>
      </c>
      <c r="CL10" s="145">
        <v>2</v>
      </c>
      <c r="CM10" s="145">
        <v>7</v>
      </c>
      <c r="CN10" s="145">
        <v>2</v>
      </c>
      <c r="CO10" s="145">
        <v>2</v>
      </c>
      <c r="CP10" s="145">
        <v>5</v>
      </c>
      <c r="CQ10" s="145">
        <v>6</v>
      </c>
      <c r="CR10" s="145">
        <v>1</v>
      </c>
      <c r="CS10" s="145">
        <v>1</v>
      </c>
      <c r="CT10" s="145">
        <v>1</v>
      </c>
      <c r="CU10" s="145">
        <v>2</v>
      </c>
      <c r="CV10" s="145">
        <v>2</v>
      </c>
      <c r="CW10" s="145">
        <v>7</v>
      </c>
      <c r="CX10" s="145">
        <v>4</v>
      </c>
      <c r="CY10" s="145">
        <v>1</v>
      </c>
      <c r="CZ10" s="145">
        <v>1</v>
      </c>
      <c r="DA10" s="145">
        <v>5</v>
      </c>
      <c r="DB10" s="145">
        <v>3</v>
      </c>
      <c r="DC10" s="145">
        <v>0</v>
      </c>
      <c r="DD10" s="145">
        <v>4</v>
      </c>
      <c r="DE10" s="145">
        <v>3</v>
      </c>
      <c r="DF10" s="145">
        <v>12</v>
      </c>
      <c r="DG10" s="145">
        <v>13</v>
      </c>
      <c r="DH10" s="145">
        <v>9</v>
      </c>
      <c r="DI10" s="145">
        <v>3</v>
      </c>
      <c r="DJ10" s="145">
        <v>4</v>
      </c>
      <c r="DK10" s="145">
        <v>9</v>
      </c>
      <c r="DL10" s="145">
        <v>9</v>
      </c>
      <c r="DM10" s="145">
        <v>8</v>
      </c>
      <c r="DN10" s="145">
        <v>7</v>
      </c>
      <c r="DO10" s="145">
        <v>4</v>
      </c>
      <c r="DP10" s="145">
        <v>5</v>
      </c>
      <c r="DQ10" s="145">
        <v>3</v>
      </c>
      <c r="DR10" s="145">
        <v>8</v>
      </c>
      <c r="DS10" s="145">
        <v>5</v>
      </c>
      <c r="DT10" s="145">
        <v>0</v>
      </c>
      <c r="DU10" s="145">
        <v>1</v>
      </c>
      <c r="DV10" s="145">
        <v>1</v>
      </c>
      <c r="DW10" s="145">
        <v>1</v>
      </c>
      <c r="DX10" s="145">
        <v>5</v>
      </c>
      <c r="DY10" s="145">
        <v>2</v>
      </c>
      <c r="DZ10" s="145">
        <v>1</v>
      </c>
      <c r="EA10" s="145">
        <v>1</v>
      </c>
      <c r="EB10" s="145">
        <v>0</v>
      </c>
      <c r="EC10" s="145">
        <v>1</v>
      </c>
      <c r="ED10" s="145">
        <v>2</v>
      </c>
      <c r="EE10" s="145">
        <v>4</v>
      </c>
      <c r="EF10" s="145">
        <v>3</v>
      </c>
      <c r="EG10" s="145">
        <v>5</v>
      </c>
      <c r="EH10" s="145">
        <v>5</v>
      </c>
      <c r="EI10" s="145">
        <v>1</v>
      </c>
      <c r="EJ10" s="145">
        <v>2</v>
      </c>
      <c r="EK10" s="145">
        <v>4</v>
      </c>
      <c r="EL10" s="145">
        <v>3</v>
      </c>
      <c r="EM10" s="145">
        <v>6</v>
      </c>
      <c r="EN10" s="145">
        <v>6</v>
      </c>
      <c r="EO10" s="145">
        <v>5</v>
      </c>
      <c r="EP10" s="145">
        <v>1</v>
      </c>
      <c r="EQ10" s="145">
        <v>1</v>
      </c>
      <c r="ER10" s="145">
        <v>0</v>
      </c>
      <c r="ES10" s="145">
        <v>2</v>
      </c>
      <c r="ET10" s="145">
        <v>1</v>
      </c>
      <c r="EU10" s="145">
        <v>1</v>
      </c>
      <c r="EV10" s="145">
        <v>0</v>
      </c>
      <c r="EW10" s="145">
        <v>1</v>
      </c>
      <c r="EX10" s="145">
        <v>0</v>
      </c>
      <c r="EY10" s="145">
        <v>2</v>
      </c>
      <c r="EZ10" s="145">
        <v>1</v>
      </c>
      <c r="FA10" s="145">
        <v>3</v>
      </c>
      <c r="FB10" s="145">
        <v>6</v>
      </c>
      <c r="FC10" s="145">
        <v>2</v>
      </c>
      <c r="FD10" s="145">
        <v>9</v>
      </c>
      <c r="FE10" s="145">
        <v>7</v>
      </c>
      <c r="FF10" s="145">
        <v>4</v>
      </c>
      <c r="FG10" s="145">
        <v>4</v>
      </c>
      <c r="FH10" s="145">
        <v>5</v>
      </c>
      <c r="FI10" s="145">
        <v>4</v>
      </c>
      <c r="FJ10" s="145">
        <v>5</v>
      </c>
      <c r="FK10" s="145">
        <v>7</v>
      </c>
      <c r="FL10" s="145">
        <v>3</v>
      </c>
      <c r="FM10" s="145">
        <v>2</v>
      </c>
      <c r="FN10" s="145">
        <v>5</v>
      </c>
      <c r="FO10" s="145">
        <v>7</v>
      </c>
      <c r="FP10" s="145">
        <v>7</v>
      </c>
      <c r="FQ10" s="145">
        <v>11</v>
      </c>
      <c r="FR10" s="145">
        <v>3</v>
      </c>
      <c r="FS10" s="145">
        <v>1</v>
      </c>
      <c r="FT10" s="145">
        <v>4</v>
      </c>
      <c r="FU10" s="145">
        <v>11</v>
      </c>
      <c r="FV10" s="145">
        <v>12</v>
      </c>
      <c r="FW10" s="145">
        <v>11</v>
      </c>
      <c r="FX10" s="145">
        <v>9</v>
      </c>
      <c r="FY10" s="145">
        <v>13</v>
      </c>
      <c r="FZ10" s="145">
        <v>12</v>
      </c>
      <c r="GA10" s="145">
        <v>15</v>
      </c>
      <c r="GB10" s="145">
        <v>19</v>
      </c>
      <c r="GC10" s="145">
        <v>18</v>
      </c>
      <c r="GD10" s="145">
        <v>6</v>
      </c>
      <c r="GE10" s="145">
        <v>4</v>
      </c>
      <c r="GF10" s="145">
        <v>5</v>
      </c>
      <c r="GG10" s="145">
        <v>6</v>
      </c>
      <c r="GH10" s="145">
        <v>3</v>
      </c>
      <c r="GI10" s="145">
        <v>8</v>
      </c>
      <c r="GJ10" s="145">
        <v>5</v>
      </c>
      <c r="GK10" s="145">
        <v>8</v>
      </c>
      <c r="GL10" s="145">
        <v>1</v>
      </c>
      <c r="GM10" s="145">
        <v>4</v>
      </c>
      <c r="GN10" s="145">
        <v>8</v>
      </c>
      <c r="GO10" s="145">
        <v>5</v>
      </c>
      <c r="GP10" s="145">
        <v>5</v>
      </c>
      <c r="GQ10" s="145">
        <v>4</v>
      </c>
      <c r="GR10" s="145">
        <v>3</v>
      </c>
      <c r="GS10" s="145">
        <v>1</v>
      </c>
      <c r="GT10" s="145">
        <v>3</v>
      </c>
      <c r="GU10" s="145">
        <v>8</v>
      </c>
      <c r="GV10" s="145">
        <v>6</v>
      </c>
      <c r="GW10" s="145">
        <v>2</v>
      </c>
      <c r="GX10" s="145">
        <v>4</v>
      </c>
      <c r="GY10" s="145">
        <v>4</v>
      </c>
      <c r="GZ10" s="145">
        <v>12</v>
      </c>
      <c r="HA10" s="145">
        <v>6</v>
      </c>
      <c r="HB10" s="145">
        <v>9</v>
      </c>
      <c r="HC10" s="145">
        <v>7</v>
      </c>
      <c r="HD10" s="145">
        <v>5</v>
      </c>
      <c r="HE10" s="145">
        <v>5</v>
      </c>
      <c r="HF10" s="145">
        <v>4</v>
      </c>
      <c r="HG10" s="145">
        <v>3</v>
      </c>
      <c r="HH10" s="145">
        <v>9</v>
      </c>
      <c r="HI10" s="145">
        <v>12</v>
      </c>
      <c r="HJ10" s="145">
        <v>13</v>
      </c>
      <c r="HK10" s="145">
        <v>10</v>
      </c>
      <c r="HL10" s="145">
        <v>13</v>
      </c>
      <c r="HM10" s="145">
        <v>3</v>
      </c>
      <c r="HN10" s="145">
        <v>8</v>
      </c>
      <c r="HO10" s="145">
        <v>5</v>
      </c>
      <c r="HP10" s="145">
        <v>6</v>
      </c>
      <c r="HQ10" s="145">
        <v>3</v>
      </c>
      <c r="HR10" s="145">
        <v>7</v>
      </c>
      <c r="HS10" s="145">
        <v>7</v>
      </c>
      <c r="HT10" s="145">
        <v>3</v>
      </c>
      <c r="HU10" s="145">
        <v>2</v>
      </c>
      <c r="HV10" s="145">
        <v>6</v>
      </c>
      <c r="HW10" s="145">
        <v>5</v>
      </c>
      <c r="HX10" s="145">
        <v>4</v>
      </c>
      <c r="HY10" s="145">
        <v>7</v>
      </c>
      <c r="HZ10" s="145">
        <v>7</v>
      </c>
      <c r="IA10" s="145">
        <v>13</v>
      </c>
      <c r="IB10" s="145">
        <v>5</v>
      </c>
      <c r="IC10" s="145">
        <v>13</v>
      </c>
      <c r="ID10" s="145">
        <v>5</v>
      </c>
      <c r="IE10" s="145">
        <v>7</v>
      </c>
      <c r="IF10" s="145">
        <v>2</v>
      </c>
      <c r="IG10" s="145">
        <v>5</v>
      </c>
      <c r="IH10" s="145">
        <v>1</v>
      </c>
      <c r="II10" s="145">
        <v>0</v>
      </c>
      <c r="IJ10" s="145">
        <v>0</v>
      </c>
      <c r="IK10" s="145">
        <v>1</v>
      </c>
      <c r="IL10" s="145">
        <v>10</v>
      </c>
      <c r="IM10" s="145">
        <v>9</v>
      </c>
      <c r="IN10" s="145">
        <v>5</v>
      </c>
      <c r="IO10" s="145">
        <v>1</v>
      </c>
      <c r="IP10" s="145">
        <v>7</v>
      </c>
      <c r="IQ10" s="145">
        <v>7</v>
      </c>
      <c r="IR10" s="145">
        <v>4</v>
      </c>
      <c r="IS10" s="145">
        <v>4</v>
      </c>
      <c r="IT10" s="145">
        <v>3</v>
      </c>
      <c r="IU10" s="146">
        <v>3</v>
      </c>
      <c r="IV10" s="146">
        <v>3</v>
      </c>
      <c r="IW10" s="146">
        <v>5</v>
      </c>
      <c r="IX10" s="146">
        <v>9</v>
      </c>
      <c r="IY10" s="146">
        <v>18</v>
      </c>
      <c r="IZ10" s="146">
        <v>29</v>
      </c>
      <c r="JA10" s="146">
        <v>18</v>
      </c>
      <c r="JB10" s="146">
        <v>16</v>
      </c>
      <c r="JC10" s="146">
        <v>19</v>
      </c>
      <c r="JD10" s="146">
        <v>35</v>
      </c>
      <c r="JE10" s="146">
        <v>7</v>
      </c>
      <c r="JF10" s="129">
        <f t="shared" si="0"/>
        <v>1191</v>
      </c>
      <c r="JG10" s="129">
        <f t="shared" si="1"/>
        <v>4.5285171102661597</v>
      </c>
    </row>
    <row r="11" spans="1:267" x14ac:dyDescent="0.3">
      <c r="A11" s="129">
        <v>9</v>
      </c>
      <c r="B11" s="232"/>
      <c r="C11" s="145">
        <v>2</v>
      </c>
      <c r="D11" s="145">
        <v>1</v>
      </c>
      <c r="E11" s="145">
        <v>0</v>
      </c>
      <c r="F11" s="145">
        <v>1</v>
      </c>
      <c r="G11" s="145">
        <v>0</v>
      </c>
      <c r="H11" s="145">
        <v>0</v>
      </c>
      <c r="I11" s="145">
        <v>1</v>
      </c>
      <c r="J11" s="145">
        <v>1</v>
      </c>
      <c r="K11" s="145">
        <v>3</v>
      </c>
      <c r="L11" s="145">
        <v>0</v>
      </c>
      <c r="M11" s="145">
        <v>0</v>
      </c>
      <c r="N11" s="145">
        <v>2</v>
      </c>
      <c r="O11" s="145">
        <v>1</v>
      </c>
      <c r="P11" s="145">
        <v>0</v>
      </c>
      <c r="Q11" s="145">
        <v>2</v>
      </c>
      <c r="R11" s="145">
        <v>4</v>
      </c>
      <c r="S11" s="145">
        <v>4</v>
      </c>
      <c r="T11" s="145">
        <v>7</v>
      </c>
      <c r="U11" s="145">
        <v>7</v>
      </c>
      <c r="V11" s="145">
        <v>2</v>
      </c>
      <c r="W11" s="145">
        <v>8</v>
      </c>
      <c r="X11" s="145">
        <v>6</v>
      </c>
      <c r="Y11" s="145">
        <v>2</v>
      </c>
      <c r="Z11" s="145">
        <v>1</v>
      </c>
      <c r="AA11" s="145">
        <v>1</v>
      </c>
      <c r="AB11" s="145">
        <v>2</v>
      </c>
      <c r="AC11" s="145">
        <v>1</v>
      </c>
      <c r="AD11" s="145">
        <v>1</v>
      </c>
      <c r="AE11" s="145">
        <v>1</v>
      </c>
      <c r="AF11" s="145">
        <v>1</v>
      </c>
      <c r="AG11" s="145">
        <v>3</v>
      </c>
      <c r="AH11" s="145">
        <v>3</v>
      </c>
      <c r="AI11" s="145">
        <v>2</v>
      </c>
      <c r="AJ11" s="145">
        <v>1</v>
      </c>
      <c r="AK11" s="145">
        <v>1</v>
      </c>
      <c r="AL11" s="145">
        <v>0</v>
      </c>
      <c r="AM11" s="145">
        <v>1</v>
      </c>
      <c r="AN11" s="145">
        <v>6</v>
      </c>
      <c r="AO11" s="145">
        <v>3</v>
      </c>
      <c r="AP11" s="145">
        <v>3</v>
      </c>
      <c r="AQ11" s="145">
        <v>2</v>
      </c>
      <c r="AR11" s="145">
        <v>1</v>
      </c>
      <c r="AS11" s="145">
        <v>3</v>
      </c>
      <c r="AT11" s="145">
        <v>0</v>
      </c>
      <c r="AU11" s="145">
        <v>0</v>
      </c>
      <c r="AV11" s="145">
        <v>0</v>
      </c>
      <c r="AW11" s="145">
        <v>1</v>
      </c>
      <c r="AX11" s="145">
        <v>1</v>
      </c>
      <c r="AY11" s="145">
        <v>0</v>
      </c>
      <c r="AZ11" s="145">
        <v>3</v>
      </c>
      <c r="BA11" s="145">
        <v>1</v>
      </c>
      <c r="BB11" s="145">
        <v>0</v>
      </c>
      <c r="BC11" s="145">
        <v>1</v>
      </c>
      <c r="BD11" s="145">
        <v>3</v>
      </c>
      <c r="BE11" s="145">
        <v>3</v>
      </c>
      <c r="BF11" s="145">
        <v>0</v>
      </c>
      <c r="BG11" s="145">
        <v>2</v>
      </c>
      <c r="BH11" s="145">
        <v>1</v>
      </c>
      <c r="BI11" s="145">
        <v>1</v>
      </c>
      <c r="BJ11" s="145">
        <v>2</v>
      </c>
      <c r="BK11" s="145">
        <v>8</v>
      </c>
      <c r="BL11" s="145">
        <v>5</v>
      </c>
      <c r="BM11" s="145">
        <v>4</v>
      </c>
      <c r="BN11" s="145">
        <v>3</v>
      </c>
      <c r="BO11" s="145">
        <v>4</v>
      </c>
      <c r="BP11" s="145">
        <v>1</v>
      </c>
      <c r="BQ11" s="145">
        <v>2</v>
      </c>
      <c r="BR11" s="145">
        <v>2</v>
      </c>
      <c r="BS11" s="145">
        <v>1</v>
      </c>
      <c r="BT11" s="145">
        <v>0</v>
      </c>
      <c r="BU11" s="145">
        <v>1</v>
      </c>
      <c r="BV11" s="145">
        <v>1</v>
      </c>
      <c r="BW11" s="145">
        <v>0</v>
      </c>
      <c r="BX11" s="145">
        <v>0</v>
      </c>
      <c r="BY11" s="145">
        <v>4</v>
      </c>
      <c r="BZ11" s="145">
        <v>0</v>
      </c>
      <c r="CA11" s="145">
        <v>2</v>
      </c>
      <c r="CB11" s="145">
        <v>1</v>
      </c>
      <c r="CC11" s="145">
        <v>1</v>
      </c>
      <c r="CD11" s="145">
        <v>2</v>
      </c>
      <c r="CE11" s="145">
        <v>2</v>
      </c>
      <c r="CF11" s="145">
        <v>0</v>
      </c>
      <c r="CG11" s="145">
        <v>1</v>
      </c>
      <c r="CH11" s="145">
        <v>1</v>
      </c>
      <c r="CI11" s="145">
        <v>6</v>
      </c>
      <c r="CJ11" s="145">
        <v>2</v>
      </c>
      <c r="CK11" s="145">
        <v>3</v>
      </c>
      <c r="CL11" s="145">
        <v>3</v>
      </c>
      <c r="CM11" s="145">
        <v>3</v>
      </c>
      <c r="CN11" s="145">
        <v>2</v>
      </c>
      <c r="CO11" s="145">
        <v>3</v>
      </c>
      <c r="CP11" s="145">
        <v>7</v>
      </c>
      <c r="CQ11" s="145">
        <v>3</v>
      </c>
      <c r="CR11" s="145">
        <v>2</v>
      </c>
      <c r="CS11" s="145">
        <v>1</v>
      </c>
      <c r="CT11" s="145">
        <v>0</v>
      </c>
      <c r="CU11" s="145">
        <v>1</v>
      </c>
      <c r="CV11" s="145">
        <v>3</v>
      </c>
      <c r="CW11" s="145">
        <v>4</v>
      </c>
      <c r="CX11" s="145">
        <v>4</v>
      </c>
      <c r="CY11" s="145">
        <v>1</v>
      </c>
      <c r="CZ11" s="145">
        <v>0</v>
      </c>
      <c r="DA11" s="145">
        <v>4</v>
      </c>
      <c r="DB11" s="145">
        <v>2</v>
      </c>
      <c r="DC11" s="145">
        <v>1</v>
      </c>
      <c r="DD11" s="145">
        <v>4</v>
      </c>
      <c r="DE11" s="145">
        <v>4</v>
      </c>
      <c r="DF11" s="145">
        <v>14</v>
      </c>
      <c r="DG11" s="145">
        <v>13</v>
      </c>
      <c r="DH11" s="145">
        <v>12</v>
      </c>
      <c r="DI11" s="145">
        <v>3</v>
      </c>
      <c r="DJ11" s="145">
        <v>5</v>
      </c>
      <c r="DK11" s="145">
        <v>9</v>
      </c>
      <c r="DL11" s="145">
        <v>10</v>
      </c>
      <c r="DM11" s="145">
        <v>9</v>
      </c>
      <c r="DN11" s="145">
        <v>8</v>
      </c>
      <c r="DO11" s="145">
        <v>4</v>
      </c>
      <c r="DP11" s="145">
        <v>3</v>
      </c>
      <c r="DQ11" s="145">
        <v>3</v>
      </c>
      <c r="DR11" s="145">
        <v>6</v>
      </c>
      <c r="DS11" s="145">
        <v>7</v>
      </c>
      <c r="DT11" s="145">
        <v>0</v>
      </c>
      <c r="DU11" s="145">
        <v>1</v>
      </c>
      <c r="DV11" s="145">
        <v>2</v>
      </c>
      <c r="DW11" s="145">
        <v>3</v>
      </c>
      <c r="DX11" s="145">
        <v>3</v>
      </c>
      <c r="DY11" s="145">
        <v>3</v>
      </c>
      <c r="DZ11" s="145">
        <v>0</v>
      </c>
      <c r="EA11" s="145">
        <v>1</v>
      </c>
      <c r="EB11" s="145">
        <v>1</v>
      </c>
      <c r="EC11" s="145">
        <v>2</v>
      </c>
      <c r="ED11" s="145">
        <v>2</v>
      </c>
      <c r="EE11" s="145">
        <v>1</v>
      </c>
      <c r="EF11" s="145">
        <v>6</v>
      </c>
      <c r="EG11" s="145">
        <v>2</v>
      </c>
      <c r="EH11" s="145">
        <v>4</v>
      </c>
      <c r="EI11" s="145">
        <v>3</v>
      </c>
      <c r="EJ11" s="145">
        <v>3</v>
      </c>
      <c r="EK11" s="145">
        <v>3</v>
      </c>
      <c r="EL11" s="145">
        <v>3</v>
      </c>
      <c r="EM11" s="145">
        <v>3</v>
      </c>
      <c r="EN11" s="145">
        <v>10</v>
      </c>
      <c r="EO11" s="145">
        <v>4</v>
      </c>
      <c r="EP11" s="145">
        <v>3</v>
      </c>
      <c r="EQ11" s="145">
        <v>0</v>
      </c>
      <c r="ER11" s="145">
        <v>3</v>
      </c>
      <c r="ES11" s="145">
        <v>4</v>
      </c>
      <c r="ET11" s="145">
        <v>1</v>
      </c>
      <c r="EU11" s="145">
        <v>1</v>
      </c>
      <c r="EV11" s="145">
        <v>0</v>
      </c>
      <c r="EW11" s="145">
        <v>0</v>
      </c>
      <c r="EX11" s="145">
        <v>0</v>
      </c>
      <c r="EY11" s="145">
        <v>1</v>
      </c>
      <c r="EZ11" s="145">
        <v>3</v>
      </c>
      <c r="FA11" s="145">
        <v>3</v>
      </c>
      <c r="FB11" s="145">
        <v>4</v>
      </c>
      <c r="FC11" s="145">
        <v>4</v>
      </c>
      <c r="FD11" s="145">
        <v>10</v>
      </c>
      <c r="FE11" s="145">
        <v>7</v>
      </c>
      <c r="FF11" s="145">
        <v>7</v>
      </c>
      <c r="FG11" s="145">
        <v>6</v>
      </c>
      <c r="FH11" s="145">
        <v>2</v>
      </c>
      <c r="FI11" s="145">
        <v>3</v>
      </c>
      <c r="FJ11" s="145">
        <v>4</v>
      </c>
      <c r="FK11" s="145">
        <v>7</v>
      </c>
      <c r="FL11" s="145">
        <v>2</v>
      </c>
      <c r="FM11" s="145">
        <v>2</v>
      </c>
      <c r="FN11" s="145">
        <v>3</v>
      </c>
      <c r="FO11" s="145">
        <v>4</v>
      </c>
      <c r="FP11" s="145">
        <v>4</v>
      </c>
      <c r="FQ11" s="145">
        <v>5</v>
      </c>
      <c r="FR11" s="145">
        <v>2</v>
      </c>
      <c r="FS11" s="145">
        <v>0</v>
      </c>
      <c r="FT11" s="145">
        <v>3</v>
      </c>
      <c r="FU11" s="145">
        <v>4</v>
      </c>
      <c r="FV11" s="145">
        <v>8</v>
      </c>
      <c r="FW11" s="145">
        <v>7</v>
      </c>
      <c r="FX11" s="145">
        <v>3</v>
      </c>
      <c r="FY11" s="145">
        <v>5</v>
      </c>
      <c r="FZ11" s="145">
        <v>8</v>
      </c>
      <c r="GA11" s="145">
        <v>15</v>
      </c>
      <c r="GB11" s="145">
        <v>17</v>
      </c>
      <c r="GC11" s="145">
        <v>17</v>
      </c>
      <c r="GD11" s="145">
        <v>3</v>
      </c>
      <c r="GE11" s="145">
        <v>1</v>
      </c>
      <c r="GF11" s="145">
        <v>3</v>
      </c>
      <c r="GG11" s="145">
        <v>2</v>
      </c>
      <c r="GH11" s="145">
        <v>2</v>
      </c>
      <c r="GI11" s="145">
        <v>2</v>
      </c>
      <c r="GJ11" s="145">
        <v>3</v>
      </c>
      <c r="GK11" s="145">
        <v>3</v>
      </c>
      <c r="GL11" s="145">
        <v>0</v>
      </c>
      <c r="GM11" s="145">
        <v>0</v>
      </c>
      <c r="GN11" s="145">
        <v>8</v>
      </c>
      <c r="GO11" s="145">
        <v>0</v>
      </c>
      <c r="GP11" s="145">
        <v>0</v>
      </c>
      <c r="GQ11" s="145">
        <v>0</v>
      </c>
      <c r="GR11" s="145">
        <v>2</v>
      </c>
      <c r="GS11" s="145">
        <v>2</v>
      </c>
      <c r="GT11" s="145">
        <v>2</v>
      </c>
      <c r="GU11" s="145">
        <v>6</v>
      </c>
      <c r="GV11" s="145">
        <v>3</v>
      </c>
      <c r="GW11" s="145">
        <v>2</v>
      </c>
      <c r="GX11" s="145">
        <v>5</v>
      </c>
      <c r="GY11" s="145">
        <v>4</v>
      </c>
      <c r="GZ11" s="145">
        <v>6</v>
      </c>
      <c r="HA11" s="145">
        <v>7</v>
      </c>
      <c r="HB11" s="145">
        <v>7</v>
      </c>
      <c r="HC11" s="145">
        <v>5</v>
      </c>
      <c r="HD11" s="145">
        <v>2</v>
      </c>
      <c r="HE11" s="145">
        <v>5</v>
      </c>
      <c r="HF11" s="145">
        <v>1</v>
      </c>
      <c r="HG11" s="145">
        <v>4</v>
      </c>
      <c r="HH11" s="145">
        <v>4</v>
      </c>
      <c r="HI11" s="145">
        <v>10</v>
      </c>
      <c r="HJ11" s="145">
        <v>7</v>
      </c>
      <c r="HK11" s="145">
        <v>13</v>
      </c>
      <c r="HL11" s="145">
        <v>5</v>
      </c>
      <c r="HM11" s="145">
        <v>3</v>
      </c>
      <c r="HN11" s="145">
        <v>2</v>
      </c>
      <c r="HO11" s="145">
        <v>6</v>
      </c>
      <c r="HP11" s="145">
        <v>5</v>
      </c>
      <c r="HQ11" s="145">
        <v>2</v>
      </c>
      <c r="HR11" s="145">
        <v>5</v>
      </c>
      <c r="HS11" s="145">
        <v>5</v>
      </c>
      <c r="HT11" s="145">
        <v>4</v>
      </c>
      <c r="HU11" s="145">
        <v>5</v>
      </c>
      <c r="HV11" s="145">
        <v>7</v>
      </c>
      <c r="HW11" s="145">
        <v>3</v>
      </c>
      <c r="HX11" s="145">
        <v>3</v>
      </c>
      <c r="HY11" s="145">
        <v>5</v>
      </c>
      <c r="HZ11" s="145">
        <v>6</v>
      </c>
      <c r="IA11" s="145">
        <v>4</v>
      </c>
      <c r="IB11" s="145">
        <v>2</v>
      </c>
      <c r="IC11" s="145">
        <v>7</v>
      </c>
      <c r="ID11" s="145">
        <v>0</v>
      </c>
      <c r="IE11" s="145">
        <v>3</v>
      </c>
      <c r="IF11" s="145">
        <v>1</v>
      </c>
      <c r="IG11" s="145">
        <v>4</v>
      </c>
      <c r="IH11" s="145">
        <v>2</v>
      </c>
      <c r="II11" s="145">
        <v>1</v>
      </c>
      <c r="IJ11" s="145">
        <v>1</v>
      </c>
      <c r="IK11" s="145">
        <v>2</v>
      </c>
      <c r="IL11" s="145">
        <v>8</v>
      </c>
      <c r="IM11" s="145">
        <v>9</v>
      </c>
      <c r="IN11" s="145">
        <v>4</v>
      </c>
      <c r="IO11" s="145">
        <v>3</v>
      </c>
      <c r="IP11" s="145">
        <v>3</v>
      </c>
      <c r="IQ11" s="145">
        <v>2</v>
      </c>
      <c r="IR11" s="145">
        <v>3</v>
      </c>
      <c r="IS11" s="145">
        <v>3</v>
      </c>
      <c r="IT11" s="145">
        <v>2</v>
      </c>
      <c r="IU11" s="146">
        <v>1</v>
      </c>
      <c r="IV11" s="146">
        <v>4</v>
      </c>
      <c r="IW11" s="146">
        <v>3</v>
      </c>
      <c r="IX11" s="146">
        <v>9</v>
      </c>
      <c r="IY11" s="146">
        <v>11</v>
      </c>
      <c r="IZ11" s="146">
        <v>27</v>
      </c>
      <c r="JA11" s="146">
        <v>7</v>
      </c>
      <c r="JB11" s="146">
        <v>3</v>
      </c>
      <c r="JC11" s="146">
        <v>6</v>
      </c>
      <c r="JD11" s="146">
        <v>29</v>
      </c>
      <c r="JE11" s="146">
        <v>4</v>
      </c>
      <c r="JF11" s="129">
        <f t="shared" si="0"/>
        <v>925</v>
      </c>
      <c r="JG11" s="129">
        <f t="shared" si="1"/>
        <v>3.5171102661596958</v>
      </c>
    </row>
    <row r="12" spans="1:267" x14ac:dyDescent="0.3">
      <c r="A12" s="129">
        <v>10</v>
      </c>
      <c r="B12" s="232"/>
      <c r="C12" s="145">
        <v>3</v>
      </c>
      <c r="D12" s="145">
        <v>0</v>
      </c>
      <c r="E12" s="145">
        <v>0</v>
      </c>
      <c r="F12" s="145">
        <v>2</v>
      </c>
      <c r="G12" s="145">
        <v>0</v>
      </c>
      <c r="H12" s="145">
        <v>0</v>
      </c>
      <c r="I12" s="145">
        <v>0</v>
      </c>
      <c r="J12" s="145">
        <v>1</v>
      </c>
      <c r="K12" s="145">
        <v>3</v>
      </c>
      <c r="L12" s="145">
        <v>0</v>
      </c>
      <c r="M12" s="145">
        <v>0</v>
      </c>
      <c r="N12" s="145">
        <v>1</v>
      </c>
      <c r="O12" s="145">
        <v>2</v>
      </c>
      <c r="P12" s="145">
        <v>1</v>
      </c>
      <c r="Q12" s="145">
        <v>3</v>
      </c>
      <c r="R12" s="145">
        <v>3</v>
      </c>
      <c r="S12" s="145">
        <v>1</v>
      </c>
      <c r="T12" s="145">
        <v>4</v>
      </c>
      <c r="U12" s="145">
        <v>3</v>
      </c>
      <c r="V12" s="145">
        <v>3</v>
      </c>
      <c r="W12" s="145">
        <v>7</v>
      </c>
      <c r="X12" s="145">
        <v>0</v>
      </c>
      <c r="Y12" s="145">
        <v>1</v>
      </c>
      <c r="Z12" s="145">
        <v>0</v>
      </c>
      <c r="AA12" s="145">
        <v>2</v>
      </c>
      <c r="AB12" s="145">
        <v>1</v>
      </c>
      <c r="AC12" s="145">
        <v>0</v>
      </c>
      <c r="AD12" s="145">
        <v>1</v>
      </c>
      <c r="AE12" s="145">
        <v>1</v>
      </c>
      <c r="AF12" s="145">
        <v>1</v>
      </c>
      <c r="AG12" s="145">
        <v>4</v>
      </c>
      <c r="AH12" s="145">
        <v>3</v>
      </c>
      <c r="AI12" s="145">
        <v>1</v>
      </c>
      <c r="AJ12" s="145">
        <v>2</v>
      </c>
      <c r="AK12" s="145">
        <v>1</v>
      </c>
      <c r="AL12" s="145">
        <v>1</v>
      </c>
      <c r="AM12" s="145">
        <v>2</v>
      </c>
      <c r="AN12" s="145">
        <v>2</v>
      </c>
      <c r="AO12" s="145">
        <v>0</v>
      </c>
      <c r="AP12" s="145">
        <v>2</v>
      </c>
      <c r="AQ12" s="145">
        <v>2</v>
      </c>
      <c r="AR12" s="145">
        <v>0</v>
      </c>
      <c r="AS12" s="145">
        <v>3</v>
      </c>
      <c r="AT12" s="145">
        <v>1</v>
      </c>
      <c r="AU12" s="145">
        <v>0</v>
      </c>
      <c r="AV12" s="145">
        <v>0</v>
      </c>
      <c r="AW12" s="145">
        <v>1</v>
      </c>
      <c r="AX12" s="145">
        <v>0</v>
      </c>
      <c r="AY12" s="145">
        <v>1</v>
      </c>
      <c r="AZ12" s="145">
        <v>2</v>
      </c>
      <c r="BA12" s="145">
        <v>0</v>
      </c>
      <c r="BB12" s="145">
        <v>1</v>
      </c>
      <c r="BC12" s="145">
        <v>1</v>
      </c>
      <c r="BD12" s="145">
        <v>0</v>
      </c>
      <c r="BE12" s="145">
        <v>1</v>
      </c>
      <c r="BF12" s="145">
        <v>0</v>
      </c>
      <c r="BG12" s="145">
        <v>1</v>
      </c>
      <c r="BH12" s="145">
        <v>1</v>
      </c>
      <c r="BI12" s="145">
        <v>1</v>
      </c>
      <c r="BJ12" s="145">
        <v>3</v>
      </c>
      <c r="BK12" s="145">
        <v>6</v>
      </c>
      <c r="BL12" s="145">
        <v>3</v>
      </c>
      <c r="BM12" s="145">
        <v>2</v>
      </c>
      <c r="BN12" s="145">
        <v>2</v>
      </c>
      <c r="BO12" s="145">
        <v>3</v>
      </c>
      <c r="BP12" s="145">
        <v>1</v>
      </c>
      <c r="BQ12" s="145">
        <v>4</v>
      </c>
      <c r="BR12" s="145">
        <v>2</v>
      </c>
      <c r="BS12" s="145">
        <v>1</v>
      </c>
      <c r="BT12" s="145">
        <v>0</v>
      </c>
      <c r="BU12" s="145">
        <v>1</v>
      </c>
      <c r="BV12" s="145">
        <v>1</v>
      </c>
      <c r="BW12" s="145">
        <v>0</v>
      </c>
      <c r="BX12" s="145">
        <v>0</v>
      </c>
      <c r="BY12" s="145">
        <v>2</v>
      </c>
      <c r="BZ12" s="145">
        <v>1</v>
      </c>
      <c r="CA12" s="145">
        <v>1</v>
      </c>
      <c r="CB12" s="145">
        <v>0</v>
      </c>
      <c r="CC12" s="145">
        <v>3</v>
      </c>
      <c r="CD12" s="145">
        <v>1</v>
      </c>
      <c r="CE12" s="145">
        <v>1</v>
      </c>
      <c r="CF12" s="145">
        <v>2</v>
      </c>
      <c r="CG12" s="145">
        <v>0</v>
      </c>
      <c r="CH12" s="145">
        <v>0</v>
      </c>
      <c r="CI12" s="145">
        <v>5</v>
      </c>
      <c r="CJ12" s="145">
        <v>3</v>
      </c>
      <c r="CK12" s="145">
        <v>2</v>
      </c>
      <c r="CL12" s="145">
        <v>2</v>
      </c>
      <c r="CM12" s="145">
        <v>2</v>
      </c>
      <c r="CN12" s="145">
        <v>2</v>
      </c>
      <c r="CO12" s="145">
        <v>0</v>
      </c>
      <c r="CP12" s="145">
        <v>10</v>
      </c>
      <c r="CQ12" s="145">
        <v>6</v>
      </c>
      <c r="CR12" s="145">
        <v>2</v>
      </c>
      <c r="CS12" s="145">
        <v>2</v>
      </c>
      <c r="CT12" s="145">
        <v>1</v>
      </c>
      <c r="CU12" s="145">
        <v>1</v>
      </c>
      <c r="CV12" s="145">
        <v>2</v>
      </c>
      <c r="CW12" s="145">
        <v>3</v>
      </c>
      <c r="CX12" s="145">
        <v>5</v>
      </c>
      <c r="CY12" s="145">
        <v>0</v>
      </c>
      <c r="CZ12" s="145">
        <v>0</v>
      </c>
      <c r="DA12" s="145">
        <v>5</v>
      </c>
      <c r="DB12" s="145">
        <v>3</v>
      </c>
      <c r="DC12" s="145">
        <v>1</v>
      </c>
      <c r="DD12" s="145">
        <v>4</v>
      </c>
      <c r="DE12" s="145">
        <v>3</v>
      </c>
      <c r="DF12" s="145">
        <v>13</v>
      </c>
      <c r="DG12" s="145">
        <v>11</v>
      </c>
      <c r="DH12" s="145">
        <v>9</v>
      </c>
      <c r="DI12" s="145">
        <v>3</v>
      </c>
      <c r="DJ12" s="145">
        <v>4</v>
      </c>
      <c r="DK12" s="145">
        <v>8</v>
      </c>
      <c r="DL12" s="145">
        <v>10</v>
      </c>
      <c r="DM12" s="145">
        <v>8</v>
      </c>
      <c r="DN12" s="145">
        <v>6</v>
      </c>
      <c r="DO12" s="145">
        <v>4</v>
      </c>
      <c r="DP12" s="145">
        <v>3</v>
      </c>
      <c r="DQ12" s="145">
        <v>3</v>
      </c>
      <c r="DR12" s="145">
        <v>7</v>
      </c>
      <c r="DS12" s="145">
        <v>6</v>
      </c>
      <c r="DT12" s="145">
        <v>0</v>
      </c>
      <c r="DU12" s="145">
        <v>1</v>
      </c>
      <c r="DV12" s="145">
        <v>2</v>
      </c>
      <c r="DW12" s="145">
        <v>2</v>
      </c>
      <c r="DX12" s="145">
        <v>4</v>
      </c>
      <c r="DY12" s="145">
        <v>3</v>
      </c>
      <c r="DZ12" s="145">
        <v>0</v>
      </c>
      <c r="EA12" s="145">
        <v>0</v>
      </c>
      <c r="EB12" s="145">
        <v>0</v>
      </c>
      <c r="EC12" s="145">
        <v>3</v>
      </c>
      <c r="ED12" s="145">
        <v>1</v>
      </c>
      <c r="EE12" s="145">
        <v>0</v>
      </c>
      <c r="EF12" s="145">
        <v>3</v>
      </c>
      <c r="EG12" s="145">
        <v>1</v>
      </c>
      <c r="EH12" s="145">
        <v>2</v>
      </c>
      <c r="EI12" s="145">
        <v>3</v>
      </c>
      <c r="EJ12" s="145">
        <v>1</v>
      </c>
      <c r="EK12" s="145">
        <v>0</v>
      </c>
      <c r="EL12" s="145">
        <v>0</v>
      </c>
      <c r="EM12" s="145">
        <v>7</v>
      </c>
      <c r="EN12" s="145">
        <v>8</v>
      </c>
      <c r="EO12" s="145">
        <v>3</v>
      </c>
      <c r="EP12" s="145">
        <v>1</v>
      </c>
      <c r="EQ12" s="145">
        <v>0</v>
      </c>
      <c r="ER12" s="145">
        <v>1</v>
      </c>
      <c r="ES12" s="145">
        <v>3</v>
      </c>
      <c r="ET12" s="145">
        <v>3</v>
      </c>
      <c r="EU12" s="145">
        <v>2</v>
      </c>
      <c r="EV12" s="145">
        <v>1</v>
      </c>
      <c r="EW12" s="145">
        <v>1</v>
      </c>
      <c r="EX12" s="145">
        <v>0</v>
      </c>
      <c r="EY12" s="145">
        <v>1</v>
      </c>
      <c r="EZ12" s="145">
        <v>1</v>
      </c>
      <c r="FA12" s="145">
        <v>2</v>
      </c>
      <c r="FB12" s="145">
        <v>9</v>
      </c>
      <c r="FC12" s="145">
        <v>7</v>
      </c>
      <c r="FD12" s="145">
        <v>14</v>
      </c>
      <c r="FE12" s="145">
        <v>5</v>
      </c>
      <c r="FF12" s="145">
        <v>4</v>
      </c>
      <c r="FG12" s="145">
        <v>5</v>
      </c>
      <c r="FH12" s="145">
        <v>3</v>
      </c>
      <c r="FI12" s="145">
        <v>2</v>
      </c>
      <c r="FJ12" s="145">
        <v>2</v>
      </c>
      <c r="FK12" s="145">
        <v>3</v>
      </c>
      <c r="FL12" s="145">
        <v>3</v>
      </c>
      <c r="FM12" s="145">
        <v>1</v>
      </c>
      <c r="FN12" s="145">
        <v>5</v>
      </c>
      <c r="FO12" s="145">
        <v>2</v>
      </c>
      <c r="FP12" s="145">
        <v>4</v>
      </c>
      <c r="FQ12" s="145">
        <v>5</v>
      </c>
      <c r="FR12" s="145">
        <v>1</v>
      </c>
      <c r="FS12" s="145">
        <v>1</v>
      </c>
      <c r="FT12" s="145">
        <v>3</v>
      </c>
      <c r="FU12" s="145">
        <v>4</v>
      </c>
      <c r="FV12" s="145">
        <v>8</v>
      </c>
      <c r="FW12" s="145">
        <v>2</v>
      </c>
      <c r="FX12" s="145">
        <v>5</v>
      </c>
      <c r="FY12" s="145">
        <v>6</v>
      </c>
      <c r="FZ12" s="145">
        <v>11</v>
      </c>
      <c r="GA12" s="145">
        <v>15</v>
      </c>
      <c r="GB12" s="145">
        <v>19</v>
      </c>
      <c r="GC12" s="145">
        <v>19</v>
      </c>
      <c r="GD12" s="145">
        <v>2</v>
      </c>
      <c r="GE12" s="145">
        <v>2</v>
      </c>
      <c r="GF12" s="145">
        <v>3</v>
      </c>
      <c r="GG12" s="145">
        <v>4</v>
      </c>
      <c r="GH12" s="145">
        <v>1</v>
      </c>
      <c r="GI12" s="145">
        <v>4</v>
      </c>
      <c r="GJ12" s="145">
        <v>4</v>
      </c>
      <c r="GK12" s="145">
        <v>6</v>
      </c>
      <c r="GL12" s="145">
        <v>2</v>
      </c>
      <c r="GM12" s="145">
        <v>0</v>
      </c>
      <c r="GN12" s="145">
        <v>10</v>
      </c>
      <c r="GO12" s="145">
        <v>2</v>
      </c>
      <c r="GP12" s="145">
        <v>1</v>
      </c>
      <c r="GQ12" s="145">
        <v>1</v>
      </c>
      <c r="GR12" s="145">
        <v>1</v>
      </c>
      <c r="GS12" s="145">
        <v>1</v>
      </c>
      <c r="GT12" s="145">
        <v>1</v>
      </c>
      <c r="GU12" s="145">
        <v>10</v>
      </c>
      <c r="GV12" s="145">
        <v>0</v>
      </c>
      <c r="GW12" s="145">
        <v>3</v>
      </c>
      <c r="GX12" s="145">
        <v>3</v>
      </c>
      <c r="GY12" s="145">
        <v>2</v>
      </c>
      <c r="GZ12" s="145">
        <v>11</v>
      </c>
      <c r="HA12" s="145">
        <v>8</v>
      </c>
      <c r="HB12" s="145">
        <v>8</v>
      </c>
      <c r="HC12" s="145">
        <v>3</v>
      </c>
      <c r="HD12" s="145">
        <v>1</v>
      </c>
      <c r="HE12" s="145">
        <v>0</v>
      </c>
      <c r="HF12" s="145">
        <v>0</v>
      </c>
      <c r="HG12" s="145">
        <v>1</v>
      </c>
      <c r="HH12" s="145">
        <v>6</v>
      </c>
      <c r="HI12" s="145">
        <v>11</v>
      </c>
      <c r="HJ12" s="145">
        <v>9</v>
      </c>
      <c r="HK12" s="145">
        <v>8</v>
      </c>
      <c r="HL12" s="145">
        <v>7</v>
      </c>
      <c r="HM12" s="145">
        <v>1</v>
      </c>
      <c r="HN12" s="145">
        <v>3</v>
      </c>
      <c r="HO12" s="145">
        <v>5</v>
      </c>
      <c r="HP12" s="145">
        <v>5</v>
      </c>
      <c r="HQ12" s="145">
        <v>5</v>
      </c>
      <c r="HR12" s="145">
        <v>6</v>
      </c>
      <c r="HS12" s="145">
        <v>6</v>
      </c>
      <c r="HT12" s="145">
        <v>6</v>
      </c>
      <c r="HU12" s="145">
        <v>3</v>
      </c>
      <c r="HV12" s="145">
        <v>4</v>
      </c>
      <c r="HW12" s="145">
        <v>2</v>
      </c>
      <c r="HX12" s="145">
        <v>1</v>
      </c>
      <c r="HY12" s="145">
        <v>6</v>
      </c>
      <c r="HZ12" s="145">
        <v>4</v>
      </c>
      <c r="IA12" s="145">
        <v>4</v>
      </c>
      <c r="IB12" s="145">
        <v>3</v>
      </c>
      <c r="IC12" s="145">
        <v>5</v>
      </c>
      <c r="ID12" s="145">
        <v>1</v>
      </c>
      <c r="IE12" s="145">
        <v>2</v>
      </c>
      <c r="IF12" s="145">
        <v>1</v>
      </c>
      <c r="IG12" s="145">
        <v>4</v>
      </c>
      <c r="IH12" s="145">
        <v>3</v>
      </c>
      <c r="II12" s="145">
        <v>0</v>
      </c>
      <c r="IJ12" s="145">
        <v>1</v>
      </c>
      <c r="IK12" s="145">
        <v>2</v>
      </c>
      <c r="IL12" s="145">
        <v>8</v>
      </c>
      <c r="IM12" s="145">
        <v>7</v>
      </c>
      <c r="IN12" s="145">
        <v>1</v>
      </c>
      <c r="IO12" s="145">
        <v>1</v>
      </c>
      <c r="IP12" s="145">
        <v>4</v>
      </c>
      <c r="IQ12" s="145">
        <v>4</v>
      </c>
      <c r="IR12" s="145">
        <v>3</v>
      </c>
      <c r="IS12" s="145">
        <v>5</v>
      </c>
      <c r="IT12" s="145">
        <v>4</v>
      </c>
      <c r="IU12" s="146">
        <v>3</v>
      </c>
      <c r="IV12" s="146">
        <v>5</v>
      </c>
      <c r="IW12" s="146">
        <v>6</v>
      </c>
      <c r="IX12" s="146">
        <v>7</v>
      </c>
      <c r="IY12" s="146">
        <v>13</v>
      </c>
      <c r="IZ12" s="146">
        <v>20</v>
      </c>
      <c r="JA12" s="146">
        <v>13</v>
      </c>
      <c r="JB12" s="146">
        <v>10</v>
      </c>
      <c r="JC12" s="146">
        <v>9</v>
      </c>
      <c r="JD12" s="146">
        <v>29</v>
      </c>
      <c r="JE12" s="146">
        <v>3</v>
      </c>
      <c r="JF12" s="129">
        <f t="shared" si="0"/>
        <v>879</v>
      </c>
      <c r="JG12" s="129">
        <f t="shared" si="1"/>
        <v>3.3422053231939164</v>
      </c>
    </row>
    <row r="13" spans="1:267" x14ac:dyDescent="0.3">
      <c r="A13" s="129">
        <v>11</v>
      </c>
      <c r="B13" s="232"/>
      <c r="C13" s="145">
        <v>3</v>
      </c>
      <c r="D13" s="145">
        <v>0</v>
      </c>
      <c r="E13" s="145">
        <v>1</v>
      </c>
      <c r="F13" s="145">
        <v>2</v>
      </c>
      <c r="G13" s="145">
        <v>1</v>
      </c>
      <c r="H13" s="145">
        <v>0</v>
      </c>
      <c r="I13" s="145">
        <v>1</v>
      </c>
      <c r="J13" s="145">
        <v>1</v>
      </c>
      <c r="K13" s="145">
        <v>1</v>
      </c>
      <c r="L13" s="145">
        <v>0</v>
      </c>
      <c r="M13" s="145">
        <v>0</v>
      </c>
      <c r="N13" s="145">
        <v>2</v>
      </c>
      <c r="O13" s="145">
        <v>2</v>
      </c>
      <c r="P13" s="145">
        <v>0</v>
      </c>
      <c r="Q13" s="145">
        <v>5</v>
      </c>
      <c r="R13" s="145">
        <v>3</v>
      </c>
      <c r="S13" s="145">
        <v>3</v>
      </c>
      <c r="T13" s="145">
        <v>7</v>
      </c>
      <c r="U13" s="145">
        <v>6</v>
      </c>
      <c r="V13" s="145">
        <v>7</v>
      </c>
      <c r="W13" s="145">
        <v>11</v>
      </c>
      <c r="X13" s="145">
        <v>6</v>
      </c>
      <c r="Y13" s="145">
        <v>1</v>
      </c>
      <c r="Z13" s="145">
        <v>1</v>
      </c>
      <c r="AA13" s="145">
        <v>2</v>
      </c>
      <c r="AB13" s="145">
        <v>0</v>
      </c>
      <c r="AC13" s="145">
        <v>0</v>
      </c>
      <c r="AD13" s="145">
        <v>1</v>
      </c>
      <c r="AE13" s="145">
        <v>0</v>
      </c>
      <c r="AF13" s="145">
        <v>1</v>
      </c>
      <c r="AG13" s="145">
        <v>4</v>
      </c>
      <c r="AH13" s="145">
        <v>3</v>
      </c>
      <c r="AI13" s="145">
        <v>5</v>
      </c>
      <c r="AJ13" s="145">
        <v>2</v>
      </c>
      <c r="AK13" s="145">
        <v>2</v>
      </c>
      <c r="AL13" s="145">
        <v>1</v>
      </c>
      <c r="AM13" s="145">
        <v>2</v>
      </c>
      <c r="AN13" s="145">
        <v>4</v>
      </c>
      <c r="AO13" s="145">
        <v>3</v>
      </c>
      <c r="AP13" s="145">
        <v>2</v>
      </c>
      <c r="AQ13" s="145">
        <v>2</v>
      </c>
      <c r="AR13" s="145">
        <v>0</v>
      </c>
      <c r="AS13" s="145">
        <v>3</v>
      </c>
      <c r="AT13" s="145">
        <v>0</v>
      </c>
      <c r="AU13" s="145">
        <v>0</v>
      </c>
      <c r="AV13" s="145">
        <v>0</v>
      </c>
      <c r="AW13" s="145">
        <v>1</v>
      </c>
      <c r="AX13" s="145">
        <v>1</v>
      </c>
      <c r="AY13" s="145">
        <v>0</v>
      </c>
      <c r="AZ13" s="145">
        <v>3</v>
      </c>
      <c r="BA13" s="145">
        <v>1</v>
      </c>
      <c r="BB13" s="145">
        <v>1</v>
      </c>
      <c r="BC13" s="145">
        <v>1</v>
      </c>
      <c r="BD13" s="145">
        <v>2</v>
      </c>
      <c r="BE13" s="145">
        <v>1</v>
      </c>
      <c r="BF13" s="145">
        <v>1</v>
      </c>
      <c r="BG13" s="145">
        <v>1</v>
      </c>
      <c r="BH13" s="145">
        <v>1</v>
      </c>
      <c r="BI13" s="145">
        <v>1</v>
      </c>
      <c r="BJ13" s="145">
        <v>2</v>
      </c>
      <c r="BK13" s="145">
        <v>4</v>
      </c>
      <c r="BL13" s="145">
        <v>3</v>
      </c>
      <c r="BM13" s="145">
        <v>2</v>
      </c>
      <c r="BN13" s="145">
        <v>0</v>
      </c>
      <c r="BO13" s="145">
        <v>2</v>
      </c>
      <c r="BP13" s="145">
        <v>2</v>
      </c>
      <c r="BQ13" s="145">
        <v>1</v>
      </c>
      <c r="BR13" s="145">
        <v>2</v>
      </c>
      <c r="BS13" s="145">
        <v>1</v>
      </c>
      <c r="BT13" s="145">
        <v>0</v>
      </c>
      <c r="BU13" s="145">
        <v>0</v>
      </c>
      <c r="BV13" s="145">
        <v>0</v>
      </c>
      <c r="BW13" s="145">
        <v>1</v>
      </c>
      <c r="BX13" s="145">
        <v>1</v>
      </c>
      <c r="BY13" s="145">
        <v>2</v>
      </c>
      <c r="BZ13" s="145">
        <v>0</v>
      </c>
      <c r="CA13" s="145">
        <v>0</v>
      </c>
      <c r="CB13" s="145">
        <v>1</v>
      </c>
      <c r="CC13" s="145">
        <v>3</v>
      </c>
      <c r="CD13" s="145">
        <v>1</v>
      </c>
      <c r="CE13" s="145">
        <v>1</v>
      </c>
      <c r="CF13" s="145">
        <v>2</v>
      </c>
      <c r="CG13" s="145">
        <v>0</v>
      </c>
      <c r="CH13" s="145">
        <v>0</v>
      </c>
      <c r="CI13" s="145">
        <v>4</v>
      </c>
      <c r="CJ13" s="145">
        <v>4</v>
      </c>
      <c r="CK13" s="145">
        <v>2</v>
      </c>
      <c r="CL13" s="145">
        <v>5</v>
      </c>
      <c r="CM13" s="145">
        <v>1</v>
      </c>
      <c r="CN13" s="145">
        <v>2</v>
      </c>
      <c r="CO13" s="145">
        <v>1</v>
      </c>
      <c r="CP13" s="145">
        <v>12</v>
      </c>
      <c r="CQ13" s="145">
        <v>6</v>
      </c>
      <c r="CR13" s="145">
        <v>0</v>
      </c>
      <c r="CS13" s="145">
        <v>0</v>
      </c>
      <c r="CT13" s="145">
        <v>2</v>
      </c>
      <c r="CU13" s="145">
        <v>3</v>
      </c>
      <c r="CV13" s="145">
        <v>2</v>
      </c>
      <c r="CW13" s="145">
        <v>6</v>
      </c>
      <c r="CX13" s="145">
        <v>4</v>
      </c>
      <c r="CY13" s="145">
        <v>1</v>
      </c>
      <c r="CZ13" s="145">
        <v>1</v>
      </c>
      <c r="DA13" s="145">
        <v>4</v>
      </c>
      <c r="DB13" s="145">
        <v>3</v>
      </c>
      <c r="DC13" s="145">
        <v>1</v>
      </c>
      <c r="DD13" s="145">
        <v>4</v>
      </c>
      <c r="DE13" s="145">
        <v>3</v>
      </c>
      <c r="DF13" s="145">
        <v>14</v>
      </c>
      <c r="DG13" s="145">
        <v>13</v>
      </c>
      <c r="DH13" s="145">
        <v>12</v>
      </c>
      <c r="DI13" s="145">
        <v>1</v>
      </c>
      <c r="DJ13" s="145">
        <v>5</v>
      </c>
      <c r="DK13" s="145">
        <v>10</v>
      </c>
      <c r="DL13" s="145">
        <v>9</v>
      </c>
      <c r="DM13" s="145">
        <v>8</v>
      </c>
      <c r="DN13" s="145">
        <v>7</v>
      </c>
      <c r="DO13" s="145">
        <v>4</v>
      </c>
      <c r="DP13" s="145">
        <v>3</v>
      </c>
      <c r="DQ13" s="145">
        <v>3</v>
      </c>
      <c r="DR13" s="145">
        <v>7</v>
      </c>
      <c r="DS13" s="145">
        <v>7</v>
      </c>
      <c r="DT13" s="145">
        <v>0</v>
      </c>
      <c r="DU13" s="145">
        <v>1</v>
      </c>
      <c r="DV13" s="145">
        <v>1</v>
      </c>
      <c r="DW13" s="145">
        <v>0</v>
      </c>
      <c r="DX13" s="145">
        <v>4</v>
      </c>
      <c r="DY13" s="145">
        <v>3</v>
      </c>
      <c r="DZ13" s="145">
        <v>2</v>
      </c>
      <c r="EA13" s="145">
        <v>1</v>
      </c>
      <c r="EB13" s="145">
        <v>0</v>
      </c>
      <c r="EC13" s="145">
        <v>1</v>
      </c>
      <c r="ED13" s="145">
        <v>0</v>
      </c>
      <c r="EE13" s="145">
        <v>1</v>
      </c>
      <c r="EF13" s="145">
        <v>4</v>
      </c>
      <c r="EG13" s="145">
        <v>2</v>
      </c>
      <c r="EH13" s="145">
        <v>5</v>
      </c>
      <c r="EI13" s="145">
        <v>2</v>
      </c>
      <c r="EJ13" s="145">
        <v>5</v>
      </c>
      <c r="EK13" s="145">
        <v>1</v>
      </c>
      <c r="EL13" s="145">
        <v>2</v>
      </c>
      <c r="EM13" s="145">
        <v>5</v>
      </c>
      <c r="EN13" s="145">
        <v>8</v>
      </c>
      <c r="EO13" s="145">
        <v>3</v>
      </c>
      <c r="EP13" s="145">
        <v>3</v>
      </c>
      <c r="EQ13" s="145">
        <v>1</v>
      </c>
      <c r="ER13" s="145">
        <v>1</v>
      </c>
      <c r="ES13" s="145">
        <v>1</v>
      </c>
      <c r="ET13" s="145">
        <v>3</v>
      </c>
      <c r="EU13" s="145">
        <v>2</v>
      </c>
      <c r="EV13" s="145">
        <v>1</v>
      </c>
      <c r="EW13" s="145">
        <v>1</v>
      </c>
      <c r="EX13" s="145">
        <v>1</v>
      </c>
      <c r="EY13" s="145">
        <v>3</v>
      </c>
      <c r="EZ13" s="145">
        <v>1</v>
      </c>
      <c r="FA13" s="145">
        <v>2</v>
      </c>
      <c r="FB13" s="145">
        <v>2</v>
      </c>
      <c r="FC13" s="145">
        <v>6</v>
      </c>
      <c r="FD13" s="145">
        <v>12</v>
      </c>
      <c r="FE13" s="145">
        <v>11</v>
      </c>
      <c r="FF13" s="145">
        <v>5</v>
      </c>
      <c r="FG13" s="145">
        <v>6</v>
      </c>
      <c r="FH13" s="145">
        <v>4</v>
      </c>
      <c r="FI13" s="145">
        <v>4</v>
      </c>
      <c r="FJ13" s="145">
        <v>5</v>
      </c>
      <c r="FK13" s="145">
        <v>5</v>
      </c>
      <c r="FL13" s="145">
        <v>2</v>
      </c>
      <c r="FM13" s="145">
        <v>2</v>
      </c>
      <c r="FN13" s="145">
        <v>2</v>
      </c>
      <c r="FO13" s="145">
        <v>2</v>
      </c>
      <c r="FP13" s="145">
        <v>3</v>
      </c>
      <c r="FQ13" s="145">
        <v>3</v>
      </c>
      <c r="FR13" s="145">
        <v>1</v>
      </c>
      <c r="FS13" s="145">
        <v>1</v>
      </c>
      <c r="FT13" s="145">
        <v>1</v>
      </c>
      <c r="FU13" s="145">
        <v>3</v>
      </c>
      <c r="FV13" s="145">
        <v>6</v>
      </c>
      <c r="FW13" s="145">
        <v>3</v>
      </c>
      <c r="FX13" s="145">
        <v>3</v>
      </c>
      <c r="FY13" s="145">
        <v>3</v>
      </c>
      <c r="FZ13" s="145">
        <v>6</v>
      </c>
      <c r="GA13" s="145">
        <v>14</v>
      </c>
      <c r="GB13" s="145">
        <v>23</v>
      </c>
      <c r="GC13" s="145">
        <v>20</v>
      </c>
      <c r="GD13" s="145">
        <v>1</v>
      </c>
      <c r="GE13" s="145">
        <v>2</v>
      </c>
      <c r="GF13" s="145">
        <v>4</v>
      </c>
      <c r="GG13" s="145">
        <v>3</v>
      </c>
      <c r="GH13" s="145">
        <v>1</v>
      </c>
      <c r="GI13" s="145">
        <v>2</v>
      </c>
      <c r="GJ13" s="145">
        <v>3</v>
      </c>
      <c r="GK13" s="145">
        <v>2</v>
      </c>
      <c r="GL13" s="145">
        <v>0</v>
      </c>
      <c r="GM13" s="145">
        <v>1</v>
      </c>
      <c r="GN13" s="145">
        <v>11</v>
      </c>
      <c r="GO13" s="145">
        <v>3</v>
      </c>
      <c r="GP13" s="145">
        <v>1</v>
      </c>
      <c r="GQ13" s="145">
        <v>2</v>
      </c>
      <c r="GR13" s="145">
        <v>4</v>
      </c>
      <c r="GS13" s="145">
        <v>2</v>
      </c>
      <c r="GT13" s="145">
        <v>2</v>
      </c>
      <c r="GU13" s="145">
        <v>4</v>
      </c>
      <c r="GV13" s="145">
        <v>2</v>
      </c>
      <c r="GW13" s="145">
        <v>4</v>
      </c>
      <c r="GX13" s="145">
        <v>4</v>
      </c>
      <c r="GY13" s="145">
        <v>3</v>
      </c>
      <c r="GZ13" s="145">
        <v>9</v>
      </c>
      <c r="HA13" s="145">
        <v>8</v>
      </c>
      <c r="HB13" s="145">
        <v>11</v>
      </c>
      <c r="HC13" s="145">
        <v>4</v>
      </c>
      <c r="HD13" s="145">
        <v>3</v>
      </c>
      <c r="HE13" s="145">
        <v>1</v>
      </c>
      <c r="HF13" s="145">
        <v>1</v>
      </c>
      <c r="HG13" s="145">
        <v>2</v>
      </c>
      <c r="HH13" s="145">
        <v>1</v>
      </c>
      <c r="HI13" s="145">
        <v>11</v>
      </c>
      <c r="HJ13" s="145">
        <v>7</v>
      </c>
      <c r="HK13" s="145">
        <v>11</v>
      </c>
      <c r="HL13" s="145">
        <v>9</v>
      </c>
      <c r="HM13" s="145">
        <v>3</v>
      </c>
      <c r="HN13" s="145">
        <v>4</v>
      </c>
      <c r="HO13" s="145">
        <v>3</v>
      </c>
      <c r="HP13" s="145">
        <v>3</v>
      </c>
      <c r="HQ13" s="145">
        <v>2</v>
      </c>
      <c r="HR13" s="145">
        <v>4</v>
      </c>
      <c r="HS13" s="145">
        <v>3</v>
      </c>
      <c r="HT13" s="145">
        <v>6</v>
      </c>
      <c r="HU13" s="145">
        <v>3</v>
      </c>
      <c r="HV13" s="145">
        <v>5</v>
      </c>
      <c r="HW13" s="145">
        <v>3</v>
      </c>
      <c r="HX13" s="145">
        <v>2</v>
      </c>
      <c r="HY13" s="145">
        <v>6</v>
      </c>
      <c r="HZ13" s="145">
        <v>4</v>
      </c>
      <c r="IA13" s="145">
        <v>5</v>
      </c>
      <c r="IB13" s="145">
        <v>4</v>
      </c>
      <c r="IC13" s="145">
        <v>6</v>
      </c>
      <c r="ID13" s="145">
        <v>2</v>
      </c>
      <c r="IE13" s="145">
        <v>4</v>
      </c>
      <c r="IF13" s="145">
        <v>2</v>
      </c>
      <c r="IG13" s="145">
        <v>4</v>
      </c>
      <c r="IH13" s="145">
        <v>1</v>
      </c>
      <c r="II13" s="145">
        <v>0</v>
      </c>
      <c r="IJ13" s="145">
        <v>1</v>
      </c>
      <c r="IK13" s="145">
        <v>2</v>
      </c>
      <c r="IL13" s="145">
        <v>4</v>
      </c>
      <c r="IM13" s="145">
        <v>8</v>
      </c>
      <c r="IN13" s="145">
        <v>2</v>
      </c>
      <c r="IO13" s="145">
        <v>1</v>
      </c>
      <c r="IP13" s="145">
        <v>9</v>
      </c>
      <c r="IQ13" s="145">
        <v>9</v>
      </c>
      <c r="IR13" s="145">
        <v>1</v>
      </c>
      <c r="IS13" s="145">
        <v>2</v>
      </c>
      <c r="IT13" s="145">
        <v>1</v>
      </c>
      <c r="IU13" s="146">
        <v>1</v>
      </c>
      <c r="IV13" s="146">
        <v>3</v>
      </c>
      <c r="IW13" s="146">
        <v>2</v>
      </c>
      <c r="IX13" s="146">
        <v>3</v>
      </c>
      <c r="IY13" s="146">
        <v>14</v>
      </c>
      <c r="IZ13" s="146">
        <v>26</v>
      </c>
      <c r="JA13" s="146">
        <v>5</v>
      </c>
      <c r="JB13" s="146">
        <v>6</v>
      </c>
      <c r="JC13" s="146">
        <v>9</v>
      </c>
      <c r="JD13" s="146">
        <v>32</v>
      </c>
      <c r="JE13" s="146">
        <v>1</v>
      </c>
      <c r="JF13" s="129">
        <f t="shared" si="0"/>
        <v>910</v>
      </c>
      <c r="JG13" s="129">
        <f t="shared" si="1"/>
        <v>3.4600760456273765</v>
      </c>
    </row>
    <row r="14" spans="1:267" x14ac:dyDescent="0.3">
      <c r="A14" s="129">
        <v>12</v>
      </c>
      <c r="B14" s="232"/>
      <c r="C14" s="145">
        <v>2</v>
      </c>
      <c r="D14" s="145">
        <v>0</v>
      </c>
      <c r="E14" s="145">
        <v>0</v>
      </c>
      <c r="F14" s="145">
        <v>1</v>
      </c>
      <c r="G14" s="145">
        <v>0</v>
      </c>
      <c r="H14" s="145">
        <v>0</v>
      </c>
      <c r="I14" s="145">
        <v>1</v>
      </c>
      <c r="J14" s="145">
        <v>2</v>
      </c>
      <c r="K14" s="145">
        <v>3</v>
      </c>
      <c r="L14" s="145">
        <v>0</v>
      </c>
      <c r="M14" s="145">
        <v>0</v>
      </c>
      <c r="N14" s="145">
        <v>2</v>
      </c>
      <c r="O14" s="145">
        <v>1</v>
      </c>
      <c r="P14" s="145">
        <v>3</v>
      </c>
      <c r="Q14" s="145">
        <v>1</v>
      </c>
      <c r="R14" s="145">
        <v>2</v>
      </c>
      <c r="S14" s="145">
        <v>3</v>
      </c>
      <c r="T14" s="145">
        <v>7</v>
      </c>
      <c r="U14" s="145">
        <v>6</v>
      </c>
      <c r="V14" s="145">
        <v>5</v>
      </c>
      <c r="W14" s="145">
        <v>7</v>
      </c>
      <c r="X14" s="145">
        <v>4</v>
      </c>
      <c r="Y14" s="145">
        <v>2</v>
      </c>
      <c r="Z14" s="145">
        <v>1</v>
      </c>
      <c r="AA14" s="145">
        <v>1</v>
      </c>
      <c r="AB14" s="145">
        <v>0</v>
      </c>
      <c r="AC14" s="145">
        <v>1</v>
      </c>
      <c r="AD14" s="145">
        <v>1</v>
      </c>
      <c r="AE14" s="145">
        <v>1</v>
      </c>
      <c r="AF14" s="145">
        <v>1</v>
      </c>
      <c r="AG14" s="145">
        <v>2</v>
      </c>
      <c r="AH14" s="145">
        <v>1</v>
      </c>
      <c r="AI14" s="145">
        <v>2</v>
      </c>
      <c r="AJ14" s="145">
        <v>0</v>
      </c>
      <c r="AK14" s="145">
        <v>2</v>
      </c>
      <c r="AL14" s="145">
        <v>0</v>
      </c>
      <c r="AM14" s="145">
        <v>0</v>
      </c>
      <c r="AN14" s="145">
        <v>2</v>
      </c>
      <c r="AO14" s="145">
        <v>2</v>
      </c>
      <c r="AP14" s="145">
        <v>3</v>
      </c>
      <c r="AQ14" s="145">
        <v>3</v>
      </c>
      <c r="AR14" s="145">
        <v>1</v>
      </c>
      <c r="AS14" s="145">
        <v>3</v>
      </c>
      <c r="AT14" s="145">
        <v>1</v>
      </c>
      <c r="AU14" s="145">
        <v>0</v>
      </c>
      <c r="AV14" s="145">
        <v>0</v>
      </c>
      <c r="AW14" s="145">
        <v>2</v>
      </c>
      <c r="AX14" s="145">
        <v>1</v>
      </c>
      <c r="AY14" s="145">
        <v>0</v>
      </c>
      <c r="AZ14" s="145">
        <v>3</v>
      </c>
      <c r="BA14" s="145">
        <v>1</v>
      </c>
      <c r="BB14" s="145">
        <v>1</v>
      </c>
      <c r="BC14" s="145">
        <v>0</v>
      </c>
      <c r="BD14" s="145">
        <v>1</v>
      </c>
      <c r="BE14" s="145">
        <v>2</v>
      </c>
      <c r="BF14" s="145">
        <v>1</v>
      </c>
      <c r="BG14" s="145">
        <v>0</v>
      </c>
      <c r="BH14" s="145">
        <v>2</v>
      </c>
      <c r="BI14" s="145">
        <v>0</v>
      </c>
      <c r="BJ14" s="145">
        <v>1</v>
      </c>
      <c r="BK14" s="145">
        <v>5</v>
      </c>
      <c r="BL14" s="145">
        <v>4</v>
      </c>
      <c r="BM14" s="145">
        <v>2</v>
      </c>
      <c r="BN14" s="145">
        <v>1</v>
      </c>
      <c r="BO14" s="145">
        <v>4</v>
      </c>
      <c r="BP14" s="145">
        <v>1</v>
      </c>
      <c r="BQ14" s="145">
        <v>2</v>
      </c>
      <c r="BR14" s="145">
        <v>3</v>
      </c>
      <c r="BS14" s="145">
        <v>1</v>
      </c>
      <c r="BT14" s="145">
        <v>0</v>
      </c>
      <c r="BU14" s="145">
        <v>1</v>
      </c>
      <c r="BV14" s="145">
        <v>2</v>
      </c>
      <c r="BW14" s="145">
        <v>0</v>
      </c>
      <c r="BX14" s="145">
        <v>0</v>
      </c>
      <c r="BY14" s="145">
        <v>3</v>
      </c>
      <c r="BZ14" s="145">
        <v>0</v>
      </c>
      <c r="CA14" s="145">
        <v>1</v>
      </c>
      <c r="CB14" s="145">
        <v>1</v>
      </c>
      <c r="CC14" s="145">
        <v>2</v>
      </c>
      <c r="CD14" s="145">
        <v>1</v>
      </c>
      <c r="CE14" s="145">
        <v>1</v>
      </c>
      <c r="CF14" s="145">
        <v>1</v>
      </c>
      <c r="CG14" s="145">
        <v>1</v>
      </c>
      <c r="CH14" s="145">
        <v>0</v>
      </c>
      <c r="CI14" s="145">
        <v>5</v>
      </c>
      <c r="CJ14" s="145">
        <v>4</v>
      </c>
      <c r="CK14" s="145">
        <v>2</v>
      </c>
      <c r="CL14" s="145">
        <v>7</v>
      </c>
      <c r="CM14" s="145">
        <v>3</v>
      </c>
      <c r="CN14" s="145">
        <v>3</v>
      </c>
      <c r="CO14" s="145">
        <v>1</v>
      </c>
      <c r="CP14" s="145">
        <v>10</v>
      </c>
      <c r="CQ14" s="145">
        <v>6</v>
      </c>
      <c r="CR14" s="145">
        <v>2</v>
      </c>
      <c r="CS14" s="145">
        <v>3</v>
      </c>
      <c r="CT14" s="145">
        <v>2</v>
      </c>
      <c r="CU14" s="145">
        <v>2</v>
      </c>
      <c r="CV14" s="145">
        <v>1</v>
      </c>
      <c r="CW14" s="145">
        <v>6</v>
      </c>
      <c r="CX14" s="145">
        <v>4</v>
      </c>
      <c r="CY14" s="145">
        <v>1</v>
      </c>
      <c r="CZ14" s="145">
        <v>1</v>
      </c>
      <c r="DA14" s="145">
        <v>5</v>
      </c>
      <c r="DB14" s="145">
        <v>3</v>
      </c>
      <c r="DC14" s="145">
        <v>1</v>
      </c>
      <c r="DD14" s="145">
        <v>5</v>
      </c>
      <c r="DE14" s="145">
        <v>4</v>
      </c>
      <c r="DF14" s="145">
        <v>13</v>
      </c>
      <c r="DG14" s="145">
        <v>15</v>
      </c>
      <c r="DH14" s="145">
        <v>11</v>
      </c>
      <c r="DI14" s="145">
        <v>3</v>
      </c>
      <c r="DJ14" s="145">
        <v>5</v>
      </c>
      <c r="DK14" s="145">
        <v>10</v>
      </c>
      <c r="DL14" s="145">
        <v>8</v>
      </c>
      <c r="DM14" s="145">
        <v>9</v>
      </c>
      <c r="DN14" s="145">
        <v>8</v>
      </c>
      <c r="DO14" s="145">
        <v>4</v>
      </c>
      <c r="DP14" s="145">
        <v>3</v>
      </c>
      <c r="DQ14" s="145">
        <v>3</v>
      </c>
      <c r="DR14" s="145">
        <v>8</v>
      </c>
      <c r="DS14" s="145">
        <v>7</v>
      </c>
      <c r="DT14" s="145">
        <v>0</v>
      </c>
      <c r="DU14" s="145">
        <v>2</v>
      </c>
      <c r="DV14" s="145">
        <v>3</v>
      </c>
      <c r="DW14" s="145">
        <v>2</v>
      </c>
      <c r="DX14" s="145">
        <v>5</v>
      </c>
      <c r="DY14" s="145">
        <v>1</v>
      </c>
      <c r="DZ14" s="145">
        <v>1</v>
      </c>
      <c r="EA14" s="145">
        <v>1</v>
      </c>
      <c r="EB14" s="145">
        <v>1</v>
      </c>
      <c r="EC14" s="145">
        <v>1</v>
      </c>
      <c r="ED14" s="145">
        <v>1</v>
      </c>
      <c r="EE14" s="145">
        <v>1</v>
      </c>
      <c r="EF14" s="145">
        <v>6</v>
      </c>
      <c r="EG14" s="145">
        <v>4</v>
      </c>
      <c r="EH14" s="145">
        <v>3</v>
      </c>
      <c r="EI14" s="145">
        <v>2</v>
      </c>
      <c r="EJ14" s="145">
        <v>2</v>
      </c>
      <c r="EK14" s="145">
        <v>3</v>
      </c>
      <c r="EL14" s="145">
        <v>3</v>
      </c>
      <c r="EM14" s="145">
        <v>6</v>
      </c>
      <c r="EN14" s="145">
        <v>10</v>
      </c>
      <c r="EO14" s="145">
        <v>3</v>
      </c>
      <c r="EP14" s="145">
        <v>2</v>
      </c>
      <c r="EQ14" s="145">
        <v>1</v>
      </c>
      <c r="ER14" s="145">
        <v>2</v>
      </c>
      <c r="ES14" s="145">
        <v>3</v>
      </c>
      <c r="ET14" s="145">
        <v>1</v>
      </c>
      <c r="EU14" s="145">
        <v>2</v>
      </c>
      <c r="EV14" s="145">
        <v>1</v>
      </c>
      <c r="EW14" s="145">
        <v>0</v>
      </c>
      <c r="EX14" s="145">
        <v>1</v>
      </c>
      <c r="EY14" s="145">
        <v>1</v>
      </c>
      <c r="EZ14" s="145">
        <v>2</v>
      </c>
      <c r="FA14" s="145">
        <v>1</v>
      </c>
      <c r="FB14" s="145">
        <v>6</v>
      </c>
      <c r="FC14" s="145">
        <v>7</v>
      </c>
      <c r="FD14" s="145">
        <v>13</v>
      </c>
      <c r="FE14" s="145">
        <v>6</v>
      </c>
      <c r="FF14" s="145">
        <v>8</v>
      </c>
      <c r="FG14" s="145">
        <v>6</v>
      </c>
      <c r="FH14" s="145">
        <v>6</v>
      </c>
      <c r="FI14" s="145">
        <v>5</v>
      </c>
      <c r="FJ14" s="145">
        <v>1</v>
      </c>
      <c r="FK14" s="145">
        <v>3</v>
      </c>
      <c r="FL14" s="145">
        <v>2</v>
      </c>
      <c r="FM14" s="145">
        <v>2</v>
      </c>
      <c r="FN14" s="145">
        <v>2</v>
      </c>
      <c r="FO14" s="145">
        <v>3</v>
      </c>
      <c r="FP14" s="145">
        <v>6</v>
      </c>
      <c r="FQ14" s="145">
        <v>4</v>
      </c>
      <c r="FR14" s="145">
        <v>0</v>
      </c>
      <c r="FS14" s="145">
        <v>1</v>
      </c>
      <c r="FT14" s="145">
        <v>1</v>
      </c>
      <c r="FU14" s="145">
        <v>3</v>
      </c>
      <c r="FV14" s="145">
        <v>5</v>
      </c>
      <c r="FW14" s="145">
        <v>3</v>
      </c>
      <c r="FX14" s="145">
        <v>5</v>
      </c>
      <c r="FY14" s="145">
        <v>6</v>
      </c>
      <c r="FZ14" s="145">
        <v>7</v>
      </c>
      <c r="GA14" s="145">
        <v>17</v>
      </c>
      <c r="GB14" s="145">
        <v>21</v>
      </c>
      <c r="GC14" s="145">
        <v>17</v>
      </c>
      <c r="GD14" s="145">
        <v>1</v>
      </c>
      <c r="GE14" s="145">
        <v>0</v>
      </c>
      <c r="GF14" s="145">
        <v>6</v>
      </c>
      <c r="GG14" s="145">
        <v>2</v>
      </c>
      <c r="GH14" s="145">
        <v>1</v>
      </c>
      <c r="GI14" s="145">
        <v>2</v>
      </c>
      <c r="GJ14" s="145">
        <v>2</v>
      </c>
      <c r="GK14" s="145">
        <v>3</v>
      </c>
      <c r="GL14" s="145">
        <v>1</v>
      </c>
      <c r="GM14" s="145">
        <v>1</v>
      </c>
      <c r="GN14" s="145">
        <v>9</v>
      </c>
      <c r="GO14" s="145">
        <v>1</v>
      </c>
      <c r="GP14" s="145">
        <v>0</v>
      </c>
      <c r="GQ14" s="145">
        <v>0</v>
      </c>
      <c r="GR14" s="145">
        <v>0</v>
      </c>
      <c r="GS14" s="145">
        <v>2</v>
      </c>
      <c r="GT14" s="145">
        <v>3</v>
      </c>
      <c r="GU14" s="145">
        <v>6</v>
      </c>
      <c r="GV14" s="145">
        <v>2</v>
      </c>
      <c r="GW14" s="145">
        <v>1</v>
      </c>
      <c r="GX14" s="145">
        <v>2</v>
      </c>
      <c r="GY14" s="145">
        <v>1</v>
      </c>
      <c r="GZ14" s="145">
        <v>11</v>
      </c>
      <c r="HA14" s="145">
        <v>5</v>
      </c>
      <c r="HB14" s="145">
        <v>12</v>
      </c>
      <c r="HC14" s="145">
        <v>4</v>
      </c>
      <c r="HD14" s="145">
        <v>3</v>
      </c>
      <c r="HE14" s="145">
        <v>1</v>
      </c>
      <c r="HF14" s="145">
        <v>1</v>
      </c>
      <c r="HG14" s="145">
        <v>0</v>
      </c>
      <c r="HH14" s="145">
        <v>5</v>
      </c>
      <c r="HI14" s="145">
        <v>11</v>
      </c>
      <c r="HJ14" s="145">
        <v>6</v>
      </c>
      <c r="HK14" s="145">
        <v>11</v>
      </c>
      <c r="HL14" s="145">
        <v>4</v>
      </c>
      <c r="HM14" s="145">
        <v>5</v>
      </c>
      <c r="HN14" s="145">
        <v>1</v>
      </c>
      <c r="HO14" s="145">
        <v>7</v>
      </c>
      <c r="HP14" s="145">
        <v>5</v>
      </c>
      <c r="HQ14" s="145">
        <v>1</v>
      </c>
      <c r="HR14" s="145">
        <v>3</v>
      </c>
      <c r="HS14" s="145">
        <v>3</v>
      </c>
      <c r="HT14" s="145">
        <v>6</v>
      </c>
      <c r="HU14" s="145">
        <v>3</v>
      </c>
      <c r="HV14" s="145">
        <v>6</v>
      </c>
      <c r="HW14" s="145">
        <v>4</v>
      </c>
      <c r="HX14" s="145">
        <v>1</v>
      </c>
      <c r="HY14" s="145">
        <v>5</v>
      </c>
      <c r="HZ14" s="145">
        <v>5</v>
      </c>
      <c r="IA14" s="145">
        <v>5</v>
      </c>
      <c r="IB14" s="145">
        <v>1</v>
      </c>
      <c r="IC14" s="145">
        <v>5</v>
      </c>
      <c r="ID14" s="145">
        <v>0</v>
      </c>
      <c r="IE14" s="145">
        <v>4</v>
      </c>
      <c r="IF14" s="145">
        <v>1</v>
      </c>
      <c r="IG14" s="145">
        <v>5</v>
      </c>
      <c r="IH14" s="145">
        <v>3</v>
      </c>
      <c r="II14" s="145">
        <v>0</v>
      </c>
      <c r="IJ14" s="145">
        <v>0</v>
      </c>
      <c r="IK14" s="145">
        <v>2</v>
      </c>
      <c r="IL14" s="145">
        <v>7</v>
      </c>
      <c r="IM14" s="145">
        <v>9</v>
      </c>
      <c r="IN14" s="145">
        <v>3</v>
      </c>
      <c r="IO14" s="145">
        <v>2</v>
      </c>
      <c r="IP14" s="145">
        <v>2</v>
      </c>
      <c r="IQ14" s="145">
        <v>3</v>
      </c>
      <c r="IR14" s="145">
        <v>2</v>
      </c>
      <c r="IS14" s="145">
        <v>3</v>
      </c>
      <c r="IT14" s="145">
        <v>1</v>
      </c>
      <c r="IU14" s="146">
        <v>2</v>
      </c>
      <c r="IV14" s="146">
        <v>2</v>
      </c>
      <c r="IW14" s="146">
        <v>4</v>
      </c>
      <c r="IX14" s="146">
        <v>5</v>
      </c>
      <c r="IY14" s="146">
        <v>12</v>
      </c>
      <c r="IZ14" s="146">
        <v>27</v>
      </c>
      <c r="JA14" s="146">
        <v>6</v>
      </c>
      <c r="JB14" s="146">
        <v>5</v>
      </c>
      <c r="JC14" s="146">
        <v>10</v>
      </c>
      <c r="JD14" s="146">
        <v>36</v>
      </c>
      <c r="JE14" s="146">
        <v>2</v>
      </c>
      <c r="JF14" s="129">
        <f t="shared" si="0"/>
        <v>908</v>
      </c>
      <c r="JG14" s="129">
        <f t="shared" si="1"/>
        <v>3.452471482889734</v>
      </c>
    </row>
    <row r="15" spans="1:267" x14ac:dyDescent="0.3">
      <c r="B15" s="129" t="s">
        <v>46</v>
      </c>
      <c r="C15" s="129">
        <f>IF(C3=MIN(C3:C14),$A$3,IF(C4=MIN(C3:C14),$A$4,IF(C5=MIN(C3:C14),$A$5,IF(C6=MIN(C3:C14),$A$6,IF(C7=MIN(C3:C14),$A$7,IF(C8=MIN(C3:C14),$A$8,IF(C9=MIN(C3:C14),$A$9,IF(C10=MIN(C3:C14),$A$10,IF(C11=MIN(C3:C14),$A$11,IF(C12=MIN(C3:C14),$A$12,IF(C13=MIN(C3:C14),$A$13,IF(C14=MIN(C3:C14),$A$14,))))))))))))</f>
        <v>7</v>
      </c>
      <c r="D15" s="129">
        <f t="shared" ref="D15:BO15" si="2">IF(D3=MIN(D3:D14),$A$3,IF(D4=MIN(D3:D14),$A$4,IF(D5=MIN(D3:D14),$A$5,IF(D6=MIN(D3:D14),$A$6,IF(D7=MIN(D3:D14),$A$7,IF(D8=MIN(D3:D14),$A$8,IF(D9=MIN(D3:D14),$A$9,IF(D10=MIN(D3:D14),$A$10,IF(D11=MIN(D3:D14),$A$11,IF(D12=MIN(D3:D14),$A$12,IF(D13=MIN(D3:D14),$A$13,IF(D14=MIN(D3:D14),$A$14,))))))))))))</f>
        <v>7</v>
      </c>
      <c r="E15" s="129">
        <f t="shared" si="2"/>
        <v>9</v>
      </c>
      <c r="F15" s="129">
        <f t="shared" si="2"/>
        <v>4</v>
      </c>
      <c r="G15" s="129">
        <f t="shared" si="2"/>
        <v>1</v>
      </c>
      <c r="H15" s="129">
        <f t="shared" si="2"/>
        <v>1</v>
      </c>
      <c r="I15" s="129">
        <f t="shared" si="2"/>
        <v>7</v>
      </c>
      <c r="J15" s="129">
        <f t="shared" si="2"/>
        <v>7</v>
      </c>
      <c r="K15" s="129">
        <f t="shared" si="2"/>
        <v>8</v>
      </c>
      <c r="L15" s="129">
        <f t="shared" si="2"/>
        <v>1</v>
      </c>
      <c r="M15" s="129">
        <f t="shared" si="2"/>
        <v>1</v>
      </c>
      <c r="N15" s="129">
        <f t="shared" si="2"/>
        <v>3</v>
      </c>
      <c r="O15" s="129">
        <f t="shared" si="2"/>
        <v>1</v>
      </c>
      <c r="P15" s="129">
        <f t="shared" si="2"/>
        <v>7</v>
      </c>
      <c r="Q15" s="129">
        <f t="shared" si="2"/>
        <v>4</v>
      </c>
      <c r="R15" s="129">
        <f t="shared" si="2"/>
        <v>12</v>
      </c>
      <c r="S15" s="129">
        <f t="shared" si="2"/>
        <v>10</v>
      </c>
      <c r="T15" s="129">
        <f t="shared" si="2"/>
        <v>10</v>
      </c>
      <c r="U15" s="129">
        <f t="shared" si="2"/>
        <v>7</v>
      </c>
      <c r="V15" s="129">
        <f t="shared" si="2"/>
        <v>9</v>
      </c>
      <c r="W15" s="129">
        <f t="shared" si="2"/>
        <v>7</v>
      </c>
      <c r="X15" s="129">
        <f t="shared" si="2"/>
        <v>10</v>
      </c>
      <c r="Y15" s="129">
        <f t="shared" si="2"/>
        <v>8</v>
      </c>
      <c r="Z15" s="129">
        <f t="shared" si="2"/>
        <v>7</v>
      </c>
      <c r="AA15" s="129">
        <f t="shared" si="2"/>
        <v>5</v>
      </c>
      <c r="AB15" s="129">
        <f t="shared" si="2"/>
        <v>5</v>
      </c>
      <c r="AC15" s="129">
        <f t="shared" si="2"/>
        <v>3</v>
      </c>
      <c r="AD15" s="129">
        <f t="shared" si="2"/>
        <v>1</v>
      </c>
      <c r="AE15" s="129">
        <f t="shared" si="2"/>
        <v>5</v>
      </c>
      <c r="AF15" s="129">
        <f t="shared" si="2"/>
        <v>1</v>
      </c>
      <c r="AG15" s="129">
        <f t="shared" si="2"/>
        <v>3</v>
      </c>
      <c r="AH15" s="129">
        <f t="shared" si="2"/>
        <v>8</v>
      </c>
      <c r="AI15" s="129">
        <f t="shared" si="2"/>
        <v>8</v>
      </c>
      <c r="AJ15" s="129">
        <f t="shared" si="2"/>
        <v>12</v>
      </c>
      <c r="AK15" s="129">
        <f t="shared" si="2"/>
        <v>9</v>
      </c>
      <c r="AL15" s="129">
        <f t="shared" si="2"/>
        <v>5</v>
      </c>
      <c r="AM15" s="129">
        <f t="shared" si="2"/>
        <v>12</v>
      </c>
      <c r="AN15" s="129">
        <f t="shared" si="2"/>
        <v>10</v>
      </c>
      <c r="AO15" s="129">
        <f t="shared" si="2"/>
        <v>10</v>
      </c>
      <c r="AP15" s="129">
        <f t="shared" si="2"/>
        <v>2</v>
      </c>
      <c r="AQ15" s="129">
        <f t="shared" si="2"/>
        <v>1</v>
      </c>
      <c r="AR15" s="129">
        <f t="shared" si="2"/>
        <v>7</v>
      </c>
      <c r="AS15" s="129">
        <f t="shared" si="2"/>
        <v>7</v>
      </c>
      <c r="AT15" s="129">
        <f t="shared" si="2"/>
        <v>9</v>
      </c>
      <c r="AU15" s="129">
        <f t="shared" si="2"/>
        <v>1</v>
      </c>
      <c r="AV15" s="129">
        <f t="shared" si="2"/>
        <v>1</v>
      </c>
      <c r="AW15" s="129">
        <f t="shared" si="2"/>
        <v>8</v>
      </c>
      <c r="AX15" s="129">
        <f t="shared" si="2"/>
        <v>4</v>
      </c>
      <c r="AY15" s="129">
        <f t="shared" si="2"/>
        <v>1</v>
      </c>
      <c r="AZ15" s="129">
        <f t="shared" si="2"/>
        <v>7</v>
      </c>
      <c r="BA15" s="129">
        <f t="shared" si="2"/>
        <v>7</v>
      </c>
      <c r="BB15" s="129">
        <f t="shared" si="2"/>
        <v>2</v>
      </c>
      <c r="BC15" s="129">
        <f t="shared" si="2"/>
        <v>4</v>
      </c>
      <c r="BD15" s="129">
        <f t="shared" si="2"/>
        <v>10</v>
      </c>
      <c r="BE15" s="129">
        <f t="shared" si="2"/>
        <v>10</v>
      </c>
      <c r="BF15" s="129">
        <f t="shared" si="2"/>
        <v>4</v>
      </c>
      <c r="BG15" s="129">
        <f t="shared" si="2"/>
        <v>12</v>
      </c>
      <c r="BH15" s="129">
        <f t="shared" si="2"/>
        <v>3</v>
      </c>
      <c r="BI15" s="129">
        <f t="shared" si="2"/>
        <v>12</v>
      </c>
      <c r="BJ15" s="129">
        <f t="shared" si="2"/>
        <v>5</v>
      </c>
      <c r="BK15" s="129">
        <f t="shared" si="2"/>
        <v>11</v>
      </c>
      <c r="BL15" s="129">
        <f t="shared" si="2"/>
        <v>5</v>
      </c>
      <c r="BM15" s="129">
        <f t="shared" si="2"/>
        <v>7</v>
      </c>
      <c r="BN15" s="129">
        <f t="shared" si="2"/>
        <v>8</v>
      </c>
      <c r="BO15" s="129">
        <f t="shared" si="2"/>
        <v>2</v>
      </c>
      <c r="BP15" s="129">
        <f t="shared" ref="BP15:EA15" si="3">IF(BP3=MIN(BP3:BP14),$A$3,IF(BP4=MIN(BP3:BP14),$A$4,IF(BP5=MIN(BP3:BP14),$A$5,IF(BP6=MIN(BP3:BP14),$A$6,IF(BP7=MIN(BP3:BP14),$A$7,IF(BP8=MIN(BP3:BP14),$A$8,IF(BP9=MIN(BP3:BP14),$A$9,IF(BP10=MIN(BP3:BP14),$A$10,IF(BP11=MIN(BP3:BP14),$A$11,IF(BP12=MIN(BP3:BP14),$A$12,IF(BP13=MIN(BP3:BP14),$A$13,IF(BP14=MIN(BP3:BP14),$A$14,))))))))))))</f>
        <v>7</v>
      </c>
      <c r="BQ15" s="129">
        <f t="shared" si="3"/>
        <v>11</v>
      </c>
      <c r="BR15" s="129">
        <f t="shared" si="3"/>
        <v>6</v>
      </c>
      <c r="BS15" s="129">
        <f t="shared" si="3"/>
        <v>4</v>
      </c>
      <c r="BT15" s="129">
        <f t="shared" si="3"/>
        <v>6</v>
      </c>
      <c r="BU15" s="129">
        <f t="shared" si="3"/>
        <v>11</v>
      </c>
      <c r="BV15" s="129">
        <f t="shared" si="3"/>
        <v>11</v>
      </c>
      <c r="BW15" s="129">
        <f t="shared" si="3"/>
        <v>1</v>
      </c>
      <c r="BX15" s="129">
        <f t="shared" si="3"/>
        <v>1</v>
      </c>
      <c r="BY15" s="129">
        <f t="shared" si="3"/>
        <v>2</v>
      </c>
      <c r="BZ15" s="129">
        <f t="shared" si="3"/>
        <v>2</v>
      </c>
      <c r="CA15" s="129">
        <f t="shared" si="3"/>
        <v>11</v>
      </c>
      <c r="CB15" s="129">
        <f t="shared" si="3"/>
        <v>5</v>
      </c>
      <c r="CC15" s="129">
        <f t="shared" si="3"/>
        <v>3</v>
      </c>
      <c r="CD15" s="129">
        <f t="shared" si="3"/>
        <v>2</v>
      </c>
      <c r="CE15" s="129">
        <f t="shared" si="3"/>
        <v>2</v>
      </c>
      <c r="CF15" s="129">
        <f t="shared" si="3"/>
        <v>6</v>
      </c>
      <c r="CG15" s="129">
        <f t="shared" si="3"/>
        <v>10</v>
      </c>
      <c r="CH15" s="129">
        <f t="shared" si="3"/>
        <v>10</v>
      </c>
      <c r="CI15" s="129">
        <f t="shared" si="3"/>
        <v>6</v>
      </c>
      <c r="CJ15" s="129">
        <f t="shared" si="3"/>
        <v>5</v>
      </c>
      <c r="CK15" s="129">
        <f t="shared" si="3"/>
        <v>4</v>
      </c>
      <c r="CL15" s="129">
        <f t="shared" si="3"/>
        <v>7</v>
      </c>
      <c r="CM15" s="129">
        <f t="shared" si="3"/>
        <v>4</v>
      </c>
      <c r="CN15" s="129">
        <f t="shared" si="3"/>
        <v>4</v>
      </c>
      <c r="CO15" s="129">
        <f t="shared" si="3"/>
        <v>6</v>
      </c>
      <c r="CP15" s="129">
        <f t="shared" si="3"/>
        <v>4</v>
      </c>
      <c r="CQ15" s="129">
        <f t="shared" si="3"/>
        <v>1</v>
      </c>
      <c r="CR15" s="129">
        <f t="shared" si="3"/>
        <v>7</v>
      </c>
      <c r="CS15" s="129">
        <f t="shared" si="3"/>
        <v>11</v>
      </c>
      <c r="CT15" s="129">
        <f t="shared" si="3"/>
        <v>9</v>
      </c>
      <c r="CU15" s="129">
        <f t="shared" si="3"/>
        <v>5</v>
      </c>
      <c r="CV15" s="129">
        <f t="shared" si="3"/>
        <v>6</v>
      </c>
      <c r="CW15" s="129">
        <f t="shared" si="3"/>
        <v>4</v>
      </c>
      <c r="CX15" s="129">
        <f t="shared" si="3"/>
        <v>2</v>
      </c>
      <c r="CY15" s="129">
        <f t="shared" si="3"/>
        <v>10</v>
      </c>
      <c r="CZ15" s="129">
        <f t="shared" si="3"/>
        <v>3</v>
      </c>
      <c r="DA15" s="129">
        <f t="shared" si="3"/>
        <v>6</v>
      </c>
      <c r="DB15" s="129">
        <f t="shared" si="3"/>
        <v>1</v>
      </c>
      <c r="DC15" s="129">
        <f t="shared" si="3"/>
        <v>3</v>
      </c>
      <c r="DD15" s="129">
        <f t="shared" si="3"/>
        <v>5</v>
      </c>
      <c r="DE15" s="129">
        <f t="shared" si="3"/>
        <v>2</v>
      </c>
      <c r="DF15" s="129">
        <f t="shared" si="3"/>
        <v>8</v>
      </c>
      <c r="DG15" s="129">
        <f t="shared" si="3"/>
        <v>5</v>
      </c>
      <c r="DH15" s="129">
        <f t="shared" si="3"/>
        <v>6</v>
      </c>
      <c r="DI15" s="129">
        <f t="shared" si="3"/>
        <v>11</v>
      </c>
      <c r="DJ15" s="129">
        <f t="shared" si="3"/>
        <v>2</v>
      </c>
      <c r="DK15" s="129">
        <f t="shared" si="3"/>
        <v>10</v>
      </c>
      <c r="DL15" s="129">
        <f t="shared" si="3"/>
        <v>12</v>
      </c>
      <c r="DM15" s="129">
        <f t="shared" si="3"/>
        <v>5</v>
      </c>
      <c r="DN15" s="129">
        <f t="shared" si="3"/>
        <v>5</v>
      </c>
      <c r="DO15" s="129">
        <f t="shared" si="3"/>
        <v>5</v>
      </c>
      <c r="DP15" s="129">
        <f t="shared" si="3"/>
        <v>1</v>
      </c>
      <c r="DQ15" s="129">
        <f t="shared" si="3"/>
        <v>1</v>
      </c>
      <c r="DR15" s="129">
        <f t="shared" si="3"/>
        <v>5</v>
      </c>
      <c r="DS15" s="129">
        <f t="shared" si="3"/>
        <v>3</v>
      </c>
      <c r="DT15" s="129">
        <f t="shared" si="3"/>
        <v>7</v>
      </c>
      <c r="DU15" s="129">
        <f t="shared" si="3"/>
        <v>7</v>
      </c>
      <c r="DV15" s="129">
        <f t="shared" si="3"/>
        <v>8</v>
      </c>
      <c r="DW15" s="129">
        <f t="shared" si="3"/>
        <v>11</v>
      </c>
      <c r="DX15" s="129">
        <f t="shared" si="3"/>
        <v>9</v>
      </c>
      <c r="DY15" s="129">
        <f t="shared" si="3"/>
        <v>12</v>
      </c>
      <c r="DZ15" s="129">
        <f t="shared" si="3"/>
        <v>9</v>
      </c>
      <c r="EA15" s="129">
        <f t="shared" si="3"/>
        <v>10</v>
      </c>
      <c r="EB15" s="129">
        <f t="shared" ref="EB15:GM15" si="4">IF(EB3=MIN(EB3:EB14),$A$3,IF(EB4=MIN(EB3:EB14),$A$4,IF(EB5=MIN(EB3:EB14),$A$5,IF(EB6=MIN(EB3:EB14),$A$6,IF(EB7=MIN(EB3:EB14),$A$7,IF(EB8=MIN(EB3:EB14),$A$8,IF(EB9=MIN(EB3:EB14),$A$9,IF(EB10=MIN(EB3:EB14),$A$10,IF(EB11=MIN(EB3:EB14),$A$11,IF(EB12=MIN(EB3:EB14),$A$12,IF(EB13=MIN(EB3:EB14),$A$13,IF(EB14=MIN(EB3:EB14),$A$14,))))))))))))</f>
        <v>5</v>
      </c>
      <c r="EC15" s="129">
        <f t="shared" si="4"/>
        <v>5</v>
      </c>
      <c r="ED15" s="129">
        <f t="shared" si="4"/>
        <v>4</v>
      </c>
      <c r="EE15" s="129">
        <f t="shared" si="4"/>
        <v>10</v>
      </c>
      <c r="EF15" s="129">
        <f t="shared" si="4"/>
        <v>5</v>
      </c>
      <c r="EG15" s="129">
        <f t="shared" si="4"/>
        <v>6</v>
      </c>
      <c r="EH15" s="129">
        <f t="shared" si="4"/>
        <v>10</v>
      </c>
      <c r="EI15" s="129">
        <f t="shared" si="4"/>
        <v>8</v>
      </c>
      <c r="EJ15" s="129">
        <f t="shared" si="4"/>
        <v>10</v>
      </c>
      <c r="EK15" s="129">
        <f t="shared" si="4"/>
        <v>10</v>
      </c>
      <c r="EL15" s="129">
        <f t="shared" si="4"/>
        <v>10</v>
      </c>
      <c r="EM15" s="129">
        <f t="shared" si="4"/>
        <v>9</v>
      </c>
      <c r="EN15" s="129">
        <f t="shared" si="4"/>
        <v>6</v>
      </c>
      <c r="EO15" s="129">
        <f t="shared" si="4"/>
        <v>10</v>
      </c>
      <c r="EP15" s="129">
        <f t="shared" si="4"/>
        <v>8</v>
      </c>
      <c r="EQ15" s="129">
        <f t="shared" si="4"/>
        <v>3</v>
      </c>
      <c r="ER15" s="129">
        <f t="shared" si="4"/>
        <v>4</v>
      </c>
      <c r="ES15" s="129">
        <f t="shared" si="4"/>
        <v>6</v>
      </c>
      <c r="ET15" s="129">
        <f t="shared" si="4"/>
        <v>8</v>
      </c>
      <c r="EU15" s="129">
        <f t="shared" si="4"/>
        <v>7</v>
      </c>
      <c r="EV15" s="129">
        <f t="shared" si="4"/>
        <v>7</v>
      </c>
      <c r="EW15" s="129">
        <f t="shared" si="4"/>
        <v>9</v>
      </c>
      <c r="EX15" s="129">
        <f t="shared" si="4"/>
        <v>4</v>
      </c>
      <c r="EY15" s="129">
        <f t="shared" si="4"/>
        <v>5</v>
      </c>
      <c r="EZ15" s="129">
        <f t="shared" si="4"/>
        <v>4</v>
      </c>
      <c r="FA15" s="129">
        <f t="shared" si="4"/>
        <v>3</v>
      </c>
      <c r="FB15" s="129">
        <f t="shared" si="4"/>
        <v>11</v>
      </c>
      <c r="FC15" s="129">
        <f t="shared" si="4"/>
        <v>7</v>
      </c>
      <c r="FD15" s="129">
        <f t="shared" si="4"/>
        <v>8</v>
      </c>
      <c r="FE15" s="129">
        <f t="shared" si="4"/>
        <v>10</v>
      </c>
      <c r="FF15" s="129">
        <f t="shared" si="4"/>
        <v>8</v>
      </c>
      <c r="FG15" s="129">
        <f t="shared" si="4"/>
        <v>8</v>
      </c>
      <c r="FH15" s="129">
        <f t="shared" si="4"/>
        <v>9</v>
      </c>
      <c r="FI15" s="129">
        <f t="shared" si="4"/>
        <v>7</v>
      </c>
      <c r="FJ15" s="129">
        <f t="shared" si="4"/>
        <v>6</v>
      </c>
      <c r="FK15" s="129">
        <f t="shared" si="4"/>
        <v>10</v>
      </c>
      <c r="FL15" s="129">
        <f t="shared" si="4"/>
        <v>3</v>
      </c>
      <c r="FM15" s="129">
        <f t="shared" si="4"/>
        <v>10</v>
      </c>
      <c r="FN15" s="129">
        <f t="shared" si="4"/>
        <v>7</v>
      </c>
      <c r="FO15" s="129">
        <f t="shared" si="4"/>
        <v>7</v>
      </c>
      <c r="FP15" s="129">
        <f t="shared" si="4"/>
        <v>11</v>
      </c>
      <c r="FQ15" s="129">
        <f t="shared" si="4"/>
        <v>3</v>
      </c>
      <c r="FR15" s="129">
        <f t="shared" si="4"/>
        <v>12</v>
      </c>
      <c r="FS15" s="129">
        <f t="shared" si="4"/>
        <v>9</v>
      </c>
      <c r="FT15" s="129">
        <f t="shared" si="4"/>
        <v>4</v>
      </c>
      <c r="FU15" s="129">
        <f t="shared" si="4"/>
        <v>11</v>
      </c>
      <c r="FV15" s="129">
        <f t="shared" si="4"/>
        <v>6</v>
      </c>
      <c r="FW15" s="129">
        <f t="shared" si="4"/>
        <v>10</v>
      </c>
      <c r="FX15" s="129">
        <f t="shared" si="4"/>
        <v>9</v>
      </c>
      <c r="FY15" s="129">
        <f t="shared" si="4"/>
        <v>11</v>
      </c>
      <c r="FZ15" s="129">
        <f t="shared" si="4"/>
        <v>11</v>
      </c>
      <c r="GA15" s="129">
        <f t="shared" si="4"/>
        <v>5</v>
      </c>
      <c r="GB15" s="129">
        <f t="shared" si="4"/>
        <v>5</v>
      </c>
      <c r="GC15" s="129">
        <f t="shared" si="4"/>
        <v>6</v>
      </c>
      <c r="GD15" s="129">
        <f t="shared" si="4"/>
        <v>11</v>
      </c>
      <c r="GE15" s="129">
        <f t="shared" si="4"/>
        <v>12</v>
      </c>
      <c r="GF15" s="129">
        <f t="shared" si="4"/>
        <v>2</v>
      </c>
      <c r="GG15" s="129">
        <f t="shared" si="4"/>
        <v>1</v>
      </c>
      <c r="GH15" s="129">
        <f t="shared" si="4"/>
        <v>3</v>
      </c>
      <c r="GI15" s="129">
        <f t="shared" si="4"/>
        <v>6</v>
      </c>
      <c r="GJ15" s="129">
        <f t="shared" si="4"/>
        <v>3</v>
      </c>
      <c r="GK15" s="129">
        <f t="shared" si="4"/>
        <v>6</v>
      </c>
      <c r="GL15" s="129">
        <f t="shared" si="4"/>
        <v>5</v>
      </c>
      <c r="GM15" s="129">
        <f t="shared" si="4"/>
        <v>3</v>
      </c>
      <c r="GN15" s="129">
        <f t="shared" ref="GN15:IY15" si="5">IF(GN3=MIN(GN3:GN14),$A$3,IF(GN4=MIN(GN3:GN14),$A$4,IF(GN5=MIN(GN3:GN14),$A$5,IF(GN6=MIN(GN3:GN14),$A$6,IF(GN7=MIN(GN3:GN14),$A$7,IF(GN8=MIN(GN3:GN14),$A$8,IF(GN9=MIN(GN3:GN14),$A$9,IF(GN10=MIN(GN3:GN14),$A$10,IF(GN11=MIN(GN3:GN14),$A$11,IF(GN12=MIN(GN3:GN14),$A$12,IF(GN13=MIN(GN3:GN14),$A$13,IF(GN14=MIN(GN3:GN14),$A$14,))))))))))))</f>
        <v>8</v>
      </c>
      <c r="GO15" s="129">
        <f t="shared" si="5"/>
        <v>9</v>
      </c>
      <c r="GP15" s="129">
        <f t="shared" si="5"/>
        <v>4</v>
      </c>
      <c r="GQ15" s="129">
        <f t="shared" si="5"/>
        <v>9</v>
      </c>
      <c r="GR15" s="129">
        <f t="shared" si="5"/>
        <v>12</v>
      </c>
      <c r="GS15" s="129">
        <f t="shared" si="5"/>
        <v>5</v>
      </c>
      <c r="GT15" s="129">
        <f t="shared" si="5"/>
        <v>7</v>
      </c>
      <c r="GU15" s="129">
        <f t="shared" si="5"/>
        <v>6</v>
      </c>
      <c r="GV15" s="129">
        <f t="shared" si="5"/>
        <v>10</v>
      </c>
      <c r="GW15" s="129">
        <f t="shared" si="5"/>
        <v>3</v>
      </c>
      <c r="GX15" s="129">
        <f t="shared" si="5"/>
        <v>4</v>
      </c>
      <c r="GY15" s="129">
        <f t="shared" si="5"/>
        <v>12</v>
      </c>
      <c r="GZ15" s="129">
        <f t="shared" si="5"/>
        <v>1</v>
      </c>
      <c r="HA15" s="129">
        <f t="shared" si="5"/>
        <v>12</v>
      </c>
      <c r="HB15" s="129">
        <f t="shared" si="5"/>
        <v>1</v>
      </c>
      <c r="HC15" s="129">
        <f t="shared" si="5"/>
        <v>3</v>
      </c>
      <c r="HD15" s="129">
        <f t="shared" si="5"/>
        <v>7</v>
      </c>
      <c r="HE15" s="129">
        <f t="shared" si="5"/>
        <v>10</v>
      </c>
      <c r="HF15" s="129">
        <f t="shared" si="5"/>
        <v>10</v>
      </c>
      <c r="HG15" s="129">
        <f t="shared" si="5"/>
        <v>6</v>
      </c>
      <c r="HH15" s="129">
        <f t="shared" si="5"/>
        <v>11</v>
      </c>
      <c r="HI15" s="129">
        <f t="shared" si="5"/>
        <v>5</v>
      </c>
      <c r="HJ15" s="129">
        <f t="shared" si="5"/>
        <v>12</v>
      </c>
      <c r="HK15" s="129">
        <f t="shared" si="5"/>
        <v>10</v>
      </c>
      <c r="HL15" s="129">
        <f t="shared" si="5"/>
        <v>12</v>
      </c>
      <c r="HM15" s="129">
        <f t="shared" si="5"/>
        <v>10</v>
      </c>
      <c r="HN15" s="129">
        <f t="shared" si="5"/>
        <v>12</v>
      </c>
      <c r="HO15" s="129">
        <f t="shared" si="5"/>
        <v>7</v>
      </c>
      <c r="HP15" s="129">
        <f t="shared" si="5"/>
        <v>11</v>
      </c>
      <c r="HQ15" s="129">
        <f t="shared" si="5"/>
        <v>12</v>
      </c>
      <c r="HR15" s="129">
        <f t="shared" si="5"/>
        <v>6</v>
      </c>
      <c r="HS15" s="129">
        <f t="shared" si="5"/>
        <v>5</v>
      </c>
      <c r="HT15" s="129">
        <f t="shared" si="5"/>
        <v>8</v>
      </c>
      <c r="HU15" s="129">
        <f t="shared" si="5"/>
        <v>6</v>
      </c>
      <c r="HV15" s="129">
        <f t="shared" si="5"/>
        <v>10</v>
      </c>
      <c r="HW15" s="129">
        <f t="shared" si="5"/>
        <v>7</v>
      </c>
      <c r="HX15" s="129">
        <f t="shared" si="5"/>
        <v>3</v>
      </c>
      <c r="HY15" s="129">
        <f t="shared" si="5"/>
        <v>3</v>
      </c>
      <c r="HZ15" s="129">
        <f t="shared" si="5"/>
        <v>3</v>
      </c>
      <c r="IA15" s="129">
        <f t="shared" si="5"/>
        <v>9</v>
      </c>
      <c r="IB15" s="129">
        <f t="shared" si="5"/>
        <v>12</v>
      </c>
      <c r="IC15" s="129">
        <f t="shared" si="5"/>
        <v>10</v>
      </c>
      <c r="ID15" s="129">
        <f t="shared" si="5"/>
        <v>9</v>
      </c>
      <c r="IE15" s="129">
        <f t="shared" si="5"/>
        <v>10</v>
      </c>
      <c r="IF15" s="129">
        <f t="shared" si="5"/>
        <v>3</v>
      </c>
      <c r="IG15" s="129">
        <f t="shared" si="5"/>
        <v>5</v>
      </c>
      <c r="IH15" s="129">
        <f t="shared" si="5"/>
        <v>5</v>
      </c>
      <c r="II15" s="129">
        <f t="shared" si="5"/>
        <v>1</v>
      </c>
      <c r="IJ15" s="129">
        <f t="shared" si="5"/>
        <v>4</v>
      </c>
      <c r="IK15" s="129">
        <f t="shared" si="5"/>
        <v>8</v>
      </c>
      <c r="IL15" s="129">
        <f t="shared" si="5"/>
        <v>11</v>
      </c>
      <c r="IM15" s="129">
        <f t="shared" si="5"/>
        <v>3</v>
      </c>
      <c r="IN15" s="129">
        <f t="shared" si="5"/>
        <v>1</v>
      </c>
      <c r="IO15" s="129">
        <f t="shared" si="5"/>
        <v>5</v>
      </c>
      <c r="IP15" s="129">
        <f t="shared" si="5"/>
        <v>12</v>
      </c>
      <c r="IQ15" s="129">
        <f t="shared" si="5"/>
        <v>3</v>
      </c>
      <c r="IR15" s="129">
        <f t="shared" si="5"/>
        <v>11</v>
      </c>
      <c r="IS15" s="129">
        <f t="shared" si="5"/>
        <v>11</v>
      </c>
      <c r="IT15" s="129">
        <f t="shared" si="5"/>
        <v>11</v>
      </c>
      <c r="IU15" s="129">
        <f t="shared" si="5"/>
        <v>9</v>
      </c>
      <c r="IV15" s="129">
        <f t="shared" si="5"/>
        <v>7</v>
      </c>
      <c r="IW15" s="129">
        <f t="shared" si="5"/>
        <v>11</v>
      </c>
      <c r="IX15" s="129">
        <f t="shared" si="5"/>
        <v>11</v>
      </c>
      <c r="IY15" s="129">
        <f t="shared" si="5"/>
        <v>5</v>
      </c>
      <c r="IZ15" s="129">
        <f t="shared" ref="IZ15:JE15" si="6">IF(IZ3=MIN(IZ3:IZ14),$A$3,IF(IZ4=MIN(IZ3:IZ14),$A$4,IF(IZ5=MIN(IZ3:IZ14),$A$5,IF(IZ6=MIN(IZ3:IZ14),$A$6,IF(IZ7=MIN(IZ3:IZ14),$A$7,IF(IZ8=MIN(IZ3:IZ14),$A$8,IF(IZ9=MIN(IZ3:IZ14),$A$9,IF(IZ10=MIN(IZ3:IZ14),$A$10,IF(IZ11=MIN(IZ3:IZ14),$A$11,IF(IZ12=MIN(IZ3:IZ14),$A$12,IF(IZ13=MIN(IZ3:IZ14),$A$13,IF(IZ14=MIN(IZ3:IZ14),$A$14,))))))))))))</f>
        <v>10</v>
      </c>
      <c r="JA15" s="129">
        <f t="shared" si="6"/>
        <v>6</v>
      </c>
      <c r="JB15" s="129">
        <f t="shared" si="6"/>
        <v>9</v>
      </c>
      <c r="JC15" s="129">
        <f t="shared" si="6"/>
        <v>4</v>
      </c>
      <c r="JD15" s="129">
        <f t="shared" si="6"/>
        <v>4</v>
      </c>
      <c r="JE15" s="129">
        <f t="shared" si="6"/>
        <v>11</v>
      </c>
    </row>
    <row r="16" spans="1:267" x14ac:dyDescent="0.3">
      <c r="B16" s="232" t="s">
        <v>49</v>
      </c>
      <c r="C16" s="129">
        <v>1</v>
      </c>
      <c r="D16" s="129">
        <f>COUNTIF($C$15:$JE$15,"=1")</f>
        <v>22</v>
      </c>
    </row>
    <row r="17" spans="2:4" x14ac:dyDescent="0.3">
      <c r="B17" s="232"/>
      <c r="C17" s="129">
        <v>2</v>
      </c>
      <c r="D17" s="129">
        <f>COUNTIF($C$15:$JE$15,"=2")</f>
        <v>11</v>
      </c>
    </row>
    <row r="18" spans="2:4" x14ac:dyDescent="0.3">
      <c r="B18" s="232"/>
      <c r="C18" s="129">
        <v>3</v>
      </c>
      <c r="D18" s="129">
        <f>COUNTIF($C$15:$JE$15,"=3")</f>
        <v>23</v>
      </c>
    </row>
    <row r="19" spans="2:4" x14ac:dyDescent="0.3">
      <c r="B19" s="232"/>
      <c r="C19" s="129">
        <v>4</v>
      </c>
      <c r="D19" s="129">
        <f>COUNTIF($C$15:$JE$15,"=4")</f>
        <v>21</v>
      </c>
    </row>
    <row r="20" spans="2:4" x14ac:dyDescent="0.3">
      <c r="B20" s="232"/>
      <c r="C20" s="129">
        <v>5</v>
      </c>
      <c r="D20" s="129">
        <f>COUNTIF($C$15:$JE$15,"=5")</f>
        <v>29</v>
      </c>
    </row>
    <row r="21" spans="2:4" x14ac:dyDescent="0.3">
      <c r="B21" s="232"/>
      <c r="C21" s="129">
        <v>6</v>
      </c>
      <c r="D21" s="129">
        <f>COUNTIF($C$15:$JE$15,"=6")</f>
        <v>21</v>
      </c>
    </row>
    <row r="22" spans="2:4" x14ac:dyDescent="0.3">
      <c r="B22" s="232"/>
      <c r="C22" s="129">
        <v>7</v>
      </c>
      <c r="D22" s="129">
        <f>COUNTIF($C$15:$JE$15,"=7")</f>
        <v>29</v>
      </c>
    </row>
    <row r="23" spans="2:4" x14ac:dyDescent="0.3">
      <c r="B23" s="232"/>
      <c r="C23" s="129">
        <v>8</v>
      </c>
      <c r="D23" s="129">
        <f>COUNTIF($C$15:$JE$15,"=8")</f>
        <v>17</v>
      </c>
    </row>
    <row r="24" spans="2:4" x14ac:dyDescent="0.3">
      <c r="B24" s="232"/>
      <c r="C24" s="129">
        <v>9</v>
      </c>
      <c r="D24" s="129">
        <f>COUNTIF($C$15:$JE$15,"=9")</f>
        <v>18</v>
      </c>
    </row>
    <row r="25" spans="2:4" x14ac:dyDescent="0.3">
      <c r="B25" s="232"/>
      <c r="C25" s="129">
        <v>10</v>
      </c>
      <c r="D25" s="129">
        <f>COUNTIF($C$15:$JE$15,"=10")</f>
        <v>31</v>
      </c>
    </row>
    <row r="26" spans="2:4" x14ac:dyDescent="0.3">
      <c r="B26" s="232"/>
      <c r="C26" s="129">
        <v>11</v>
      </c>
      <c r="D26" s="129">
        <f>COUNTIF($C$15:$JE$15,"=11")</f>
        <v>23</v>
      </c>
    </row>
    <row r="27" spans="2:4" x14ac:dyDescent="0.3">
      <c r="B27" s="232"/>
      <c r="C27" s="129">
        <v>12</v>
      </c>
      <c r="D27" s="129">
        <f>COUNTIF($C$15:$JE$15,"=12")</f>
        <v>18</v>
      </c>
    </row>
  </sheetData>
  <mergeCells count="3">
    <mergeCell ref="C2:JE2"/>
    <mergeCell ref="B3:B14"/>
    <mergeCell ref="B16:B27"/>
  </mergeCells>
  <conditionalFormatting sqref="JG3:JG14">
    <cfRule type="top10" dxfId="8" priority="3" bottom="1" rank="1"/>
  </conditionalFormatting>
  <conditionalFormatting sqref="JF3:JF14">
    <cfRule type="top10" dxfId="7" priority="2" bottom="1" rank="1"/>
  </conditionalFormatting>
  <conditionalFormatting sqref="D16:D27">
    <cfRule type="top10" dxfId="0" priority="1" rank="1"/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pane ySplit="2" topLeftCell="A288" activePane="bottomLeft" state="frozen"/>
      <selection pane="bottomLeft" activeCell="N323" sqref="N323"/>
    </sheetView>
  </sheetViews>
  <sheetFormatPr defaultColWidth="8.77734375" defaultRowHeight="14.4" x14ac:dyDescent="0.3"/>
  <cols>
    <col min="1" max="4" width="9" style="1" bestFit="1" customWidth="1"/>
    <col min="5" max="5" width="8.77734375" style="1"/>
    <col min="6" max="10" width="9" style="1" bestFit="1" customWidth="1"/>
    <col min="11" max="11" width="11" style="1" bestFit="1" customWidth="1"/>
    <col min="12" max="16384" width="8.77734375" style="1"/>
  </cols>
  <sheetData>
    <row r="1" spans="1:11" x14ac:dyDescent="0.3">
      <c r="A1" s="236" t="s">
        <v>5</v>
      </c>
      <c r="B1" s="236" t="s">
        <v>6</v>
      </c>
      <c r="C1" s="236"/>
      <c r="D1" s="236" t="s">
        <v>7</v>
      </c>
      <c r="E1" s="8"/>
      <c r="F1" s="237" t="s">
        <v>8</v>
      </c>
      <c r="G1" s="238"/>
      <c r="H1" s="238"/>
      <c r="I1" s="239"/>
      <c r="J1" s="242" t="s">
        <v>9</v>
      </c>
      <c r="K1" s="234" t="s">
        <v>10</v>
      </c>
    </row>
    <row r="2" spans="1:11" x14ac:dyDescent="0.3">
      <c r="A2" s="236"/>
      <c r="B2" s="2" t="s">
        <v>11</v>
      </c>
      <c r="C2" s="2" t="s">
        <v>12</v>
      </c>
      <c r="D2" s="236"/>
      <c r="E2" s="8"/>
      <c r="F2" s="240"/>
      <c r="G2" s="236"/>
      <c r="H2" s="236"/>
      <c r="I2" s="241"/>
      <c r="J2" s="243"/>
      <c r="K2" s="235"/>
    </row>
    <row r="3" spans="1:11" hidden="1" x14ac:dyDescent="0.3">
      <c r="A3" s="3">
        <v>0</v>
      </c>
      <c r="B3" s="3">
        <v>113</v>
      </c>
      <c r="C3" s="3">
        <v>85</v>
      </c>
      <c r="D3" s="3">
        <v>31</v>
      </c>
      <c r="E3" s="9"/>
      <c r="F3" s="10"/>
      <c r="G3" s="11"/>
      <c r="H3" s="3"/>
      <c r="I3" s="12"/>
      <c r="J3" s="13">
        <f>SQRT((G3-B3)^2+(H3-C3)^2)</f>
        <v>141.40014144264495</v>
      </c>
      <c r="K3" s="14">
        <f>ABS(I3-D3)</f>
        <v>31</v>
      </c>
    </row>
    <row r="4" spans="1:11" hidden="1" x14ac:dyDescent="0.3">
      <c r="A4" s="3">
        <v>1</v>
      </c>
      <c r="B4" s="3">
        <v>49</v>
      </c>
      <c r="C4" s="3">
        <v>70</v>
      </c>
      <c r="D4" s="3">
        <v>31</v>
      </c>
      <c r="E4" s="9"/>
      <c r="F4" s="10"/>
      <c r="G4" s="11"/>
      <c r="H4" s="3"/>
      <c r="I4" s="12"/>
      <c r="J4" s="13">
        <f t="shared" ref="J4:J67" si="0">SQRT((G4-B4)^2+(H4-C4)^2)</f>
        <v>85.445889310135925</v>
      </c>
      <c r="K4" s="14">
        <f t="shared" ref="K4:K67" si="1">ABS(I4-D4)</f>
        <v>31</v>
      </c>
    </row>
    <row r="5" spans="1:11" hidden="1" x14ac:dyDescent="0.3">
      <c r="A5" s="3">
        <v>2</v>
      </c>
      <c r="B5" s="3">
        <v>81</v>
      </c>
      <c r="C5" s="3">
        <v>25</v>
      </c>
      <c r="D5" s="3">
        <v>15</v>
      </c>
      <c r="E5" s="9"/>
      <c r="F5" s="10"/>
      <c r="G5" s="15"/>
      <c r="H5" s="3"/>
      <c r="I5" s="12"/>
      <c r="J5" s="13">
        <f t="shared" si="0"/>
        <v>84.77027781009096</v>
      </c>
      <c r="K5" s="14">
        <f t="shared" si="1"/>
        <v>15</v>
      </c>
    </row>
    <row r="6" spans="1:11" hidden="1" x14ac:dyDescent="0.3">
      <c r="A6" s="3">
        <v>3</v>
      </c>
      <c r="B6" s="3">
        <v>93</v>
      </c>
      <c r="C6" s="3">
        <v>37</v>
      </c>
      <c r="D6" s="3">
        <v>23</v>
      </c>
      <c r="E6" s="9"/>
      <c r="F6" s="10"/>
      <c r="G6" s="3"/>
      <c r="H6" s="3"/>
      <c r="I6" s="12"/>
      <c r="J6" s="13">
        <f t="shared" si="0"/>
        <v>100.08995953640904</v>
      </c>
      <c r="K6" s="14">
        <f t="shared" si="1"/>
        <v>23</v>
      </c>
    </row>
    <row r="7" spans="1:11" hidden="1" x14ac:dyDescent="0.3">
      <c r="A7" s="3">
        <v>4</v>
      </c>
      <c r="B7" s="3">
        <v>65</v>
      </c>
      <c r="C7" s="3">
        <v>61</v>
      </c>
      <c r="D7" s="3">
        <v>31</v>
      </c>
      <c r="E7" s="9"/>
      <c r="F7" s="10"/>
      <c r="G7" s="3"/>
      <c r="H7" s="3"/>
      <c r="I7" s="12"/>
      <c r="J7" s="13">
        <f t="shared" si="0"/>
        <v>89.140338792266206</v>
      </c>
      <c r="K7" s="14">
        <f t="shared" si="1"/>
        <v>31</v>
      </c>
    </row>
    <row r="8" spans="1:11" hidden="1" x14ac:dyDescent="0.3">
      <c r="A8" s="3">
        <v>5</v>
      </c>
      <c r="B8" s="3">
        <v>97</v>
      </c>
      <c r="C8" s="3">
        <v>56</v>
      </c>
      <c r="D8" s="3">
        <v>31</v>
      </c>
      <c r="E8" s="9"/>
      <c r="F8" s="10"/>
      <c r="G8" s="3"/>
      <c r="H8" s="3"/>
      <c r="I8" s="12"/>
      <c r="J8" s="13">
        <f t="shared" si="0"/>
        <v>112.0044641967453</v>
      </c>
      <c r="K8" s="14">
        <f t="shared" si="1"/>
        <v>31</v>
      </c>
    </row>
    <row r="9" spans="1:11" hidden="1" x14ac:dyDescent="0.3">
      <c r="A9" s="3">
        <v>6</v>
      </c>
      <c r="B9" s="3">
        <v>137</v>
      </c>
      <c r="C9" s="3">
        <v>69</v>
      </c>
      <c r="D9" s="3">
        <v>31</v>
      </c>
      <c r="E9" s="9"/>
      <c r="F9" s="10"/>
      <c r="G9" s="3"/>
      <c r="H9" s="3"/>
      <c r="I9" s="12"/>
      <c r="J9" s="13">
        <f t="shared" si="0"/>
        <v>153.39491516996253</v>
      </c>
      <c r="K9" s="14">
        <f t="shared" si="1"/>
        <v>31</v>
      </c>
    </row>
    <row r="10" spans="1:11" hidden="1" x14ac:dyDescent="0.3">
      <c r="A10" s="3">
        <v>7</v>
      </c>
      <c r="B10" s="3">
        <v>121</v>
      </c>
      <c r="C10" s="3">
        <v>9</v>
      </c>
      <c r="D10" s="3">
        <v>15</v>
      </c>
      <c r="E10" s="9"/>
      <c r="F10" s="10"/>
      <c r="G10" s="3"/>
      <c r="H10" s="3"/>
      <c r="I10" s="12"/>
      <c r="J10" s="13">
        <f t="shared" si="0"/>
        <v>121.33424908079334</v>
      </c>
      <c r="K10" s="14">
        <f t="shared" si="1"/>
        <v>15</v>
      </c>
    </row>
    <row r="11" spans="1:11" hidden="1" x14ac:dyDescent="0.3">
      <c r="A11" s="3">
        <v>8</v>
      </c>
      <c r="B11" s="3">
        <v>53</v>
      </c>
      <c r="C11" s="3">
        <v>27</v>
      </c>
      <c r="D11" s="3">
        <v>23</v>
      </c>
      <c r="E11" s="9"/>
      <c r="F11" s="10"/>
      <c r="G11" s="3"/>
      <c r="H11" s="3"/>
      <c r="I11" s="12"/>
      <c r="J11" s="13">
        <f t="shared" si="0"/>
        <v>59.481089431852205</v>
      </c>
      <c r="K11" s="14">
        <f t="shared" si="1"/>
        <v>23</v>
      </c>
    </row>
    <row r="12" spans="1:11" hidden="1" x14ac:dyDescent="0.3">
      <c r="A12" s="3">
        <v>9</v>
      </c>
      <c r="B12" s="3">
        <v>65</v>
      </c>
      <c r="C12" s="3">
        <v>80</v>
      </c>
      <c r="D12" s="3">
        <v>31</v>
      </c>
      <c r="E12" s="9"/>
      <c r="F12" s="10"/>
      <c r="G12" s="3"/>
      <c r="H12" s="3"/>
      <c r="I12" s="12"/>
      <c r="J12" s="13">
        <f t="shared" si="0"/>
        <v>103.07764064044152</v>
      </c>
      <c r="K12" s="14">
        <f t="shared" si="1"/>
        <v>31</v>
      </c>
    </row>
    <row r="13" spans="1:11" hidden="1" x14ac:dyDescent="0.3">
      <c r="A13" s="3">
        <v>10</v>
      </c>
      <c r="B13" s="3">
        <v>93</v>
      </c>
      <c r="C13" s="3">
        <v>35</v>
      </c>
      <c r="D13" s="3">
        <v>55</v>
      </c>
      <c r="E13" s="9"/>
      <c r="F13" s="10"/>
      <c r="G13" s="3"/>
      <c r="H13" s="3"/>
      <c r="I13" s="12"/>
      <c r="J13" s="13">
        <f t="shared" si="0"/>
        <v>99.368002898317329</v>
      </c>
      <c r="K13" s="14">
        <f t="shared" si="1"/>
        <v>55</v>
      </c>
    </row>
    <row r="14" spans="1:11" hidden="1" x14ac:dyDescent="0.3">
      <c r="A14" s="3">
        <v>11</v>
      </c>
      <c r="B14" s="3">
        <v>49</v>
      </c>
      <c r="C14" s="3">
        <v>37</v>
      </c>
      <c r="D14" s="3">
        <v>47</v>
      </c>
      <c r="E14" s="9"/>
      <c r="F14" s="10"/>
      <c r="G14" s="3"/>
      <c r="H14" s="3"/>
      <c r="I14" s="12"/>
      <c r="J14" s="13">
        <f t="shared" si="0"/>
        <v>61.400325732035007</v>
      </c>
      <c r="K14" s="14">
        <f t="shared" si="1"/>
        <v>47</v>
      </c>
    </row>
    <row r="15" spans="1:11" hidden="1" x14ac:dyDescent="0.3">
      <c r="A15" s="3">
        <v>12</v>
      </c>
      <c r="B15" s="3">
        <v>105</v>
      </c>
      <c r="C15" s="3">
        <v>25</v>
      </c>
      <c r="D15" s="3">
        <v>31</v>
      </c>
      <c r="E15" s="9"/>
      <c r="F15" s="10"/>
      <c r="G15" s="3"/>
      <c r="H15" s="3"/>
      <c r="I15" s="12"/>
      <c r="J15" s="13">
        <f t="shared" si="0"/>
        <v>107.93516572461452</v>
      </c>
      <c r="K15" s="14">
        <f t="shared" si="1"/>
        <v>31</v>
      </c>
    </row>
    <row r="16" spans="1:11" hidden="1" x14ac:dyDescent="0.3">
      <c r="A16" s="3">
        <v>13</v>
      </c>
      <c r="B16" s="3">
        <v>105</v>
      </c>
      <c r="C16" s="3">
        <v>68</v>
      </c>
      <c r="D16" s="3">
        <v>31</v>
      </c>
      <c r="E16" s="9"/>
      <c r="F16" s="10"/>
      <c r="G16" s="3"/>
      <c r="H16" s="3"/>
      <c r="I16" s="12"/>
      <c r="J16" s="13">
        <f t="shared" si="0"/>
        <v>125.0959631642844</v>
      </c>
      <c r="K16" s="14">
        <f t="shared" si="1"/>
        <v>31</v>
      </c>
    </row>
    <row r="17" spans="1:11" hidden="1" x14ac:dyDescent="0.3">
      <c r="A17" s="3">
        <v>14</v>
      </c>
      <c r="B17" s="3">
        <v>113</v>
      </c>
      <c r="C17" s="3">
        <v>85</v>
      </c>
      <c r="D17" s="3">
        <v>31</v>
      </c>
      <c r="E17" s="9"/>
      <c r="F17" s="10"/>
      <c r="G17" s="3"/>
      <c r="H17" s="3"/>
      <c r="I17" s="12"/>
      <c r="J17" s="13">
        <f t="shared" si="0"/>
        <v>141.40014144264495</v>
      </c>
      <c r="K17" s="14">
        <f t="shared" si="1"/>
        <v>31</v>
      </c>
    </row>
    <row r="18" spans="1:11" hidden="1" x14ac:dyDescent="0.3">
      <c r="A18" s="3">
        <v>15</v>
      </c>
      <c r="B18" s="3">
        <v>105</v>
      </c>
      <c r="C18" s="3">
        <v>80</v>
      </c>
      <c r="D18" s="3">
        <v>31</v>
      </c>
      <c r="E18" s="9"/>
      <c r="F18" s="10"/>
      <c r="G18" s="3"/>
      <c r="H18" s="3"/>
      <c r="I18" s="12"/>
      <c r="J18" s="13">
        <f t="shared" si="0"/>
        <v>132.00378782444085</v>
      </c>
      <c r="K18" s="14">
        <f t="shared" si="1"/>
        <v>31</v>
      </c>
    </row>
    <row r="19" spans="1:11" hidden="1" x14ac:dyDescent="0.3">
      <c r="A19" s="3">
        <v>16</v>
      </c>
      <c r="B19" s="3">
        <v>57</v>
      </c>
      <c r="C19" s="3">
        <v>75</v>
      </c>
      <c r="D19" s="3">
        <v>31</v>
      </c>
      <c r="E19" s="9"/>
      <c r="F19" s="10"/>
      <c r="G19" s="3"/>
      <c r="H19" s="3"/>
      <c r="I19" s="12"/>
      <c r="J19" s="13">
        <f t="shared" si="0"/>
        <v>94.201910808645493</v>
      </c>
      <c r="K19" s="14">
        <f t="shared" si="1"/>
        <v>31</v>
      </c>
    </row>
    <row r="20" spans="1:11" hidden="1" x14ac:dyDescent="0.3">
      <c r="A20" s="3">
        <v>17</v>
      </c>
      <c r="B20" s="3">
        <v>57</v>
      </c>
      <c r="C20" s="3">
        <v>88</v>
      </c>
      <c r="D20" s="3">
        <v>31</v>
      </c>
      <c r="E20" s="9"/>
      <c r="F20" s="10"/>
      <c r="G20" s="3"/>
      <c r="H20" s="3"/>
      <c r="I20" s="12"/>
      <c r="J20" s="13">
        <f t="shared" si="0"/>
        <v>104.84750831564858</v>
      </c>
      <c r="K20" s="14">
        <f t="shared" si="1"/>
        <v>31</v>
      </c>
    </row>
    <row r="21" spans="1:11" hidden="1" x14ac:dyDescent="0.3">
      <c r="A21" s="3">
        <v>18</v>
      </c>
      <c r="B21" s="3">
        <v>89</v>
      </c>
      <c r="C21" s="3">
        <v>13</v>
      </c>
      <c r="D21" s="3">
        <v>15</v>
      </c>
      <c r="E21" s="9"/>
      <c r="F21" s="10"/>
      <c r="G21" s="3"/>
      <c r="H21" s="3"/>
      <c r="I21" s="12"/>
      <c r="J21" s="13">
        <f t="shared" si="0"/>
        <v>89.944427287075428</v>
      </c>
      <c r="K21" s="14">
        <f t="shared" si="1"/>
        <v>15</v>
      </c>
    </row>
    <row r="22" spans="1:11" hidden="1" x14ac:dyDescent="0.3">
      <c r="A22" s="3">
        <v>19</v>
      </c>
      <c r="B22" s="3">
        <v>105</v>
      </c>
      <c r="C22" s="3">
        <v>25</v>
      </c>
      <c r="D22" s="3">
        <v>15</v>
      </c>
      <c r="E22" s="9"/>
      <c r="F22" s="10"/>
      <c r="G22" s="3"/>
      <c r="H22" s="3"/>
      <c r="I22" s="12"/>
      <c r="J22" s="13">
        <f t="shared" si="0"/>
        <v>107.93516572461452</v>
      </c>
      <c r="K22" s="14">
        <f t="shared" si="1"/>
        <v>15</v>
      </c>
    </row>
    <row r="23" spans="1:11" hidden="1" x14ac:dyDescent="0.3">
      <c r="A23" s="3">
        <v>20</v>
      </c>
      <c r="B23" s="3">
        <v>125</v>
      </c>
      <c r="C23" s="3">
        <v>33</v>
      </c>
      <c r="D23" s="3">
        <v>23</v>
      </c>
      <c r="E23" s="9"/>
      <c r="F23" s="10"/>
      <c r="G23" s="3"/>
      <c r="H23" s="3"/>
      <c r="I23" s="12"/>
      <c r="J23" s="13">
        <f t="shared" si="0"/>
        <v>129.28263611173776</v>
      </c>
      <c r="K23" s="14">
        <f t="shared" si="1"/>
        <v>23</v>
      </c>
    </row>
    <row r="24" spans="1:11" hidden="1" x14ac:dyDescent="0.3">
      <c r="A24" s="3">
        <v>21</v>
      </c>
      <c r="B24" s="3">
        <v>149</v>
      </c>
      <c r="C24" s="3">
        <v>49</v>
      </c>
      <c r="D24" s="3">
        <v>23</v>
      </c>
      <c r="E24" s="9"/>
      <c r="F24" s="10"/>
      <c r="G24" s="3"/>
      <c r="H24" s="3"/>
      <c r="I24" s="12"/>
      <c r="J24" s="13">
        <f t="shared" si="0"/>
        <v>156.85024705112835</v>
      </c>
      <c r="K24" s="14">
        <f t="shared" si="1"/>
        <v>23</v>
      </c>
    </row>
    <row r="25" spans="1:11" hidden="1" x14ac:dyDescent="0.3">
      <c r="A25" s="3">
        <v>22</v>
      </c>
      <c r="B25" s="3">
        <v>149</v>
      </c>
      <c r="C25" s="3">
        <v>49</v>
      </c>
      <c r="D25" s="3">
        <v>23</v>
      </c>
      <c r="E25" s="9"/>
      <c r="F25" s="10"/>
      <c r="G25" s="3"/>
      <c r="H25" s="3"/>
      <c r="I25" s="12"/>
      <c r="J25" s="13">
        <f t="shared" si="0"/>
        <v>156.85024705112835</v>
      </c>
      <c r="K25" s="14">
        <f t="shared" si="1"/>
        <v>23</v>
      </c>
    </row>
    <row r="26" spans="1:11" hidden="1" x14ac:dyDescent="0.3">
      <c r="A26" s="3">
        <v>23</v>
      </c>
      <c r="B26" s="3">
        <v>89</v>
      </c>
      <c r="C26" s="3">
        <v>53</v>
      </c>
      <c r="D26" s="3">
        <v>47</v>
      </c>
      <c r="E26" s="9"/>
      <c r="F26" s="10"/>
      <c r="G26" s="3"/>
      <c r="H26" s="3"/>
      <c r="I26" s="12"/>
      <c r="J26" s="13">
        <f t="shared" si="0"/>
        <v>103.58571330062848</v>
      </c>
      <c r="K26" s="14">
        <f t="shared" si="1"/>
        <v>47</v>
      </c>
    </row>
    <row r="27" spans="1:11" hidden="1" x14ac:dyDescent="0.3">
      <c r="A27" s="3">
        <v>24</v>
      </c>
      <c r="B27" s="3">
        <v>85</v>
      </c>
      <c r="C27" s="3">
        <v>29</v>
      </c>
      <c r="D27" s="3">
        <v>23</v>
      </c>
      <c r="E27" s="9"/>
      <c r="F27" s="10"/>
      <c r="G27" s="3"/>
      <c r="H27" s="3"/>
      <c r="I27" s="12"/>
      <c r="J27" s="13">
        <f t="shared" si="0"/>
        <v>89.810912477270818</v>
      </c>
      <c r="K27" s="14">
        <f t="shared" si="1"/>
        <v>23</v>
      </c>
    </row>
    <row r="28" spans="1:11" hidden="1" x14ac:dyDescent="0.3">
      <c r="A28" s="3">
        <v>25</v>
      </c>
      <c r="B28" s="3">
        <v>85</v>
      </c>
      <c r="C28" s="3">
        <v>40</v>
      </c>
      <c r="D28" s="3">
        <v>23</v>
      </c>
      <c r="E28" s="9"/>
      <c r="F28" s="10"/>
      <c r="G28" s="3"/>
      <c r="H28" s="3"/>
      <c r="I28" s="12"/>
      <c r="J28" s="13">
        <f t="shared" si="0"/>
        <v>93.941471140279674</v>
      </c>
      <c r="K28" s="14">
        <f t="shared" si="1"/>
        <v>23</v>
      </c>
    </row>
    <row r="29" spans="1:11" hidden="1" x14ac:dyDescent="0.3">
      <c r="A29" s="3">
        <v>26</v>
      </c>
      <c r="B29" s="3">
        <v>93</v>
      </c>
      <c r="C29" s="3">
        <v>62</v>
      </c>
      <c r="D29" s="3">
        <v>39</v>
      </c>
      <c r="E29" s="9"/>
      <c r="F29" s="10"/>
      <c r="G29" s="3"/>
      <c r="H29" s="3"/>
      <c r="I29" s="12"/>
      <c r="J29" s="13">
        <f t="shared" si="0"/>
        <v>111.77208953938367</v>
      </c>
      <c r="K29" s="14">
        <f t="shared" si="1"/>
        <v>39</v>
      </c>
    </row>
    <row r="30" spans="1:11" hidden="1" x14ac:dyDescent="0.3">
      <c r="A30" s="3">
        <v>27</v>
      </c>
      <c r="B30" s="3">
        <v>125</v>
      </c>
      <c r="C30" s="3">
        <v>49</v>
      </c>
      <c r="D30" s="3">
        <v>39</v>
      </c>
      <c r="E30" s="9"/>
      <c r="F30" s="10"/>
      <c r="G30" s="3"/>
      <c r="H30" s="3"/>
      <c r="I30" s="12"/>
      <c r="J30" s="13">
        <f t="shared" si="0"/>
        <v>134.2609399639374</v>
      </c>
      <c r="K30" s="14">
        <f t="shared" si="1"/>
        <v>39</v>
      </c>
    </row>
    <row r="31" spans="1:11" hidden="1" x14ac:dyDescent="0.3">
      <c r="A31" s="3">
        <v>28</v>
      </c>
      <c r="B31" s="3">
        <v>45</v>
      </c>
      <c r="C31" s="3">
        <v>31</v>
      </c>
      <c r="D31" s="3">
        <v>23</v>
      </c>
      <c r="E31" s="9"/>
      <c r="F31" s="10"/>
      <c r="G31" s="3"/>
      <c r="H31" s="3"/>
      <c r="I31" s="12"/>
      <c r="J31" s="13">
        <f t="shared" si="0"/>
        <v>54.644304369257</v>
      </c>
      <c r="K31" s="14">
        <f t="shared" si="1"/>
        <v>23</v>
      </c>
    </row>
    <row r="32" spans="1:11" hidden="1" x14ac:dyDescent="0.3">
      <c r="A32" s="3">
        <v>29</v>
      </c>
      <c r="B32" s="3">
        <v>109</v>
      </c>
      <c r="C32" s="3">
        <v>17</v>
      </c>
      <c r="D32" s="3">
        <v>23</v>
      </c>
      <c r="E32" s="9"/>
      <c r="F32" s="10"/>
      <c r="G32" s="3"/>
      <c r="H32" s="3"/>
      <c r="I32" s="12"/>
      <c r="J32" s="13">
        <f t="shared" si="0"/>
        <v>110.3177229641729</v>
      </c>
      <c r="K32" s="14">
        <f t="shared" si="1"/>
        <v>23</v>
      </c>
    </row>
    <row r="33" spans="1:11" hidden="1" x14ac:dyDescent="0.3">
      <c r="A33" s="3">
        <v>30</v>
      </c>
      <c r="B33" s="3">
        <v>113</v>
      </c>
      <c r="C33" s="3">
        <v>7</v>
      </c>
      <c r="D33" s="3">
        <v>15</v>
      </c>
      <c r="E33" s="9"/>
      <c r="F33" s="10"/>
      <c r="G33" s="3"/>
      <c r="H33" s="3"/>
      <c r="I33" s="12"/>
      <c r="J33" s="13">
        <f t="shared" si="0"/>
        <v>113.21660655575224</v>
      </c>
      <c r="K33" s="14">
        <f t="shared" si="1"/>
        <v>15</v>
      </c>
    </row>
    <row r="34" spans="1:11" hidden="1" x14ac:dyDescent="0.3">
      <c r="A34" s="3">
        <v>31</v>
      </c>
      <c r="B34" s="3">
        <v>89</v>
      </c>
      <c r="C34" s="3">
        <v>16</v>
      </c>
      <c r="D34" s="3">
        <v>15</v>
      </c>
      <c r="E34" s="9"/>
      <c r="F34" s="10"/>
      <c r="G34" s="3"/>
      <c r="H34" s="3"/>
      <c r="I34" s="12"/>
      <c r="J34" s="13">
        <f t="shared" si="0"/>
        <v>90.426765949026404</v>
      </c>
      <c r="K34" s="14">
        <f t="shared" si="1"/>
        <v>15</v>
      </c>
    </row>
    <row r="35" spans="1:11" hidden="1" x14ac:dyDescent="0.3">
      <c r="A35" s="3">
        <v>32</v>
      </c>
      <c r="B35" s="3">
        <v>77</v>
      </c>
      <c r="C35" s="3">
        <v>32</v>
      </c>
      <c r="D35" s="3">
        <v>23</v>
      </c>
      <c r="E35" s="9"/>
      <c r="F35" s="10"/>
      <c r="G35" s="3"/>
      <c r="H35" s="3"/>
      <c r="I35" s="12"/>
      <c r="J35" s="13">
        <f t="shared" si="0"/>
        <v>83.384650865731871</v>
      </c>
      <c r="K35" s="14">
        <f t="shared" si="1"/>
        <v>23</v>
      </c>
    </row>
    <row r="36" spans="1:11" hidden="1" x14ac:dyDescent="0.3">
      <c r="A36" s="3">
        <v>33</v>
      </c>
      <c r="B36" s="3">
        <v>45</v>
      </c>
      <c r="C36" s="3">
        <v>39</v>
      </c>
      <c r="D36" s="3">
        <v>23</v>
      </c>
      <c r="E36" s="9"/>
      <c r="F36" s="10"/>
      <c r="G36" s="3"/>
      <c r="H36" s="3"/>
      <c r="I36" s="12"/>
      <c r="J36" s="13">
        <f t="shared" si="0"/>
        <v>59.548299723837623</v>
      </c>
      <c r="K36" s="14">
        <f t="shared" si="1"/>
        <v>23</v>
      </c>
    </row>
    <row r="37" spans="1:11" hidden="1" x14ac:dyDescent="0.3">
      <c r="A37" s="3">
        <v>34</v>
      </c>
      <c r="B37" s="3">
        <v>69</v>
      </c>
      <c r="C37" s="3">
        <v>17</v>
      </c>
      <c r="D37" s="3">
        <v>23</v>
      </c>
      <c r="E37" s="9"/>
      <c r="F37" s="10"/>
      <c r="G37" s="3"/>
      <c r="H37" s="3"/>
      <c r="I37" s="12"/>
      <c r="J37" s="13">
        <f t="shared" si="0"/>
        <v>71.06335201775947</v>
      </c>
      <c r="K37" s="14">
        <f t="shared" si="1"/>
        <v>23</v>
      </c>
    </row>
    <row r="38" spans="1:11" hidden="1" x14ac:dyDescent="0.3">
      <c r="A38" s="3">
        <v>35</v>
      </c>
      <c r="B38" s="3">
        <v>113</v>
      </c>
      <c r="C38" s="3">
        <v>76</v>
      </c>
      <c r="D38" s="3">
        <v>31</v>
      </c>
      <c r="E38" s="9"/>
      <c r="F38" s="10"/>
      <c r="G38" s="3"/>
      <c r="H38" s="3"/>
      <c r="I38" s="12"/>
      <c r="J38" s="13">
        <f t="shared" si="0"/>
        <v>136.18002790424151</v>
      </c>
      <c r="K38" s="14">
        <f t="shared" si="1"/>
        <v>31</v>
      </c>
    </row>
    <row r="39" spans="1:11" hidden="1" x14ac:dyDescent="0.3">
      <c r="A39" s="3">
        <v>36</v>
      </c>
      <c r="B39" s="3">
        <v>65</v>
      </c>
      <c r="C39" s="3">
        <v>76</v>
      </c>
      <c r="D39" s="3">
        <v>31</v>
      </c>
      <c r="E39" s="9"/>
      <c r="F39" s="10"/>
      <c r="G39" s="3"/>
      <c r="H39" s="3"/>
      <c r="I39" s="12"/>
      <c r="J39" s="13">
        <f t="shared" si="0"/>
        <v>100.00499987500625</v>
      </c>
      <c r="K39" s="14">
        <f t="shared" si="1"/>
        <v>31</v>
      </c>
    </row>
    <row r="40" spans="1:11" hidden="1" x14ac:dyDescent="0.3">
      <c r="A40" s="3">
        <v>37</v>
      </c>
      <c r="B40" s="3">
        <v>29</v>
      </c>
      <c r="C40" s="3">
        <v>84</v>
      </c>
      <c r="D40" s="3">
        <v>39</v>
      </c>
      <c r="E40" s="9"/>
      <c r="F40" s="10"/>
      <c r="G40" s="3"/>
      <c r="H40" s="3"/>
      <c r="I40" s="12"/>
      <c r="J40" s="13">
        <f t="shared" si="0"/>
        <v>88.865066252155572</v>
      </c>
      <c r="K40" s="14">
        <f t="shared" si="1"/>
        <v>39</v>
      </c>
    </row>
    <row r="41" spans="1:11" hidden="1" x14ac:dyDescent="0.3">
      <c r="A41" s="3">
        <v>38</v>
      </c>
      <c r="B41" s="3">
        <v>97</v>
      </c>
      <c r="C41" s="3">
        <v>77</v>
      </c>
      <c r="D41" s="3">
        <v>31</v>
      </c>
      <c r="E41" s="9"/>
      <c r="F41" s="10"/>
      <c r="G41" s="3"/>
      <c r="H41" s="3"/>
      <c r="I41" s="12"/>
      <c r="J41" s="13">
        <f t="shared" si="0"/>
        <v>123.84667940643382</v>
      </c>
      <c r="K41" s="14">
        <f t="shared" si="1"/>
        <v>31</v>
      </c>
    </row>
    <row r="42" spans="1:11" hidden="1" x14ac:dyDescent="0.3">
      <c r="A42" s="3">
        <v>39</v>
      </c>
      <c r="B42" s="3">
        <v>77</v>
      </c>
      <c r="C42" s="3">
        <v>46</v>
      </c>
      <c r="D42" s="3">
        <v>23</v>
      </c>
      <c r="E42" s="9"/>
      <c r="F42" s="10"/>
      <c r="G42" s="3"/>
      <c r="H42" s="3"/>
      <c r="I42" s="12"/>
      <c r="J42" s="13">
        <f t="shared" si="0"/>
        <v>89.693923985964616</v>
      </c>
      <c r="K42" s="14">
        <f t="shared" si="1"/>
        <v>23</v>
      </c>
    </row>
    <row r="43" spans="1:11" hidden="1" x14ac:dyDescent="0.3">
      <c r="A43" s="3">
        <v>40</v>
      </c>
      <c r="B43" s="3">
        <v>61</v>
      </c>
      <c r="C43" s="3">
        <v>53</v>
      </c>
      <c r="D43" s="3">
        <v>23</v>
      </c>
      <c r="E43" s="9"/>
      <c r="F43" s="10"/>
      <c r="G43" s="3"/>
      <c r="H43" s="3"/>
      <c r="I43" s="12"/>
      <c r="J43" s="13">
        <f t="shared" si="0"/>
        <v>80.808415403347695</v>
      </c>
      <c r="K43" s="14">
        <f t="shared" si="1"/>
        <v>23</v>
      </c>
    </row>
    <row r="44" spans="1:11" hidden="1" x14ac:dyDescent="0.3">
      <c r="A44" s="3">
        <v>41</v>
      </c>
      <c r="B44" s="3">
        <v>89</v>
      </c>
      <c r="C44" s="3">
        <v>28</v>
      </c>
      <c r="D44" s="3">
        <v>15</v>
      </c>
      <c r="E44" s="9"/>
      <c r="F44" s="10"/>
      <c r="G44" s="3"/>
      <c r="H44" s="3"/>
      <c r="I44" s="12"/>
      <c r="J44" s="13">
        <f t="shared" si="0"/>
        <v>93.300589494386372</v>
      </c>
      <c r="K44" s="14">
        <f t="shared" si="1"/>
        <v>15</v>
      </c>
    </row>
    <row r="45" spans="1:11" hidden="1" x14ac:dyDescent="0.3">
      <c r="A45" s="3">
        <v>42</v>
      </c>
      <c r="B45" s="3">
        <v>93</v>
      </c>
      <c r="C45" s="3">
        <v>44</v>
      </c>
      <c r="D45" s="3">
        <v>39</v>
      </c>
      <c r="E45" s="9"/>
      <c r="F45" s="10"/>
      <c r="G45" s="3"/>
      <c r="H45" s="3"/>
      <c r="I45" s="12"/>
      <c r="J45" s="13">
        <f t="shared" si="0"/>
        <v>102.88342918079665</v>
      </c>
      <c r="K45" s="14">
        <f t="shared" si="1"/>
        <v>39</v>
      </c>
    </row>
    <row r="46" spans="1:11" hidden="1" x14ac:dyDescent="0.3">
      <c r="A46" s="3">
        <v>43</v>
      </c>
      <c r="B46" s="3">
        <v>85</v>
      </c>
      <c r="C46" s="3">
        <v>56</v>
      </c>
      <c r="D46" s="3">
        <v>87</v>
      </c>
      <c r="E46" s="9"/>
      <c r="F46" s="10"/>
      <c r="G46" s="3"/>
      <c r="H46" s="3"/>
      <c r="I46" s="12"/>
      <c r="J46" s="13">
        <f t="shared" si="0"/>
        <v>101.78899744078434</v>
      </c>
      <c r="K46" s="14">
        <f t="shared" si="1"/>
        <v>87</v>
      </c>
    </row>
    <row r="47" spans="1:11" hidden="1" x14ac:dyDescent="0.3">
      <c r="A47" s="3">
        <v>44</v>
      </c>
      <c r="B47" s="3">
        <v>97</v>
      </c>
      <c r="C47" s="3">
        <v>61</v>
      </c>
      <c r="D47" s="3">
        <v>95</v>
      </c>
      <c r="E47" s="9"/>
      <c r="F47" s="10"/>
      <c r="G47" s="3"/>
      <c r="H47" s="3"/>
      <c r="I47" s="12"/>
      <c r="J47" s="13">
        <f t="shared" si="0"/>
        <v>114.58621208504974</v>
      </c>
      <c r="K47" s="14">
        <f t="shared" si="1"/>
        <v>95</v>
      </c>
    </row>
    <row r="48" spans="1:11" hidden="1" x14ac:dyDescent="0.3">
      <c r="A48" s="3">
        <v>45</v>
      </c>
      <c r="B48" s="3">
        <v>57</v>
      </c>
      <c r="C48" s="3">
        <v>54</v>
      </c>
      <c r="D48" s="3">
        <v>95</v>
      </c>
      <c r="E48" s="9"/>
      <c r="F48" s="10"/>
      <c r="G48" s="3"/>
      <c r="H48" s="3"/>
      <c r="I48" s="12"/>
      <c r="J48" s="13">
        <f t="shared" si="0"/>
        <v>78.517513969814402</v>
      </c>
      <c r="K48" s="14">
        <f t="shared" si="1"/>
        <v>95</v>
      </c>
    </row>
    <row r="49" spans="1:12" hidden="1" x14ac:dyDescent="0.3">
      <c r="A49" s="3">
        <v>46</v>
      </c>
      <c r="B49" s="3">
        <v>73</v>
      </c>
      <c r="C49" s="3">
        <v>81</v>
      </c>
      <c r="D49" s="3">
        <v>31</v>
      </c>
      <c r="E49" s="9"/>
      <c r="F49" s="10"/>
      <c r="G49" s="3"/>
      <c r="H49" s="3"/>
      <c r="I49" s="12"/>
      <c r="J49" s="13">
        <f t="shared" si="0"/>
        <v>109.04127658827184</v>
      </c>
      <c r="K49" s="14">
        <f t="shared" si="1"/>
        <v>31</v>
      </c>
    </row>
    <row r="50" spans="1:12" hidden="1" x14ac:dyDescent="0.3">
      <c r="A50" s="3">
        <v>47</v>
      </c>
      <c r="B50" s="3">
        <v>53</v>
      </c>
      <c r="C50" s="3">
        <v>49</v>
      </c>
      <c r="D50" s="3">
        <v>23</v>
      </c>
      <c r="E50" s="9"/>
      <c r="F50" s="10"/>
      <c r="G50" s="3"/>
      <c r="H50" s="3"/>
      <c r="I50" s="12"/>
      <c r="J50" s="13">
        <f t="shared" si="0"/>
        <v>72.180329730474355</v>
      </c>
      <c r="K50" s="14">
        <f t="shared" si="1"/>
        <v>23</v>
      </c>
    </row>
    <row r="51" spans="1:12" hidden="1" x14ac:dyDescent="0.3">
      <c r="A51" s="3">
        <v>48</v>
      </c>
      <c r="B51" s="3">
        <v>105</v>
      </c>
      <c r="C51" s="3">
        <v>21</v>
      </c>
      <c r="D51" s="3">
        <v>15</v>
      </c>
      <c r="E51" s="9"/>
      <c r="F51" s="10"/>
      <c r="G51" s="3"/>
      <c r="H51" s="3"/>
      <c r="I51" s="12"/>
      <c r="J51" s="13">
        <f t="shared" si="0"/>
        <v>107.07940978544848</v>
      </c>
      <c r="K51" s="14">
        <f t="shared" si="1"/>
        <v>15</v>
      </c>
    </row>
    <row r="52" spans="1:12" hidden="1" x14ac:dyDescent="0.3">
      <c r="A52" s="3">
        <v>49</v>
      </c>
      <c r="B52" s="3">
        <v>117</v>
      </c>
      <c r="C52" s="3">
        <v>29</v>
      </c>
      <c r="D52" s="3">
        <v>23</v>
      </c>
      <c r="E52" s="9"/>
      <c r="F52" s="10"/>
      <c r="G52" s="3"/>
      <c r="H52" s="3"/>
      <c r="I52" s="12"/>
      <c r="J52" s="13">
        <f t="shared" si="0"/>
        <v>120.5404496424333</v>
      </c>
      <c r="K52" s="14">
        <f t="shared" si="1"/>
        <v>23</v>
      </c>
    </row>
    <row r="53" spans="1:12" hidden="1" x14ac:dyDescent="0.3">
      <c r="A53" s="3">
        <v>50</v>
      </c>
      <c r="B53" s="3">
        <v>117</v>
      </c>
      <c r="C53" s="3">
        <v>45</v>
      </c>
      <c r="D53" s="3">
        <v>23</v>
      </c>
      <c r="E53" s="9"/>
      <c r="F53" s="10"/>
      <c r="G53" s="3"/>
      <c r="H53" s="3"/>
      <c r="I53" s="12"/>
      <c r="J53" s="13">
        <f t="shared" si="0"/>
        <v>125.35549449465708</v>
      </c>
      <c r="K53" s="14">
        <f t="shared" si="1"/>
        <v>23</v>
      </c>
    </row>
    <row r="54" spans="1:12" hidden="1" x14ac:dyDescent="0.3">
      <c r="A54" s="3">
        <v>51</v>
      </c>
      <c r="B54" s="3">
        <v>101</v>
      </c>
      <c r="C54" s="3">
        <v>21</v>
      </c>
      <c r="D54" s="3">
        <v>23</v>
      </c>
      <c r="E54" s="9"/>
      <c r="F54" s="10"/>
      <c r="G54" s="3"/>
      <c r="H54" s="3"/>
      <c r="I54" s="12"/>
      <c r="J54" s="13">
        <f t="shared" si="0"/>
        <v>103.16006979447037</v>
      </c>
      <c r="K54" s="14">
        <f t="shared" si="1"/>
        <v>23</v>
      </c>
    </row>
    <row r="55" spans="1:12" hidden="1" x14ac:dyDescent="0.3">
      <c r="A55" s="3">
        <v>52</v>
      </c>
      <c r="B55" s="3">
        <v>85</v>
      </c>
      <c r="C55" s="3">
        <v>29</v>
      </c>
      <c r="D55" s="3">
        <v>23</v>
      </c>
      <c r="E55" s="9"/>
      <c r="F55" s="10"/>
      <c r="G55" s="3"/>
      <c r="H55" s="3"/>
      <c r="I55" s="12"/>
      <c r="J55" s="13">
        <f t="shared" si="0"/>
        <v>89.810912477270818</v>
      </c>
      <c r="K55" s="14">
        <f t="shared" si="1"/>
        <v>23</v>
      </c>
    </row>
    <row r="56" spans="1:12" hidden="1" x14ac:dyDescent="0.3">
      <c r="A56" s="3">
        <v>53</v>
      </c>
      <c r="B56" s="3">
        <v>85</v>
      </c>
      <c r="C56" s="3">
        <v>53</v>
      </c>
      <c r="D56" s="3">
        <v>23</v>
      </c>
      <c r="E56" s="9"/>
      <c r="F56" s="10"/>
      <c r="G56" s="3"/>
      <c r="H56" s="3"/>
      <c r="I56" s="12"/>
      <c r="J56" s="13">
        <f t="shared" si="0"/>
        <v>100.16985574512923</v>
      </c>
      <c r="K56" s="14">
        <f t="shared" si="1"/>
        <v>23</v>
      </c>
    </row>
    <row r="57" spans="1:12" hidden="1" x14ac:dyDescent="0.3">
      <c r="A57" s="3">
        <v>54</v>
      </c>
      <c r="B57" s="3">
        <v>117</v>
      </c>
      <c r="C57" s="3">
        <v>28</v>
      </c>
      <c r="D57" s="3">
        <v>23</v>
      </c>
      <c r="E57" s="9"/>
      <c r="F57" s="10"/>
      <c r="G57" s="3"/>
      <c r="H57" s="3"/>
      <c r="I57" s="12"/>
      <c r="J57" s="13">
        <f t="shared" si="0"/>
        <v>120.30378215168466</v>
      </c>
      <c r="K57" s="14">
        <f t="shared" si="1"/>
        <v>23</v>
      </c>
    </row>
    <row r="58" spans="1:12" hidden="1" x14ac:dyDescent="0.3">
      <c r="A58" s="3">
        <v>55</v>
      </c>
      <c r="B58" s="3">
        <v>97</v>
      </c>
      <c r="C58" s="3">
        <v>9</v>
      </c>
      <c r="D58" s="3">
        <v>15</v>
      </c>
      <c r="E58" s="9"/>
      <c r="F58" s="10"/>
      <c r="G58" s="3"/>
      <c r="H58" s="3"/>
      <c r="I58" s="12"/>
      <c r="J58" s="13">
        <f t="shared" si="0"/>
        <v>97.416631023660429</v>
      </c>
      <c r="K58" s="14">
        <f t="shared" si="1"/>
        <v>15</v>
      </c>
    </row>
    <row r="59" spans="1:12" hidden="1" x14ac:dyDescent="0.3">
      <c r="A59" s="3">
        <v>56</v>
      </c>
      <c r="B59" s="3">
        <v>113</v>
      </c>
      <c r="C59" s="3">
        <v>8</v>
      </c>
      <c r="D59" s="3">
        <v>15</v>
      </c>
      <c r="E59" s="9"/>
      <c r="F59" s="10"/>
      <c r="G59" s="3"/>
      <c r="H59" s="3"/>
      <c r="I59" s="12"/>
      <c r="J59" s="13">
        <f t="shared" si="0"/>
        <v>113.28283188550682</v>
      </c>
      <c r="K59" s="14">
        <f t="shared" si="1"/>
        <v>15</v>
      </c>
    </row>
    <row r="60" spans="1:12" hidden="1" x14ac:dyDescent="0.3">
      <c r="A60" s="3">
        <v>57</v>
      </c>
      <c r="B60" s="3">
        <v>89</v>
      </c>
      <c r="C60" s="3">
        <v>61</v>
      </c>
      <c r="D60" s="3">
        <v>31</v>
      </c>
      <c r="E60" s="9"/>
      <c r="F60" s="10"/>
      <c r="G60" s="3"/>
      <c r="H60" s="3"/>
      <c r="I60" s="12"/>
      <c r="J60" s="13">
        <f t="shared" si="0"/>
        <v>107.89810007595129</v>
      </c>
      <c r="K60" s="14">
        <f t="shared" si="1"/>
        <v>31</v>
      </c>
    </row>
    <row r="61" spans="1:12" hidden="1" x14ac:dyDescent="0.3">
      <c r="A61" s="3">
        <v>58</v>
      </c>
      <c r="B61" s="3">
        <v>77</v>
      </c>
      <c r="C61" s="3">
        <v>57</v>
      </c>
      <c r="D61" s="3">
        <v>23</v>
      </c>
      <c r="E61" s="9"/>
      <c r="F61" s="10"/>
      <c r="G61" s="3"/>
      <c r="H61" s="3"/>
      <c r="I61" s="12"/>
      <c r="J61" s="13">
        <f t="shared" si="0"/>
        <v>95.801878895979911</v>
      </c>
      <c r="K61" s="14">
        <f t="shared" si="1"/>
        <v>23</v>
      </c>
    </row>
    <row r="62" spans="1:12" x14ac:dyDescent="0.3">
      <c r="A62" s="4">
        <v>59</v>
      </c>
      <c r="B62" s="4">
        <v>129</v>
      </c>
      <c r="C62" s="4">
        <v>95</v>
      </c>
      <c r="D62" s="4">
        <v>31</v>
      </c>
      <c r="E62" s="16"/>
      <c r="F62" s="17">
        <v>59</v>
      </c>
      <c r="G62" s="4">
        <v>91.508114688703003</v>
      </c>
      <c r="H62" s="4">
        <v>94.273573324514004</v>
      </c>
      <c r="I62" s="18">
        <v>30.705789028388001</v>
      </c>
      <c r="J62" s="19">
        <f t="shared" si="0"/>
        <v>37.498922116646298</v>
      </c>
      <c r="K62" s="20">
        <f t="shared" si="1"/>
        <v>0.29421097161199938</v>
      </c>
      <c r="L62" s="102">
        <f>IF(J62&lt;20,1,0)</f>
        <v>0</v>
      </c>
    </row>
    <row r="63" spans="1:12" x14ac:dyDescent="0.3">
      <c r="A63" s="3">
        <v>60</v>
      </c>
      <c r="B63" s="3">
        <v>109</v>
      </c>
      <c r="C63" s="3">
        <v>69</v>
      </c>
      <c r="D63" s="3">
        <v>23</v>
      </c>
      <c r="E63" s="9"/>
      <c r="F63" s="10">
        <v>60</v>
      </c>
      <c r="G63" s="3">
        <v>76.283011437297603</v>
      </c>
      <c r="H63" s="3">
        <v>69.503144227735206</v>
      </c>
      <c r="I63" s="12">
        <v>21.734783751666399</v>
      </c>
      <c r="J63" s="13">
        <f t="shared" si="0"/>
        <v>32.720857182016225</v>
      </c>
      <c r="K63" s="14">
        <f t="shared" si="1"/>
        <v>1.2652162483336014</v>
      </c>
      <c r="L63" s="102">
        <f t="shared" ref="L63:L126" si="2">IF(J63&lt;20,1,0)</f>
        <v>0</v>
      </c>
    </row>
    <row r="64" spans="1:12" x14ac:dyDescent="0.3">
      <c r="A64" s="3">
        <v>61</v>
      </c>
      <c r="B64" s="3">
        <v>41</v>
      </c>
      <c r="C64" s="3">
        <v>80</v>
      </c>
      <c r="D64" s="3">
        <v>31</v>
      </c>
      <c r="E64" s="9"/>
      <c r="F64" s="10">
        <v>61</v>
      </c>
      <c r="G64" s="3">
        <v>64.836420685251895</v>
      </c>
      <c r="H64" s="3">
        <v>79.475415955108502</v>
      </c>
      <c r="I64" s="12">
        <v>31.125217259003101</v>
      </c>
      <c r="J64" s="13">
        <f t="shared" si="0"/>
        <v>23.842192422351999</v>
      </c>
      <c r="K64" s="14">
        <f t="shared" si="1"/>
        <v>0.12521725900310088</v>
      </c>
      <c r="L64" s="102">
        <f t="shared" si="2"/>
        <v>0</v>
      </c>
    </row>
    <row r="65" spans="1:12" x14ac:dyDescent="0.3">
      <c r="A65" s="3">
        <v>62</v>
      </c>
      <c r="B65" s="3">
        <v>73</v>
      </c>
      <c r="C65" s="3">
        <v>92</v>
      </c>
      <c r="D65" s="3">
        <v>31</v>
      </c>
      <c r="E65" s="9"/>
      <c r="F65" s="10">
        <v>62</v>
      </c>
      <c r="G65" s="3">
        <v>67.491077853792206</v>
      </c>
      <c r="H65" s="3">
        <v>90.321709968685198</v>
      </c>
      <c r="I65" s="12">
        <v>31.7255608853282</v>
      </c>
      <c r="J65" s="13">
        <f t="shared" si="0"/>
        <v>5.758895783237385</v>
      </c>
      <c r="K65" s="14">
        <f t="shared" si="1"/>
        <v>0.72556088532819984</v>
      </c>
      <c r="L65" s="102">
        <f t="shared" si="2"/>
        <v>1</v>
      </c>
    </row>
    <row r="66" spans="1:12" x14ac:dyDescent="0.3">
      <c r="A66" s="3">
        <v>63</v>
      </c>
      <c r="B66" s="3">
        <v>93</v>
      </c>
      <c r="C66" s="3">
        <v>65</v>
      </c>
      <c r="D66" s="3">
        <v>23</v>
      </c>
      <c r="E66" s="9"/>
      <c r="F66" s="10">
        <v>63</v>
      </c>
      <c r="G66" s="3">
        <v>78.675951775003099</v>
      </c>
      <c r="H66" s="3">
        <v>66.145851850323396</v>
      </c>
      <c r="I66" s="12">
        <v>23.219333118978099</v>
      </c>
      <c r="J66" s="13">
        <f t="shared" si="0"/>
        <v>14.369806331851741</v>
      </c>
      <c r="K66" s="14">
        <f t="shared" si="1"/>
        <v>0.21933311897809915</v>
      </c>
      <c r="L66" s="102">
        <f t="shared" si="2"/>
        <v>1</v>
      </c>
    </row>
    <row r="67" spans="1:12" x14ac:dyDescent="0.3">
      <c r="A67" s="3">
        <v>64</v>
      </c>
      <c r="B67" s="3">
        <v>85</v>
      </c>
      <c r="C67" s="3">
        <v>56</v>
      </c>
      <c r="D67" s="3">
        <v>7</v>
      </c>
      <c r="E67" s="9"/>
      <c r="F67" s="10">
        <v>64</v>
      </c>
      <c r="G67" s="3">
        <v>79.249951797241394</v>
      </c>
      <c r="H67" s="3">
        <v>67.056746621718503</v>
      </c>
      <c r="I67" s="12">
        <v>8.0426085849311306</v>
      </c>
      <c r="J67" s="13">
        <f t="shared" si="0"/>
        <v>12.462531853156124</v>
      </c>
      <c r="K67" s="14">
        <f t="shared" si="1"/>
        <v>1.0426085849311306</v>
      </c>
      <c r="L67" s="102">
        <f t="shared" si="2"/>
        <v>1</v>
      </c>
    </row>
    <row r="68" spans="1:12" x14ac:dyDescent="0.3">
      <c r="A68" s="3">
        <v>65</v>
      </c>
      <c r="B68" s="3">
        <v>133</v>
      </c>
      <c r="C68" s="3">
        <v>58</v>
      </c>
      <c r="D68" s="3">
        <v>23</v>
      </c>
      <c r="E68" s="9"/>
      <c r="F68" s="10">
        <v>65</v>
      </c>
      <c r="G68" s="3">
        <v>110.429023769461</v>
      </c>
      <c r="H68" s="3">
        <v>57.898874347843098</v>
      </c>
      <c r="I68" s="12">
        <v>23.153007000636801</v>
      </c>
      <c r="J68" s="13">
        <f t="shared" ref="J68:J131" si="3">SQRT((G68-B68)^2+(H68-C68)^2)</f>
        <v>22.571202768064463</v>
      </c>
      <c r="K68" s="14">
        <f t="shared" ref="K68:K131" si="4">ABS(I68-D68)</f>
        <v>0.15300700063680139</v>
      </c>
      <c r="L68" s="102">
        <f t="shared" si="2"/>
        <v>0</v>
      </c>
    </row>
    <row r="69" spans="1:12" x14ac:dyDescent="0.3">
      <c r="A69" s="3">
        <v>66</v>
      </c>
      <c r="B69" s="3">
        <v>113</v>
      </c>
      <c r="C69" s="3">
        <v>97</v>
      </c>
      <c r="D69" s="3">
        <v>31</v>
      </c>
      <c r="E69" s="9"/>
      <c r="F69" s="10">
        <v>66</v>
      </c>
      <c r="G69" s="3">
        <v>92.193733627579306</v>
      </c>
      <c r="H69" s="3">
        <v>81.958649642620202</v>
      </c>
      <c r="I69" s="12">
        <v>17.912119028846799</v>
      </c>
      <c r="J69" s="13">
        <f t="shared" si="3"/>
        <v>25.673779249140036</v>
      </c>
      <c r="K69" s="14">
        <f t="shared" si="4"/>
        <v>13.087880971153201</v>
      </c>
      <c r="L69" s="102">
        <f t="shared" si="2"/>
        <v>0</v>
      </c>
    </row>
    <row r="70" spans="1:12" x14ac:dyDescent="0.3">
      <c r="A70" s="3">
        <v>67</v>
      </c>
      <c r="B70" s="3">
        <v>77</v>
      </c>
      <c r="C70" s="3">
        <v>72</v>
      </c>
      <c r="D70" s="3">
        <v>23</v>
      </c>
      <c r="E70" s="9"/>
      <c r="F70" s="10">
        <v>67</v>
      </c>
      <c r="G70" s="3">
        <v>64.606871544788206</v>
      </c>
      <c r="H70" s="3">
        <v>73.289661590777698</v>
      </c>
      <c r="I70" s="12">
        <v>23.928610818564199</v>
      </c>
      <c r="J70" s="13">
        <f t="shared" si="3"/>
        <v>12.460050558729991</v>
      </c>
      <c r="K70" s="14">
        <f t="shared" si="4"/>
        <v>0.92861081856419858</v>
      </c>
      <c r="L70" s="102">
        <f t="shared" si="2"/>
        <v>1</v>
      </c>
    </row>
    <row r="71" spans="1:12" x14ac:dyDescent="0.3">
      <c r="A71" s="3">
        <v>68</v>
      </c>
      <c r="B71" s="3">
        <v>85</v>
      </c>
      <c r="C71" s="3">
        <v>50</v>
      </c>
      <c r="D71" s="3">
        <v>7</v>
      </c>
      <c r="E71" s="9"/>
      <c r="F71" s="10">
        <v>68</v>
      </c>
      <c r="G71" s="3">
        <v>87.967409561736702</v>
      </c>
      <c r="H71" s="3">
        <v>51.627851339570803</v>
      </c>
      <c r="I71" s="12">
        <v>17.345618366827502</v>
      </c>
      <c r="J71" s="13">
        <f t="shared" si="3"/>
        <v>3.3845855715033801</v>
      </c>
      <c r="K71" s="14">
        <f t="shared" si="4"/>
        <v>10.345618366827502</v>
      </c>
      <c r="L71" s="102">
        <f t="shared" si="2"/>
        <v>1</v>
      </c>
    </row>
    <row r="72" spans="1:12" x14ac:dyDescent="0.3">
      <c r="A72" s="3">
        <v>69</v>
      </c>
      <c r="B72" s="3">
        <v>121</v>
      </c>
      <c r="C72" s="3">
        <v>56</v>
      </c>
      <c r="D72" s="3">
        <v>15</v>
      </c>
      <c r="E72" s="9"/>
      <c r="F72" s="10">
        <v>69</v>
      </c>
      <c r="G72" s="3">
        <v>102.584959745775</v>
      </c>
      <c r="H72" s="3">
        <v>56.325862842602596</v>
      </c>
      <c r="I72" s="12">
        <v>14.9183341603808</v>
      </c>
      <c r="J72" s="13">
        <f t="shared" si="3"/>
        <v>18.417923177082599</v>
      </c>
      <c r="K72" s="14">
        <f t="shared" si="4"/>
        <v>8.1665839619200042E-2</v>
      </c>
      <c r="L72" s="102">
        <f t="shared" si="2"/>
        <v>1</v>
      </c>
    </row>
    <row r="73" spans="1:12" x14ac:dyDescent="0.3">
      <c r="A73" s="3">
        <v>70</v>
      </c>
      <c r="B73" s="3">
        <v>97</v>
      </c>
      <c r="C73" s="3">
        <v>80</v>
      </c>
      <c r="D73" s="3">
        <v>31</v>
      </c>
      <c r="E73" s="9"/>
      <c r="F73" s="10">
        <v>70</v>
      </c>
      <c r="G73" s="3">
        <v>79.639746652169194</v>
      </c>
      <c r="H73" s="3">
        <v>75.444388809165503</v>
      </c>
      <c r="I73" s="12">
        <v>17.1936038027638</v>
      </c>
      <c r="J73" s="13">
        <f t="shared" si="3"/>
        <v>17.948035815178418</v>
      </c>
      <c r="K73" s="14">
        <f t="shared" si="4"/>
        <v>13.8063961972362</v>
      </c>
      <c r="L73" s="102">
        <f t="shared" si="2"/>
        <v>1</v>
      </c>
    </row>
    <row r="74" spans="1:12" x14ac:dyDescent="0.3">
      <c r="A74" s="3">
        <v>71</v>
      </c>
      <c r="B74" s="3">
        <v>77</v>
      </c>
      <c r="C74" s="3">
        <v>76</v>
      </c>
      <c r="D74" s="3">
        <v>39</v>
      </c>
      <c r="E74" s="9"/>
      <c r="F74" s="10">
        <v>71</v>
      </c>
      <c r="G74" s="3">
        <v>77.106775912771795</v>
      </c>
      <c r="H74" s="3">
        <v>59.257000542750099</v>
      </c>
      <c r="I74" s="12">
        <v>38.7698005690578</v>
      </c>
      <c r="J74" s="13">
        <f t="shared" si="3"/>
        <v>16.743339927297026</v>
      </c>
      <c r="K74" s="14">
        <f t="shared" si="4"/>
        <v>0.23019943094219997</v>
      </c>
      <c r="L74" s="102">
        <f t="shared" si="2"/>
        <v>1</v>
      </c>
    </row>
    <row r="75" spans="1:12" x14ac:dyDescent="0.3">
      <c r="A75" s="3">
        <v>72</v>
      </c>
      <c r="B75" s="3">
        <v>117</v>
      </c>
      <c r="C75" s="3">
        <v>57</v>
      </c>
      <c r="D75" s="3">
        <v>39</v>
      </c>
      <c r="E75" s="9"/>
      <c r="F75" s="10">
        <v>72</v>
      </c>
      <c r="G75" s="3">
        <v>86.659747674618103</v>
      </c>
      <c r="H75" s="3">
        <v>58.948780682795999</v>
      </c>
      <c r="I75" s="12">
        <v>39.259310622573999</v>
      </c>
      <c r="J75" s="13">
        <f t="shared" si="3"/>
        <v>30.402773842488131</v>
      </c>
      <c r="K75" s="14">
        <f t="shared" si="4"/>
        <v>0.25931062257399873</v>
      </c>
      <c r="L75" s="102">
        <f t="shared" si="2"/>
        <v>0</v>
      </c>
    </row>
    <row r="76" spans="1:12" x14ac:dyDescent="0.3">
      <c r="A76" s="3">
        <v>73</v>
      </c>
      <c r="B76" s="3">
        <v>81</v>
      </c>
      <c r="C76" s="3">
        <v>85</v>
      </c>
      <c r="D76" s="3">
        <v>47</v>
      </c>
      <c r="E76" s="9"/>
      <c r="F76" s="10">
        <v>73</v>
      </c>
      <c r="G76" s="3">
        <v>63.3979967607372</v>
      </c>
      <c r="H76" s="3">
        <v>81.470275694922407</v>
      </c>
      <c r="I76" s="12">
        <v>48.128317903884799</v>
      </c>
      <c r="J76" s="13">
        <f t="shared" si="3"/>
        <v>17.952422446702663</v>
      </c>
      <c r="K76" s="14">
        <f t="shared" si="4"/>
        <v>1.128317903884799</v>
      </c>
      <c r="L76" s="102">
        <f t="shared" si="2"/>
        <v>1</v>
      </c>
    </row>
    <row r="77" spans="1:12" x14ac:dyDescent="0.3">
      <c r="A77" s="3">
        <v>74</v>
      </c>
      <c r="B77" s="3">
        <v>77</v>
      </c>
      <c r="C77" s="3">
        <v>23</v>
      </c>
      <c r="D77" s="3">
        <v>55</v>
      </c>
      <c r="E77" s="9"/>
      <c r="F77" s="10">
        <v>74</v>
      </c>
      <c r="G77" s="3">
        <v>64.626775783982495</v>
      </c>
      <c r="H77" s="3">
        <v>28.512057565776701</v>
      </c>
      <c r="I77" s="12">
        <v>53.559737393066598</v>
      </c>
      <c r="J77" s="13">
        <f t="shared" si="3"/>
        <v>13.545458874038863</v>
      </c>
      <c r="K77" s="14">
        <f t="shared" si="4"/>
        <v>1.4402626069334019</v>
      </c>
      <c r="L77" s="102">
        <f t="shared" si="2"/>
        <v>1</v>
      </c>
    </row>
    <row r="78" spans="1:12" x14ac:dyDescent="0.3">
      <c r="A78" s="3">
        <v>75</v>
      </c>
      <c r="B78" s="3">
        <v>89</v>
      </c>
      <c r="C78" s="3">
        <v>73</v>
      </c>
      <c r="D78" s="3">
        <v>63</v>
      </c>
      <c r="E78" s="9"/>
      <c r="F78" s="10">
        <v>75</v>
      </c>
      <c r="G78" s="3">
        <v>77.190919813655</v>
      </c>
      <c r="H78" s="3">
        <v>83.738979355155394</v>
      </c>
      <c r="I78" s="12">
        <v>64.425127330720102</v>
      </c>
      <c r="J78" s="13">
        <f t="shared" si="3"/>
        <v>15.96183111168577</v>
      </c>
      <c r="K78" s="14">
        <f t="shared" si="4"/>
        <v>1.4251273307201018</v>
      </c>
      <c r="L78" s="102">
        <f t="shared" si="2"/>
        <v>1</v>
      </c>
    </row>
    <row r="79" spans="1:12" x14ac:dyDescent="0.3">
      <c r="A79" s="3">
        <v>76</v>
      </c>
      <c r="B79" s="3">
        <v>41</v>
      </c>
      <c r="C79" s="3">
        <v>52</v>
      </c>
      <c r="D79" s="3">
        <v>63</v>
      </c>
      <c r="E79" s="9"/>
      <c r="F79" s="10">
        <v>76</v>
      </c>
      <c r="G79" s="3">
        <v>77.845920403097395</v>
      </c>
      <c r="H79" s="3">
        <v>53.537004410698202</v>
      </c>
      <c r="I79" s="12">
        <v>58.258515679823702</v>
      </c>
      <c r="J79" s="13">
        <f t="shared" si="3"/>
        <v>36.87796405592227</v>
      </c>
      <c r="K79" s="14">
        <f t="shared" si="4"/>
        <v>4.7414843201762977</v>
      </c>
      <c r="L79" s="102">
        <f t="shared" si="2"/>
        <v>0</v>
      </c>
    </row>
    <row r="80" spans="1:12" x14ac:dyDescent="0.3">
      <c r="A80" s="3">
        <v>77</v>
      </c>
      <c r="B80" s="3">
        <v>33</v>
      </c>
      <c r="C80" s="3">
        <v>61</v>
      </c>
      <c r="D80" s="3">
        <v>63</v>
      </c>
      <c r="E80" s="9"/>
      <c r="F80" s="10">
        <v>77</v>
      </c>
      <c r="G80" s="3">
        <v>68.361487622266694</v>
      </c>
      <c r="H80" s="3">
        <v>62.213800640276801</v>
      </c>
      <c r="I80" s="12">
        <v>61.891503713937901</v>
      </c>
      <c r="J80" s="13">
        <f t="shared" si="3"/>
        <v>35.382313644730147</v>
      </c>
      <c r="K80" s="14">
        <f t="shared" si="4"/>
        <v>1.108496286062099</v>
      </c>
      <c r="L80" s="102">
        <f t="shared" si="2"/>
        <v>0</v>
      </c>
    </row>
    <row r="81" spans="1:12" x14ac:dyDescent="0.3">
      <c r="A81" s="3">
        <v>78</v>
      </c>
      <c r="B81" s="3">
        <v>109</v>
      </c>
      <c r="C81" s="3">
        <v>28</v>
      </c>
      <c r="D81" s="3">
        <v>55</v>
      </c>
      <c r="E81" s="9"/>
      <c r="F81" s="10">
        <v>78</v>
      </c>
      <c r="G81" s="3">
        <v>108.54071175575601</v>
      </c>
      <c r="H81" s="3">
        <v>15.830205647952001</v>
      </c>
      <c r="I81" s="12">
        <v>57.166617856909198</v>
      </c>
      <c r="J81" s="13">
        <f t="shared" si="3"/>
        <v>12.178458041248085</v>
      </c>
      <c r="K81" s="14">
        <f t="shared" si="4"/>
        <v>2.1666178569091983</v>
      </c>
      <c r="L81" s="102">
        <f t="shared" si="2"/>
        <v>1</v>
      </c>
    </row>
    <row r="82" spans="1:12" x14ac:dyDescent="0.3">
      <c r="A82" s="3">
        <v>79</v>
      </c>
      <c r="B82" s="3">
        <v>117</v>
      </c>
      <c r="C82" s="3">
        <v>72</v>
      </c>
      <c r="D82" s="3">
        <v>71</v>
      </c>
      <c r="E82" s="9"/>
      <c r="F82" s="10">
        <v>79</v>
      </c>
      <c r="G82" s="3">
        <v>113.80238667663799</v>
      </c>
      <c r="H82" s="3">
        <v>66.609465261593698</v>
      </c>
      <c r="I82" s="12">
        <v>71.622980262576107</v>
      </c>
      <c r="J82" s="13">
        <f t="shared" si="3"/>
        <v>6.2675829257942262</v>
      </c>
      <c r="K82" s="14">
        <f t="shared" si="4"/>
        <v>0.62298026257610672</v>
      </c>
      <c r="L82" s="102">
        <f t="shared" si="2"/>
        <v>1</v>
      </c>
    </row>
    <row r="83" spans="1:12" x14ac:dyDescent="0.3">
      <c r="A83" s="3">
        <v>80</v>
      </c>
      <c r="B83" s="3">
        <v>109</v>
      </c>
      <c r="C83" s="3">
        <v>27</v>
      </c>
      <c r="D83" s="3">
        <v>55</v>
      </c>
      <c r="E83" s="9"/>
      <c r="F83" s="10">
        <v>80</v>
      </c>
      <c r="G83" s="3">
        <v>97.733552385569894</v>
      </c>
      <c r="H83" s="3">
        <v>28.756664946518999</v>
      </c>
      <c r="I83" s="12">
        <v>58.801701744886003</v>
      </c>
      <c r="J83" s="13">
        <f t="shared" si="3"/>
        <v>11.402574866363581</v>
      </c>
      <c r="K83" s="14">
        <f t="shared" si="4"/>
        <v>3.8017017448860031</v>
      </c>
      <c r="L83" s="102">
        <f t="shared" si="2"/>
        <v>1</v>
      </c>
    </row>
    <row r="84" spans="1:12" x14ac:dyDescent="0.3">
      <c r="A84" s="3">
        <v>81</v>
      </c>
      <c r="B84" s="3">
        <v>129</v>
      </c>
      <c r="C84" s="3">
        <v>69</v>
      </c>
      <c r="D84" s="3">
        <v>31</v>
      </c>
      <c r="E84" s="9"/>
      <c r="F84" s="10">
        <v>81</v>
      </c>
      <c r="G84" s="3">
        <v>107.85908389593</v>
      </c>
      <c r="H84" s="3">
        <v>68.725714339725997</v>
      </c>
      <c r="I84" s="12">
        <v>31.163217659129899</v>
      </c>
      <c r="J84" s="13">
        <f t="shared" si="3"/>
        <v>21.142695342428748</v>
      </c>
      <c r="K84" s="14">
        <f t="shared" si="4"/>
        <v>0.16321765912989861</v>
      </c>
      <c r="L84" s="102">
        <f t="shared" si="2"/>
        <v>0</v>
      </c>
    </row>
    <row r="85" spans="1:12" x14ac:dyDescent="0.3">
      <c r="A85" s="3">
        <v>82</v>
      </c>
      <c r="B85" s="3">
        <v>89</v>
      </c>
      <c r="C85" s="3">
        <v>33</v>
      </c>
      <c r="D85" s="3">
        <v>15</v>
      </c>
      <c r="E85" s="9"/>
      <c r="F85" s="10">
        <v>82</v>
      </c>
      <c r="G85" s="3">
        <v>76.228027794932302</v>
      </c>
      <c r="H85" s="3">
        <v>65.862802324888605</v>
      </c>
      <c r="I85" s="12">
        <v>16.0377935135282</v>
      </c>
      <c r="J85" s="13">
        <f t="shared" si="3"/>
        <v>35.257439649692742</v>
      </c>
      <c r="K85" s="14">
        <f t="shared" si="4"/>
        <v>1.0377935135282002</v>
      </c>
      <c r="L85" s="102">
        <f t="shared" si="2"/>
        <v>0</v>
      </c>
    </row>
    <row r="86" spans="1:12" x14ac:dyDescent="0.3">
      <c r="A86" s="3">
        <v>83</v>
      </c>
      <c r="B86" s="3">
        <v>21</v>
      </c>
      <c r="C86" s="3">
        <v>53</v>
      </c>
      <c r="D86" s="3">
        <v>23</v>
      </c>
      <c r="E86" s="9"/>
      <c r="F86" s="10">
        <v>83</v>
      </c>
      <c r="G86" s="3">
        <v>70.571079803809397</v>
      </c>
      <c r="H86" s="3">
        <v>63.114034426286899</v>
      </c>
      <c r="I86" s="12">
        <v>19.9429049014452</v>
      </c>
      <c r="J86" s="13">
        <f t="shared" si="3"/>
        <v>50.592347694999852</v>
      </c>
      <c r="K86" s="14">
        <f t="shared" si="4"/>
        <v>3.0570950985548002</v>
      </c>
      <c r="L86" s="102">
        <f t="shared" si="2"/>
        <v>0</v>
      </c>
    </row>
    <row r="87" spans="1:12" x14ac:dyDescent="0.3">
      <c r="A87" s="3">
        <v>84</v>
      </c>
      <c r="B87" s="3">
        <v>65</v>
      </c>
      <c r="C87" s="3">
        <v>70</v>
      </c>
      <c r="D87" s="3">
        <v>31</v>
      </c>
      <c r="E87" s="9"/>
      <c r="F87" s="10">
        <v>84</v>
      </c>
      <c r="G87" s="3">
        <v>72.607096714283998</v>
      </c>
      <c r="H87" s="3">
        <v>70.603236683509294</v>
      </c>
      <c r="I87" s="12">
        <v>32.9525505677206</v>
      </c>
      <c r="J87" s="13">
        <f t="shared" si="3"/>
        <v>7.6309773238296081</v>
      </c>
      <c r="K87" s="14">
        <f t="shared" si="4"/>
        <v>1.9525505677205999</v>
      </c>
      <c r="L87" s="102">
        <f t="shared" si="2"/>
        <v>1</v>
      </c>
    </row>
    <row r="88" spans="1:12" x14ac:dyDescent="0.3">
      <c r="A88" s="3">
        <v>85</v>
      </c>
      <c r="B88" s="3">
        <v>89</v>
      </c>
      <c r="C88" s="3">
        <v>24</v>
      </c>
      <c r="D88" s="3">
        <v>15</v>
      </c>
      <c r="E88" s="9"/>
      <c r="F88" s="10">
        <v>85</v>
      </c>
      <c r="G88" s="3">
        <v>76.558816737868</v>
      </c>
      <c r="H88" s="3">
        <v>24.9284947437075</v>
      </c>
      <c r="I88" s="12">
        <v>15.894539006333099</v>
      </c>
      <c r="J88" s="13">
        <f t="shared" si="3"/>
        <v>12.475782278119713</v>
      </c>
      <c r="K88" s="14">
        <f t="shared" si="4"/>
        <v>0.89453900633309935</v>
      </c>
      <c r="L88" s="102">
        <f t="shared" si="2"/>
        <v>1</v>
      </c>
    </row>
    <row r="89" spans="1:12" x14ac:dyDescent="0.3">
      <c r="A89" s="3">
        <v>86</v>
      </c>
      <c r="B89" s="3">
        <v>117</v>
      </c>
      <c r="C89" s="3">
        <v>25</v>
      </c>
      <c r="D89" s="3">
        <v>23</v>
      </c>
      <c r="E89" s="9"/>
      <c r="F89" s="10">
        <v>86</v>
      </c>
      <c r="G89" s="3">
        <v>90.468465574779202</v>
      </c>
      <c r="H89" s="3">
        <v>26.5599881941009</v>
      </c>
      <c r="I89" s="12">
        <v>24.326191133419901</v>
      </c>
      <c r="J89" s="13">
        <f t="shared" si="3"/>
        <v>26.577356567619933</v>
      </c>
      <c r="K89" s="14">
        <f t="shared" si="4"/>
        <v>1.3261911334199006</v>
      </c>
      <c r="L89" s="102">
        <f t="shared" si="2"/>
        <v>0</v>
      </c>
    </row>
    <row r="90" spans="1:12" x14ac:dyDescent="0.3">
      <c r="A90" s="3">
        <v>87</v>
      </c>
      <c r="B90" s="3">
        <v>133</v>
      </c>
      <c r="C90" s="3">
        <v>46</v>
      </c>
      <c r="D90" s="3">
        <v>23</v>
      </c>
      <c r="E90" s="9"/>
      <c r="F90" s="10">
        <v>87</v>
      </c>
      <c r="G90" s="3">
        <v>108.941745803475</v>
      </c>
      <c r="H90" s="3">
        <v>47.422763004896098</v>
      </c>
      <c r="I90" s="12">
        <v>23.794286371245999</v>
      </c>
      <c r="J90" s="13">
        <f t="shared" si="3"/>
        <v>24.100287333405667</v>
      </c>
      <c r="K90" s="14">
        <f t="shared" si="4"/>
        <v>0.79428637124599888</v>
      </c>
      <c r="L90" s="102">
        <f t="shared" si="2"/>
        <v>0</v>
      </c>
    </row>
    <row r="91" spans="1:12" x14ac:dyDescent="0.3">
      <c r="A91" s="3">
        <v>88</v>
      </c>
      <c r="B91" s="3">
        <v>41</v>
      </c>
      <c r="C91" s="3">
        <v>44</v>
      </c>
      <c r="D91" s="3">
        <v>15</v>
      </c>
      <c r="E91" s="9"/>
      <c r="F91" s="10">
        <v>88</v>
      </c>
      <c r="G91" s="3">
        <v>72.526130083713397</v>
      </c>
      <c r="H91" s="3">
        <v>46.370370249704301</v>
      </c>
      <c r="I91" s="12">
        <v>15.437729600140299</v>
      </c>
      <c r="J91" s="13">
        <f t="shared" si="3"/>
        <v>31.615115580619062</v>
      </c>
      <c r="K91" s="14">
        <f t="shared" si="4"/>
        <v>0.43772960014029927</v>
      </c>
      <c r="L91" s="102">
        <f t="shared" si="2"/>
        <v>0</v>
      </c>
    </row>
    <row r="92" spans="1:12" x14ac:dyDescent="0.3">
      <c r="A92" s="3">
        <v>89</v>
      </c>
      <c r="B92" s="3">
        <v>45</v>
      </c>
      <c r="C92" s="3">
        <v>83</v>
      </c>
      <c r="D92" s="3">
        <v>39</v>
      </c>
      <c r="E92" s="9"/>
      <c r="F92" s="10">
        <v>89</v>
      </c>
      <c r="G92" s="3">
        <v>67.9959197265879</v>
      </c>
      <c r="H92" s="3">
        <v>82.043140220084197</v>
      </c>
      <c r="I92" s="12">
        <v>39.457283277697798</v>
      </c>
      <c r="J92" s="13">
        <f t="shared" si="3"/>
        <v>23.015818575712117</v>
      </c>
      <c r="K92" s="14">
        <f t="shared" si="4"/>
        <v>0.45728327769779753</v>
      </c>
      <c r="L92" s="102">
        <f t="shared" si="2"/>
        <v>0</v>
      </c>
    </row>
    <row r="93" spans="1:12" x14ac:dyDescent="0.3">
      <c r="A93" s="3">
        <v>90</v>
      </c>
      <c r="B93" s="3">
        <v>73</v>
      </c>
      <c r="C93" s="3">
        <v>76</v>
      </c>
      <c r="D93" s="3">
        <v>47</v>
      </c>
      <c r="E93" s="9"/>
      <c r="F93" s="10">
        <v>90</v>
      </c>
      <c r="G93" s="3">
        <v>54.969029699851603</v>
      </c>
      <c r="H93" s="3">
        <v>72.955080514959604</v>
      </c>
      <c r="I93" s="12">
        <v>48.866225998258003</v>
      </c>
      <c r="J93" s="13">
        <f t="shared" si="3"/>
        <v>18.286263276985057</v>
      </c>
      <c r="K93" s="14">
        <f t="shared" si="4"/>
        <v>1.8662259982580025</v>
      </c>
      <c r="L93" s="102">
        <f t="shared" si="2"/>
        <v>1</v>
      </c>
    </row>
    <row r="94" spans="1:12" x14ac:dyDescent="0.3">
      <c r="A94" s="3">
        <v>91</v>
      </c>
      <c r="B94" s="3">
        <v>109</v>
      </c>
      <c r="C94" s="3">
        <v>93</v>
      </c>
      <c r="D94" s="3">
        <v>55</v>
      </c>
      <c r="E94" s="9"/>
      <c r="F94" s="10">
        <v>91</v>
      </c>
      <c r="G94" s="3">
        <v>60.170844604355999</v>
      </c>
      <c r="H94" s="3">
        <v>94.158335404095297</v>
      </c>
      <c r="I94" s="12">
        <v>54.388343363847397</v>
      </c>
      <c r="J94" s="13">
        <f t="shared" si="3"/>
        <v>48.842892600257926</v>
      </c>
      <c r="K94" s="14">
        <f t="shared" si="4"/>
        <v>0.61165663615260257</v>
      </c>
      <c r="L94" s="102">
        <f t="shared" si="2"/>
        <v>0</v>
      </c>
    </row>
    <row r="95" spans="1:12" x14ac:dyDescent="0.3">
      <c r="A95" s="3">
        <v>92</v>
      </c>
      <c r="B95" s="3">
        <v>125</v>
      </c>
      <c r="C95" s="3">
        <v>54</v>
      </c>
      <c r="D95" s="3">
        <v>39</v>
      </c>
      <c r="E95" s="9"/>
      <c r="F95" s="10">
        <v>92</v>
      </c>
      <c r="G95" s="3">
        <v>89.455266663176801</v>
      </c>
      <c r="H95" s="3">
        <v>57.371535234322103</v>
      </c>
      <c r="I95" s="12">
        <v>39.301122609757698</v>
      </c>
      <c r="J95" s="13">
        <f t="shared" si="3"/>
        <v>35.704275903904644</v>
      </c>
      <c r="K95" s="14">
        <f t="shared" si="4"/>
        <v>0.301122609757698</v>
      </c>
      <c r="L95" s="102">
        <f t="shared" si="2"/>
        <v>0</v>
      </c>
    </row>
    <row r="96" spans="1:12" x14ac:dyDescent="0.3">
      <c r="A96" s="3">
        <v>93</v>
      </c>
      <c r="B96" s="3">
        <v>25</v>
      </c>
      <c r="C96" s="3">
        <v>37</v>
      </c>
      <c r="D96" s="3">
        <v>31</v>
      </c>
      <c r="E96" s="9"/>
      <c r="F96" s="10">
        <v>93</v>
      </c>
      <c r="G96" s="3">
        <v>59.105196820329603</v>
      </c>
      <c r="H96" s="3">
        <v>39.242405067948397</v>
      </c>
      <c r="I96" s="12">
        <v>29.502239003096701</v>
      </c>
      <c r="J96" s="13">
        <f t="shared" si="3"/>
        <v>34.178836004787833</v>
      </c>
      <c r="K96" s="14">
        <f t="shared" si="4"/>
        <v>1.497760996903299</v>
      </c>
      <c r="L96" s="102">
        <f t="shared" si="2"/>
        <v>0</v>
      </c>
    </row>
    <row r="97" spans="1:12" x14ac:dyDescent="0.3">
      <c r="A97" s="3">
        <v>94</v>
      </c>
      <c r="B97" s="3">
        <v>93</v>
      </c>
      <c r="C97" s="3">
        <v>13</v>
      </c>
      <c r="D97" s="3">
        <v>23</v>
      </c>
      <c r="E97" s="9"/>
      <c r="F97" s="10">
        <v>94</v>
      </c>
      <c r="G97" s="3">
        <v>62.116740607055704</v>
      </c>
      <c r="H97" s="3">
        <v>20.2731874760394</v>
      </c>
      <c r="I97" s="12">
        <v>22.744745888027101</v>
      </c>
      <c r="J97" s="13">
        <f t="shared" si="3"/>
        <v>31.72814155908755</v>
      </c>
      <c r="K97" s="14">
        <f t="shared" si="4"/>
        <v>0.25525411197289927</v>
      </c>
      <c r="L97" s="102">
        <f t="shared" si="2"/>
        <v>0</v>
      </c>
    </row>
    <row r="98" spans="1:12" x14ac:dyDescent="0.3">
      <c r="A98" s="3">
        <v>95</v>
      </c>
      <c r="B98" s="3">
        <v>33</v>
      </c>
      <c r="C98" s="3">
        <v>40</v>
      </c>
      <c r="D98" s="3">
        <v>31</v>
      </c>
      <c r="E98" s="9"/>
      <c r="F98" s="10">
        <v>95</v>
      </c>
      <c r="G98" s="3">
        <v>59.826221048676501</v>
      </c>
      <c r="H98" s="3">
        <v>41.662661222601699</v>
      </c>
      <c r="I98" s="12">
        <v>32.9745666023355</v>
      </c>
      <c r="J98" s="13">
        <f t="shared" si="3"/>
        <v>26.877696666448141</v>
      </c>
      <c r="K98" s="14">
        <f t="shared" si="4"/>
        <v>1.9745666023355</v>
      </c>
      <c r="L98" s="102">
        <f t="shared" si="2"/>
        <v>0</v>
      </c>
    </row>
    <row r="99" spans="1:12" x14ac:dyDescent="0.3">
      <c r="A99" s="3">
        <v>96</v>
      </c>
      <c r="B99" s="3">
        <v>29</v>
      </c>
      <c r="C99" s="3">
        <v>89</v>
      </c>
      <c r="D99" s="3">
        <v>55</v>
      </c>
      <c r="E99" s="9"/>
      <c r="F99" s="10">
        <v>96</v>
      </c>
      <c r="G99" s="3">
        <v>77.242148365445701</v>
      </c>
      <c r="H99" s="3">
        <v>86.987657895023901</v>
      </c>
      <c r="I99" s="12">
        <v>55.001737793396799</v>
      </c>
      <c r="J99" s="13">
        <f t="shared" si="3"/>
        <v>48.284100899376128</v>
      </c>
      <c r="K99" s="14">
        <f t="shared" si="4"/>
        <v>1.7377933967992476E-3</v>
      </c>
      <c r="L99" s="102">
        <f t="shared" si="2"/>
        <v>0</v>
      </c>
    </row>
    <row r="100" spans="1:12" x14ac:dyDescent="0.3">
      <c r="A100" s="3">
        <v>97</v>
      </c>
      <c r="B100" s="3">
        <v>105</v>
      </c>
      <c r="C100" s="3">
        <v>68</v>
      </c>
      <c r="D100" s="3">
        <v>47</v>
      </c>
      <c r="E100" s="9"/>
      <c r="F100" s="10">
        <v>97</v>
      </c>
      <c r="G100" s="3">
        <v>83.197967707130601</v>
      </c>
      <c r="H100" s="3">
        <v>68.094204335910604</v>
      </c>
      <c r="I100" s="12">
        <v>47.176318177207797</v>
      </c>
      <c r="J100" s="13">
        <f t="shared" si="3"/>
        <v>21.802235815535628</v>
      </c>
      <c r="K100" s="14">
        <f t="shared" si="4"/>
        <v>0.17631817720779708</v>
      </c>
      <c r="L100" s="102">
        <f t="shared" si="2"/>
        <v>0</v>
      </c>
    </row>
    <row r="101" spans="1:12" x14ac:dyDescent="0.3">
      <c r="A101" s="3">
        <v>98</v>
      </c>
      <c r="B101" s="3">
        <v>17</v>
      </c>
      <c r="C101" s="3">
        <v>35</v>
      </c>
      <c r="D101" s="3">
        <v>31</v>
      </c>
      <c r="E101" s="9"/>
      <c r="F101" s="10">
        <v>98</v>
      </c>
      <c r="G101" s="3">
        <v>65.912006879935404</v>
      </c>
      <c r="H101" s="3">
        <v>34.309482619181303</v>
      </c>
      <c r="I101" s="12">
        <v>30.804010465412802</v>
      </c>
      <c r="J101" s="13">
        <f t="shared" si="3"/>
        <v>48.916880841648734</v>
      </c>
      <c r="K101" s="14">
        <f t="shared" si="4"/>
        <v>0.19598953458719848</v>
      </c>
      <c r="L101" s="102">
        <f t="shared" si="2"/>
        <v>0</v>
      </c>
    </row>
    <row r="102" spans="1:12" x14ac:dyDescent="0.3">
      <c r="A102" s="3">
        <v>99</v>
      </c>
      <c r="B102" s="3">
        <v>105</v>
      </c>
      <c r="C102" s="3">
        <v>23</v>
      </c>
      <c r="D102" s="3">
        <v>31</v>
      </c>
      <c r="E102" s="9"/>
      <c r="F102" s="10">
        <v>99</v>
      </c>
      <c r="G102" s="3">
        <v>82.673482024383006</v>
      </c>
      <c r="H102" s="3">
        <v>24.224042701416799</v>
      </c>
      <c r="I102" s="12">
        <v>30.801468171481702</v>
      </c>
      <c r="J102" s="13">
        <f t="shared" si="3"/>
        <v>22.360046633458538</v>
      </c>
      <c r="K102" s="14">
        <f t="shared" si="4"/>
        <v>0.19853182851829843</v>
      </c>
      <c r="L102" s="102">
        <f t="shared" si="2"/>
        <v>0</v>
      </c>
    </row>
    <row r="103" spans="1:12" x14ac:dyDescent="0.3">
      <c r="A103" s="3">
        <v>100</v>
      </c>
      <c r="B103" s="3">
        <v>97</v>
      </c>
      <c r="C103" s="3">
        <v>81</v>
      </c>
      <c r="D103" s="3">
        <v>15</v>
      </c>
      <c r="E103" s="9"/>
      <c r="F103" s="10">
        <v>100</v>
      </c>
      <c r="G103" s="3">
        <v>77.3114334379882</v>
      </c>
      <c r="H103" s="3">
        <v>80.221054075212294</v>
      </c>
      <c r="I103" s="12">
        <v>15.481678740004201</v>
      </c>
      <c r="J103" s="13">
        <f t="shared" si="3"/>
        <v>19.703969397573488</v>
      </c>
      <c r="K103" s="14">
        <f t="shared" si="4"/>
        <v>0.48167874000420063</v>
      </c>
      <c r="L103" s="102">
        <f t="shared" si="2"/>
        <v>1</v>
      </c>
    </row>
    <row r="104" spans="1:12" x14ac:dyDescent="0.3">
      <c r="A104" s="3">
        <v>101</v>
      </c>
      <c r="B104" s="3">
        <v>21</v>
      </c>
      <c r="C104" s="3">
        <v>93</v>
      </c>
      <c r="D104" s="3">
        <v>23</v>
      </c>
      <c r="E104" s="9"/>
      <c r="F104" s="10">
        <v>101</v>
      </c>
      <c r="G104" s="3">
        <v>75.166272616786699</v>
      </c>
      <c r="H104" s="3">
        <v>74.300233643982807</v>
      </c>
      <c r="I104" s="12">
        <v>23.757875346053002</v>
      </c>
      <c r="J104" s="13">
        <f t="shared" si="3"/>
        <v>57.303283945736382</v>
      </c>
      <c r="K104" s="14">
        <f t="shared" si="4"/>
        <v>0.75787534605300166</v>
      </c>
      <c r="L104" s="102">
        <f t="shared" si="2"/>
        <v>0</v>
      </c>
    </row>
    <row r="105" spans="1:12" x14ac:dyDescent="0.3">
      <c r="A105" s="3">
        <v>102</v>
      </c>
      <c r="B105" s="3">
        <v>97</v>
      </c>
      <c r="C105" s="3">
        <v>101</v>
      </c>
      <c r="D105" s="3">
        <v>31</v>
      </c>
      <c r="E105" s="9"/>
      <c r="F105" s="10">
        <v>102</v>
      </c>
      <c r="G105" s="3">
        <v>92.121503641565397</v>
      </c>
      <c r="H105" s="3">
        <v>99.249584746249297</v>
      </c>
      <c r="I105" s="12">
        <v>31.918662430882002</v>
      </c>
      <c r="J105" s="13">
        <f t="shared" si="3"/>
        <v>5.1830184525836698</v>
      </c>
      <c r="K105" s="14">
        <f t="shared" si="4"/>
        <v>0.9186624308820015</v>
      </c>
      <c r="L105" s="102">
        <f t="shared" si="2"/>
        <v>1</v>
      </c>
    </row>
    <row r="106" spans="1:12" x14ac:dyDescent="0.3">
      <c r="A106" s="3">
        <v>103</v>
      </c>
      <c r="B106" s="3">
        <v>65</v>
      </c>
      <c r="C106" s="3">
        <v>77</v>
      </c>
      <c r="D106" s="3">
        <v>15</v>
      </c>
      <c r="E106" s="9"/>
      <c r="F106" s="10">
        <v>103</v>
      </c>
      <c r="G106" s="3">
        <v>75.346619596289202</v>
      </c>
      <c r="H106" s="3">
        <v>76.579219257356499</v>
      </c>
      <c r="I106" s="12">
        <v>19.3956699300361</v>
      </c>
      <c r="J106" s="13">
        <f t="shared" si="3"/>
        <v>10.35517230680858</v>
      </c>
      <c r="K106" s="14">
        <f t="shared" si="4"/>
        <v>4.3956699300360995</v>
      </c>
      <c r="L106" s="102">
        <f t="shared" si="2"/>
        <v>1</v>
      </c>
    </row>
    <row r="107" spans="1:12" x14ac:dyDescent="0.3">
      <c r="A107" s="3">
        <v>104</v>
      </c>
      <c r="B107" s="3">
        <v>93</v>
      </c>
      <c r="C107" s="3">
        <v>80</v>
      </c>
      <c r="D107" s="3">
        <v>23</v>
      </c>
      <c r="E107" s="9"/>
      <c r="F107" s="10">
        <v>104</v>
      </c>
      <c r="G107" s="3">
        <v>100.082435952688</v>
      </c>
      <c r="H107" s="3">
        <v>78.180920115064595</v>
      </c>
      <c r="I107" s="12">
        <v>23.707287996127398</v>
      </c>
      <c r="J107" s="13">
        <f t="shared" si="3"/>
        <v>7.3123149994857446</v>
      </c>
      <c r="K107" s="14">
        <f t="shared" si="4"/>
        <v>0.70728799612739834</v>
      </c>
      <c r="L107" s="102">
        <f t="shared" si="2"/>
        <v>1</v>
      </c>
    </row>
    <row r="108" spans="1:12" x14ac:dyDescent="0.3">
      <c r="A108" s="3">
        <v>105</v>
      </c>
      <c r="B108" s="3">
        <v>61</v>
      </c>
      <c r="C108" s="3">
        <v>91</v>
      </c>
      <c r="D108" s="3">
        <v>23</v>
      </c>
      <c r="E108" s="9"/>
      <c r="F108" s="10">
        <v>105</v>
      </c>
      <c r="G108" s="3">
        <v>69.586024002408706</v>
      </c>
      <c r="H108" s="3">
        <v>89.287788082410998</v>
      </c>
      <c r="I108" s="12">
        <v>23.2580084531122</v>
      </c>
      <c r="J108" s="13">
        <f t="shared" si="3"/>
        <v>8.755082970519025</v>
      </c>
      <c r="K108" s="14">
        <f t="shared" si="4"/>
        <v>0.25800845311220044</v>
      </c>
      <c r="L108" s="102">
        <f t="shared" si="2"/>
        <v>1</v>
      </c>
    </row>
    <row r="109" spans="1:12" x14ac:dyDescent="0.3">
      <c r="A109" s="3">
        <v>106</v>
      </c>
      <c r="B109" s="3">
        <v>93</v>
      </c>
      <c r="C109" s="3">
        <v>97</v>
      </c>
      <c r="D109" s="3">
        <v>23</v>
      </c>
      <c r="E109" s="9"/>
      <c r="F109" s="10">
        <v>106</v>
      </c>
      <c r="G109" s="3">
        <v>96.554216739297502</v>
      </c>
      <c r="H109" s="3">
        <v>94.252782945579597</v>
      </c>
      <c r="I109" s="12">
        <v>16.120603330000201</v>
      </c>
      <c r="J109" s="13">
        <f t="shared" si="3"/>
        <v>4.4921774423992735</v>
      </c>
      <c r="K109" s="14">
        <f t="shared" si="4"/>
        <v>6.8793966699997995</v>
      </c>
      <c r="L109" s="102">
        <f t="shared" si="2"/>
        <v>1</v>
      </c>
    </row>
    <row r="110" spans="1:12" x14ac:dyDescent="0.3">
      <c r="A110" s="3">
        <v>107</v>
      </c>
      <c r="B110" s="3">
        <v>73</v>
      </c>
      <c r="C110" s="3">
        <v>89</v>
      </c>
      <c r="D110" s="3">
        <v>31</v>
      </c>
      <c r="E110" s="9"/>
      <c r="F110" s="10">
        <v>107</v>
      </c>
      <c r="G110" s="3">
        <v>90.226433708795398</v>
      </c>
      <c r="H110" s="3">
        <v>88.603874703207893</v>
      </c>
      <c r="I110" s="12">
        <v>19.218458884947299</v>
      </c>
      <c r="J110" s="13">
        <f t="shared" si="3"/>
        <v>17.230987597183191</v>
      </c>
      <c r="K110" s="14">
        <f t="shared" si="4"/>
        <v>11.781541115052701</v>
      </c>
      <c r="L110" s="102">
        <f t="shared" si="2"/>
        <v>1</v>
      </c>
    </row>
    <row r="111" spans="1:12" x14ac:dyDescent="0.3">
      <c r="A111" s="3">
        <v>108</v>
      </c>
      <c r="B111" s="3">
        <v>105</v>
      </c>
      <c r="C111" s="3">
        <v>92</v>
      </c>
      <c r="D111" s="3">
        <v>31</v>
      </c>
      <c r="E111" s="9"/>
      <c r="F111" s="10">
        <v>108</v>
      </c>
      <c r="G111" s="3">
        <v>94.722819933216797</v>
      </c>
      <c r="H111" s="3">
        <v>70.909564745120406</v>
      </c>
      <c r="I111" s="12">
        <v>16.584579619493901</v>
      </c>
      <c r="J111" s="13">
        <f t="shared" si="3"/>
        <v>23.461178345627786</v>
      </c>
      <c r="K111" s="14">
        <f t="shared" si="4"/>
        <v>14.415420380506099</v>
      </c>
      <c r="L111" s="102">
        <f t="shared" si="2"/>
        <v>0</v>
      </c>
    </row>
    <row r="112" spans="1:12" x14ac:dyDescent="0.3">
      <c r="A112" s="3">
        <v>109</v>
      </c>
      <c r="B112" s="3">
        <v>141</v>
      </c>
      <c r="C112" s="3">
        <v>70</v>
      </c>
      <c r="D112" s="3">
        <v>23</v>
      </c>
      <c r="E112" s="9"/>
      <c r="F112" s="10">
        <v>109</v>
      </c>
      <c r="G112" s="3">
        <v>103.807236872619</v>
      </c>
      <c r="H112" s="3">
        <v>76.121660429106498</v>
      </c>
      <c r="I112" s="12">
        <v>23.276367314213498</v>
      </c>
      <c r="J112" s="13">
        <f t="shared" si="3"/>
        <v>37.693187122592327</v>
      </c>
      <c r="K112" s="14">
        <f t="shared" si="4"/>
        <v>0.27636731421349836</v>
      </c>
      <c r="L112" s="102">
        <f t="shared" si="2"/>
        <v>0</v>
      </c>
    </row>
    <row r="113" spans="1:12" ht="15" thickBot="1" x14ac:dyDescent="0.35">
      <c r="A113" s="3">
        <v>110</v>
      </c>
      <c r="B113" s="3">
        <v>145</v>
      </c>
      <c r="C113" s="3">
        <v>65</v>
      </c>
      <c r="D113" s="3">
        <v>15</v>
      </c>
      <c r="E113" s="9"/>
      <c r="F113" s="21">
        <v>110</v>
      </c>
      <c r="G113" s="22">
        <v>99.982325241603107</v>
      </c>
      <c r="H113" s="22">
        <v>70.249842806993598</v>
      </c>
      <c r="I113" s="23">
        <v>16.223107049534601</v>
      </c>
      <c r="J113" s="24">
        <f t="shared" si="3"/>
        <v>45.322752455592841</v>
      </c>
      <c r="K113" s="25">
        <f t="shared" si="4"/>
        <v>1.223107049534601</v>
      </c>
      <c r="L113" s="102">
        <f t="shared" si="2"/>
        <v>0</v>
      </c>
    </row>
    <row r="114" spans="1:12" x14ac:dyDescent="0.3">
      <c r="A114" s="3">
        <v>111</v>
      </c>
      <c r="B114" s="3">
        <v>53</v>
      </c>
      <c r="C114" s="3">
        <v>72</v>
      </c>
      <c r="D114" s="3">
        <v>39</v>
      </c>
      <c r="E114" s="9"/>
      <c r="F114" s="17">
        <v>111</v>
      </c>
      <c r="G114" s="4">
        <v>62.381192408788301</v>
      </c>
      <c r="H114" s="4">
        <v>56.807272406939298</v>
      </c>
      <c r="I114" s="18">
        <v>32.9364332009172</v>
      </c>
      <c r="J114" s="13">
        <f t="shared" si="3"/>
        <v>17.855692166019644</v>
      </c>
      <c r="K114" s="14">
        <f t="shared" si="4"/>
        <v>6.0635667990827997</v>
      </c>
      <c r="L114" s="102">
        <f t="shared" si="2"/>
        <v>1</v>
      </c>
    </row>
    <row r="115" spans="1:12" x14ac:dyDescent="0.3">
      <c r="A115" s="3">
        <v>112</v>
      </c>
      <c r="B115" s="3">
        <v>73</v>
      </c>
      <c r="C115" s="3">
        <v>84</v>
      </c>
      <c r="D115" s="3">
        <v>47</v>
      </c>
      <c r="E115" s="9"/>
      <c r="F115" s="10">
        <v>112</v>
      </c>
      <c r="G115" s="3">
        <v>64.005882117130099</v>
      </c>
      <c r="H115" s="3">
        <v>86.072134359511296</v>
      </c>
      <c r="I115" s="12">
        <v>46.863663246918399</v>
      </c>
      <c r="J115" s="13">
        <f t="shared" si="3"/>
        <v>9.2297289935743745</v>
      </c>
      <c r="K115" s="14">
        <f t="shared" si="4"/>
        <v>0.13633675308160065</v>
      </c>
      <c r="L115" s="102">
        <f t="shared" si="2"/>
        <v>1</v>
      </c>
    </row>
    <row r="116" spans="1:12" x14ac:dyDescent="0.3">
      <c r="A116" s="3">
        <v>113</v>
      </c>
      <c r="B116" s="3">
        <v>125</v>
      </c>
      <c r="C116" s="3">
        <v>64</v>
      </c>
      <c r="D116" s="3">
        <v>39</v>
      </c>
      <c r="E116" s="9"/>
      <c r="F116" s="10">
        <v>113</v>
      </c>
      <c r="G116" s="3">
        <v>95.336621802220705</v>
      </c>
      <c r="H116" s="3">
        <v>63.450305441843</v>
      </c>
      <c r="I116" s="12">
        <v>39.634671327365602</v>
      </c>
      <c r="J116" s="13">
        <f t="shared" si="3"/>
        <v>29.668470978662778</v>
      </c>
      <c r="K116" s="14">
        <f t="shared" si="4"/>
        <v>0.63467132736560217</v>
      </c>
      <c r="L116" s="102">
        <f t="shared" si="2"/>
        <v>0</v>
      </c>
    </row>
    <row r="117" spans="1:12" x14ac:dyDescent="0.3">
      <c r="A117" s="3">
        <v>114</v>
      </c>
      <c r="B117" s="3">
        <v>113</v>
      </c>
      <c r="C117" s="3">
        <v>42</v>
      </c>
      <c r="D117" s="3">
        <v>31</v>
      </c>
      <c r="E117" s="9"/>
      <c r="F117" s="10">
        <v>114</v>
      </c>
      <c r="G117" s="3">
        <v>74.601222853540605</v>
      </c>
      <c r="H117" s="3">
        <v>54.428492930363603</v>
      </c>
      <c r="I117" s="12">
        <v>31.082206615697199</v>
      </c>
      <c r="J117" s="13">
        <f t="shared" si="3"/>
        <v>40.360048598379443</v>
      </c>
      <c r="K117" s="14">
        <f t="shared" si="4"/>
        <v>8.2206615697199226E-2</v>
      </c>
      <c r="L117" s="102">
        <f t="shared" si="2"/>
        <v>0</v>
      </c>
    </row>
    <row r="118" spans="1:12" x14ac:dyDescent="0.3">
      <c r="A118" s="3">
        <v>115</v>
      </c>
      <c r="B118" s="3">
        <v>85</v>
      </c>
      <c r="C118" s="3">
        <v>65</v>
      </c>
      <c r="D118" s="3">
        <v>39</v>
      </c>
      <c r="E118" s="9"/>
      <c r="F118" s="10">
        <v>115</v>
      </c>
      <c r="G118" s="3">
        <v>60.864167703178502</v>
      </c>
      <c r="H118" s="3">
        <v>64.550165606261402</v>
      </c>
      <c r="I118" s="12">
        <v>38.401605314111002</v>
      </c>
      <c r="J118" s="13">
        <f t="shared" si="3"/>
        <v>24.140023853386761</v>
      </c>
      <c r="K118" s="14">
        <f t="shared" si="4"/>
        <v>0.59839468588899791</v>
      </c>
      <c r="L118" s="102">
        <f t="shared" si="2"/>
        <v>0</v>
      </c>
    </row>
    <row r="119" spans="1:12" x14ac:dyDescent="0.3">
      <c r="A119" s="3">
        <v>116</v>
      </c>
      <c r="B119" s="3">
        <v>77</v>
      </c>
      <c r="C119" s="3">
        <v>28</v>
      </c>
      <c r="D119" s="3">
        <v>23</v>
      </c>
      <c r="E119" s="9"/>
      <c r="F119" s="10">
        <v>116</v>
      </c>
      <c r="G119" s="3">
        <v>73.538331243149699</v>
      </c>
      <c r="H119" s="3">
        <v>44.649458150297797</v>
      </c>
      <c r="I119" s="12">
        <v>22.921561774396601</v>
      </c>
      <c r="J119" s="13">
        <f t="shared" si="3"/>
        <v>17.005516965992864</v>
      </c>
      <c r="K119" s="14">
        <f t="shared" si="4"/>
        <v>7.8438225603399303E-2</v>
      </c>
      <c r="L119" s="102">
        <f t="shared" si="2"/>
        <v>1</v>
      </c>
    </row>
    <row r="120" spans="1:12" ht="15" thickBot="1" x14ac:dyDescent="0.35">
      <c r="A120" s="3">
        <v>117</v>
      </c>
      <c r="B120" s="3">
        <v>125</v>
      </c>
      <c r="C120" s="3">
        <v>29</v>
      </c>
      <c r="D120" s="3">
        <v>23</v>
      </c>
      <c r="E120" s="9"/>
      <c r="F120" s="10">
        <v>117</v>
      </c>
      <c r="G120" s="3">
        <v>91.040576288643507</v>
      </c>
      <c r="H120" s="3">
        <v>30.695991235371899</v>
      </c>
      <c r="I120" s="12">
        <v>32.454564689290997</v>
      </c>
      <c r="J120" s="24">
        <f t="shared" si="3"/>
        <v>34.001747676816557</v>
      </c>
      <c r="K120" s="25">
        <f t="shared" si="4"/>
        <v>9.4545646892909971</v>
      </c>
      <c r="L120" s="102">
        <f t="shared" si="2"/>
        <v>0</v>
      </c>
    </row>
    <row r="121" spans="1:12" x14ac:dyDescent="0.3">
      <c r="A121" s="3">
        <v>118</v>
      </c>
      <c r="B121" s="3">
        <v>77</v>
      </c>
      <c r="C121" s="3">
        <v>43</v>
      </c>
      <c r="D121" s="3">
        <v>55</v>
      </c>
      <c r="E121" s="9"/>
      <c r="F121" s="10">
        <v>118</v>
      </c>
      <c r="G121" s="3">
        <v>75.834676288795293</v>
      </c>
      <c r="H121" s="3">
        <v>54.902434914529699</v>
      </c>
      <c r="I121" s="12">
        <v>56.7119471758811</v>
      </c>
      <c r="J121" s="13">
        <f t="shared" si="3"/>
        <v>11.959345142879336</v>
      </c>
      <c r="K121" s="14">
        <f t="shared" si="4"/>
        <v>1.7119471758811002</v>
      </c>
      <c r="L121" s="102">
        <f t="shared" si="2"/>
        <v>1</v>
      </c>
    </row>
    <row r="122" spans="1:12" x14ac:dyDescent="0.3">
      <c r="A122" s="3">
        <v>119</v>
      </c>
      <c r="B122" s="3">
        <v>69</v>
      </c>
      <c r="C122" s="3">
        <v>86</v>
      </c>
      <c r="D122" s="3">
        <v>71</v>
      </c>
      <c r="E122" s="9"/>
      <c r="F122" s="10">
        <v>119</v>
      </c>
      <c r="G122" s="3">
        <v>55.4572219754426</v>
      </c>
      <c r="H122" s="3">
        <v>86.312098211093399</v>
      </c>
      <c r="I122" s="12">
        <v>71.719170707002803</v>
      </c>
      <c r="J122" s="13">
        <f t="shared" si="3"/>
        <v>13.546373755208533</v>
      </c>
      <c r="K122" s="14">
        <f t="shared" si="4"/>
        <v>0.71917070700280306</v>
      </c>
      <c r="L122" s="102">
        <f t="shared" si="2"/>
        <v>1</v>
      </c>
    </row>
    <row r="123" spans="1:12" x14ac:dyDescent="0.3">
      <c r="A123" s="3">
        <v>120</v>
      </c>
      <c r="B123" s="3">
        <v>93</v>
      </c>
      <c r="C123" s="3">
        <v>28</v>
      </c>
      <c r="D123" s="3">
        <v>55</v>
      </c>
      <c r="E123" s="9"/>
      <c r="F123" s="10">
        <v>120</v>
      </c>
      <c r="G123" s="3">
        <v>84.702705144216395</v>
      </c>
      <c r="H123" s="3">
        <v>27.161201621146201</v>
      </c>
      <c r="I123" s="12">
        <v>56.202547219895003</v>
      </c>
      <c r="J123" s="13">
        <f t="shared" si="3"/>
        <v>8.3395854000172474</v>
      </c>
      <c r="K123" s="14">
        <f t="shared" si="4"/>
        <v>1.2025472198950027</v>
      </c>
      <c r="L123" s="102">
        <f t="shared" si="2"/>
        <v>1</v>
      </c>
    </row>
    <row r="124" spans="1:12" x14ac:dyDescent="0.3">
      <c r="A124" s="3">
        <v>121</v>
      </c>
      <c r="B124" s="3">
        <v>57</v>
      </c>
      <c r="C124" s="3">
        <v>80</v>
      </c>
      <c r="D124" s="3">
        <v>31</v>
      </c>
      <c r="E124" s="9"/>
      <c r="F124" s="10">
        <v>121</v>
      </c>
      <c r="G124" s="3">
        <v>55.5481476914768</v>
      </c>
      <c r="H124" s="3">
        <v>82.202233674018998</v>
      </c>
      <c r="I124" s="12">
        <v>29.291195821706498</v>
      </c>
      <c r="J124" s="13">
        <f t="shared" si="3"/>
        <v>2.6377468189246978</v>
      </c>
      <c r="K124" s="14">
        <f t="shared" si="4"/>
        <v>1.7088041782935015</v>
      </c>
      <c r="L124" s="102">
        <f t="shared" si="2"/>
        <v>1</v>
      </c>
    </row>
    <row r="125" spans="1:12" x14ac:dyDescent="0.3">
      <c r="A125" s="3">
        <v>122</v>
      </c>
      <c r="B125" s="3">
        <v>141</v>
      </c>
      <c r="C125" s="3">
        <v>75</v>
      </c>
      <c r="D125" s="3">
        <v>39</v>
      </c>
      <c r="E125" s="9"/>
      <c r="F125" s="10">
        <v>122</v>
      </c>
      <c r="G125" s="3">
        <v>105.899272901774</v>
      </c>
      <c r="H125" s="3">
        <v>72.812628418709394</v>
      </c>
      <c r="I125" s="12">
        <v>54.141111075763</v>
      </c>
      <c r="J125" s="13">
        <f t="shared" si="3"/>
        <v>35.168816261835929</v>
      </c>
      <c r="K125" s="14">
        <f t="shared" si="4"/>
        <v>15.141111075763</v>
      </c>
      <c r="L125" s="102">
        <f t="shared" si="2"/>
        <v>0</v>
      </c>
    </row>
    <row r="126" spans="1:12" x14ac:dyDescent="0.3">
      <c r="A126" s="3">
        <v>123</v>
      </c>
      <c r="B126" s="3">
        <v>141</v>
      </c>
      <c r="C126" s="3">
        <v>106</v>
      </c>
      <c r="D126" s="3">
        <v>39</v>
      </c>
      <c r="E126" s="9"/>
      <c r="F126" s="10">
        <v>123</v>
      </c>
      <c r="G126" s="3">
        <v>107.806035939814</v>
      </c>
      <c r="H126" s="3">
        <v>102.845415144857</v>
      </c>
      <c r="I126" s="12">
        <v>38.3311847260224</v>
      </c>
      <c r="J126" s="13">
        <f t="shared" si="3"/>
        <v>33.343524943191262</v>
      </c>
      <c r="K126" s="14">
        <f t="shared" si="4"/>
        <v>0.6688152739776001</v>
      </c>
      <c r="L126" s="102">
        <f t="shared" si="2"/>
        <v>0</v>
      </c>
    </row>
    <row r="127" spans="1:12" ht="15" thickBot="1" x14ac:dyDescent="0.35">
      <c r="A127" s="3">
        <v>124</v>
      </c>
      <c r="B127" s="3">
        <v>105</v>
      </c>
      <c r="C127" s="3">
        <v>51</v>
      </c>
      <c r="D127" s="3">
        <v>31</v>
      </c>
      <c r="E127" s="9"/>
      <c r="F127" s="10">
        <v>124</v>
      </c>
      <c r="G127" s="3">
        <v>65.436566960234003</v>
      </c>
      <c r="H127" s="3">
        <v>52.175480129747797</v>
      </c>
      <c r="I127" s="12">
        <v>46.672162319248898</v>
      </c>
      <c r="J127" s="24">
        <f t="shared" si="3"/>
        <v>39.580891695709433</v>
      </c>
      <c r="K127" s="25">
        <f t="shared" si="4"/>
        <v>15.672162319248898</v>
      </c>
      <c r="L127" s="102">
        <f t="shared" ref="L127:L190" si="5">IF(J127&lt;20,1,0)</f>
        <v>0</v>
      </c>
    </row>
    <row r="128" spans="1:12" x14ac:dyDescent="0.3">
      <c r="A128" s="3">
        <v>125</v>
      </c>
      <c r="B128" s="3">
        <v>61</v>
      </c>
      <c r="C128" s="3">
        <v>36</v>
      </c>
      <c r="D128" s="3">
        <v>39</v>
      </c>
      <c r="E128" s="9"/>
      <c r="F128" s="10">
        <v>125</v>
      </c>
      <c r="G128" s="3">
        <v>58.313978537694901</v>
      </c>
      <c r="H128" s="3">
        <v>58.892622206260903</v>
      </c>
      <c r="I128" s="12">
        <v>39.555434130014397</v>
      </c>
      <c r="J128" s="13">
        <f t="shared" si="3"/>
        <v>23.049660795216781</v>
      </c>
      <c r="K128" s="14">
        <f t="shared" si="4"/>
        <v>0.55543413001439745</v>
      </c>
      <c r="L128" s="102">
        <f t="shared" si="5"/>
        <v>0</v>
      </c>
    </row>
    <row r="129" spans="1:12" x14ac:dyDescent="0.3">
      <c r="A129" s="3">
        <v>126</v>
      </c>
      <c r="B129" s="3">
        <v>65</v>
      </c>
      <c r="C129" s="3">
        <v>79</v>
      </c>
      <c r="D129" s="3">
        <v>31</v>
      </c>
      <c r="E129" s="9"/>
      <c r="F129" s="10">
        <v>126</v>
      </c>
      <c r="G129" s="3">
        <v>57.7126280237025</v>
      </c>
      <c r="H129" s="3">
        <v>79.330885184722902</v>
      </c>
      <c r="I129" s="12">
        <v>31.409522537427101</v>
      </c>
      <c r="J129" s="13">
        <f t="shared" si="3"/>
        <v>7.2948800762175141</v>
      </c>
      <c r="K129" s="14">
        <f t="shared" si="4"/>
        <v>0.40952253742710099</v>
      </c>
      <c r="L129" s="102">
        <f t="shared" si="5"/>
        <v>1</v>
      </c>
    </row>
    <row r="130" spans="1:12" x14ac:dyDescent="0.3">
      <c r="A130" s="3">
        <v>127</v>
      </c>
      <c r="B130" s="3">
        <v>117</v>
      </c>
      <c r="C130" s="3">
        <v>108</v>
      </c>
      <c r="D130" s="3">
        <v>39</v>
      </c>
      <c r="E130" s="9"/>
      <c r="F130" s="10">
        <v>127</v>
      </c>
      <c r="G130" s="3">
        <v>105.78927666968799</v>
      </c>
      <c r="H130" s="3">
        <v>106.94345049681399</v>
      </c>
      <c r="I130" s="12">
        <v>38.759263221793397</v>
      </c>
      <c r="J130" s="13">
        <f t="shared" si="3"/>
        <v>11.26040027891924</v>
      </c>
      <c r="K130" s="14">
        <f t="shared" si="4"/>
        <v>0.24073677820660322</v>
      </c>
      <c r="L130" s="102">
        <f t="shared" si="5"/>
        <v>1</v>
      </c>
    </row>
    <row r="131" spans="1:12" x14ac:dyDescent="0.3">
      <c r="A131" s="3">
        <v>128</v>
      </c>
      <c r="B131" s="3">
        <v>105</v>
      </c>
      <c r="C131" s="3">
        <v>71</v>
      </c>
      <c r="D131" s="3">
        <v>15</v>
      </c>
      <c r="E131" s="9"/>
      <c r="F131" s="10">
        <v>128</v>
      </c>
      <c r="G131" s="3">
        <v>93.2387626397296</v>
      </c>
      <c r="H131" s="3">
        <v>68.349665864630197</v>
      </c>
      <c r="I131" s="12">
        <v>16.277193424531202</v>
      </c>
      <c r="J131" s="13">
        <f t="shared" si="3"/>
        <v>12.056159225629306</v>
      </c>
      <c r="K131" s="14">
        <f t="shared" si="4"/>
        <v>1.2771934245312018</v>
      </c>
      <c r="L131" s="102">
        <f t="shared" si="5"/>
        <v>1</v>
      </c>
    </row>
    <row r="132" spans="1:12" x14ac:dyDescent="0.3">
      <c r="A132" s="3">
        <v>129</v>
      </c>
      <c r="B132" s="3">
        <v>45</v>
      </c>
      <c r="C132" s="3">
        <v>75</v>
      </c>
      <c r="D132" s="3">
        <v>23</v>
      </c>
      <c r="E132" s="9"/>
      <c r="F132" s="10">
        <v>129</v>
      </c>
      <c r="G132" s="3">
        <v>82.089822139398507</v>
      </c>
      <c r="H132" s="3">
        <v>72.716550775508296</v>
      </c>
      <c r="I132" s="12">
        <v>23.641606809465902</v>
      </c>
      <c r="J132" s="13">
        <f t="shared" ref="J132:J195" si="6">SQRT((G132-B132)^2+(H132-C132)^2)</f>
        <v>37.160046376357599</v>
      </c>
      <c r="K132" s="14">
        <f t="shared" ref="K132:K195" si="7">ABS(I132-D132)</f>
        <v>0.64160680946590176</v>
      </c>
      <c r="L132" s="102">
        <f t="shared" si="5"/>
        <v>0</v>
      </c>
    </row>
    <row r="133" spans="1:12" x14ac:dyDescent="0.3">
      <c r="A133" s="3">
        <v>130</v>
      </c>
      <c r="B133" s="3">
        <v>25</v>
      </c>
      <c r="C133" s="3">
        <v>97</v>
      </c>
      <c r="D133" s="3">
        <v>31</v>
      </c>
      <c r="E133" s="9"/>
      <c r="F133" s="10">
        <v>130</v>
      </c>
      <c r="G133" s="3">
        <v>79.3581224643128</v>
      </c>
      <c r="H133" s="3">
        <v>94.276389336286002</v>
      </c>
      <c r="I133" s="12">
        <v>30.973320730407099</v>
      </c>
      <c r="J133" s="13">
        <f t="shared" si="6"/>
        <v>54.426312872476714</v>
      </c>
      <c r="K133" s="14">
        <f t="shared" si="7"/>
        <v>2.6679269592900567E-2</v>
      </c>
      <c r="L133" s="102">
        <f t="shared" si="5"/>
        <v>0</v>
      </c>
    </row>
    <row r="134" spans="1:12" ht="15" thickBot="1" x14ac:dyDescent="0.35">
      <c r="A134" s="3">
        <v>131</v>
      </c>
      <c r="B134" s="3">
        <v>89</v>
      </c>
      <c r="C134" s="3">
        <v>77</v>
      </c>
      <c r="D134" s="3">
        <v>31</v>
      </c>
      <c r="E134" s="9"/>
      <c r="F134" s="10">
        <v>131</v>
      </c>
      <c r="G134" s="3">
        <v>68.580539283254595</v>
      </c>
      <c r="H134" s="3">
        <v>83.501744188813703</v>
      </c>
      <c r="I134" s="12">
        <v>29.8657597261737</v>
      </c>
      <c r="J134" s="24">
        <f t="shared" si="6"/>
        <v>21.429583604435283</v>
      </c>
      <c r="K134" s="25">
        <f t="shared" si="7"/>
        <v>1.1342402738263004</v>
      </c>
      <c r="L134" s="102">
        <f t="shared" si="5"/>
        <v>0</v>
      </c>
    </row>
    <row r="135" spans="1:12" x14ac:dyDescent="0.3">
      <c r="A135" s="3">
        <v>132</v>
      </c>
      <c r="B135" s="3">
        <v>89</v>
      </c>
      <c r="C135" s="3">
        <v>77</v>
      </c>
      <c r="D135" s="3">
        <v>31</v>
      </c>
      <c r="E135" s="9"/>
      <c r="F135" s="10">
        <v>132</v>
      </c>
      <c r="G135" s="3">
        <v>66.540252446456805</v>
      </c>
      <c r="H135" s="3">
        <v>80.968375277454797</v>
      </c>
      <c r="I135" s="12">
        <v>30.565146823736399</v>
      </c>
      <c r="J135" s="13">
        <f t="shared" si="6"/>
        <v>22.807636057066588</v>
      </c>
      <c r="K135" s="14">
        <f t="shared" si="7"/>
        <v>0.43485317626360143</v>
      </c>
      <c r="L135" s="102">
        <f t="shared" si="5"/>
        <v>0</v>
      </c>
    </row>
    <row r="136" spans="1:12" x14ac:dyDescent="0.3">
      <c r="A136" s="3">
        <v>133</v>
      </c>
      <c r="B136" s="3">
        <v>105</v>
      </c>
      <c r="C136" s="3">
        <v>97</v>
      </c>
      <c r="D136" s="3">
        <v>47</v>
      </c>
      <c r="E136" s="9"/>
      <c r="F136" s="10">
        <v>133</v>
      </c>
      <c r="G136" s="3">
        <v>86.256999909143104</v>
      </c>
      <c r="H136" s="3">
        <v>97.057701066552596</v>
      </c>
      <c r="I136" s="12">
        <v>45.869765047759003</v>
      </c>
      <c r="J136" s="13">
        <f t="shared" si="6"/>
        <v>18.743088908153396</v>
      </c>
      <c r="K136" s="14">
        <f t="shared" si="7"/>
        <v>1.1302349522409969</v>
      </c>
      <c r="L136" s="102">
        <f t="shared" si="5"/>
        <v>1</v>
      </c>
    </row>
    <row r="137" spans="1:12" x14ac:dyDescent="0.3">
      <c r="A137" s="3">
        <v>134</v>
      </c>
      <c r="B137" s="3">
        <v>113</v>
      </c>
      <c r="C137" s="3">
        <v>58</v>
      </c>
      <c r="D137" s="3">
        <v>15</v>
      </c>
      <c r="E137" s="9"/>
      <c r="F137" s="10">
        <v>134</v>
      </c>
      <c r="G137" s="3">
        <v>90.855222629404594</v>
      </c>
      <c r="H137" s="3">
        <v>55.5595750130813</v>
      </c>
      <c r="I137" s="12">
        <v>17.925382006707299</v>
      </c>
      <c r="J137" s="13">
        <f t="shared" si="6"/>
        <v>22.278842853927838</v>
      </c>
      <c r="K137" s="14">
        <f t="shared" si="7"/>
        <v>2.9253820067072986</v>
      </c>
      <c r="L137" s="102">
        <f t="shared" si="5"/>
        <v>0</v>
      </c>
    </row>
    <row r="138" spans="1:12" x14ac:dyDescent="0.3">
      <c r="A138" s="3">
        <v>135</v>
      </c>
      <c r="B138" s="3">
        <v>61</v>
      </c>
      <c r="C138" s="3">
        <v>68</v>
      </c>
      <c r="D138" s="3">
        <v>23</v>
      </c>
      <c r="E138" s="9"/>
      <c r="F138" s="10">
        <v>135</v>
      </c>
      <c r="G138" s="3">
        <v>87.317578648449498</v>
      </c>
      <c r="H138" s="3">
        <v>63.065281727374497</v>
      </c>
      <c r="I138" s="12">
        <v>26.0771800339515</v>
      </c>
      <c r="J138" s="13">
        <f t="shared" si="6"/>
        <v>26.776228082900492</v>
      </c>
      <c r="K138" s="14">
        <f t="shared" si="7"/>
        <v>3.0771800339514996</v>
      </c>
      <c r="L138" s="102">
        <f t="shared" si="5"/>
        <v>0</v>
      </c>
    </row>
    <row r="139" spans="1:12" x14ac:dyDescent="0.3">
      <c r="A139" s="3">
        <v>136</v>
      </c>
      <c r="B139" s="3">
        <v>73</v>
      </c>
      <c r="C139" s="3">
        <v>24</v>
      </c>
      <c r="D139" s="3">
        <v>31</v>
      </c>
      <c r="E139" s="9"/>
      <c r="F139" s="10">
        <v>136</v>
      </c>
      <c r="G139" s="3">
        <v>94.181209170445101</v>
      </c>
      <c r="H139" s="3">
        <v>35.466931632109301</v>
      </c>
      <c r="I139" s="12">
        <v>31.174303872416701</v>
      </c>
      <c r="J139" s="13">
        <f t="shared" si="6"/>
        <v>24.085973988560575</v>
      </c>
      <c r="K139" s="14">
        <f t="shared" si="7"/>
        <v>0.17430387241670076</v>
      </c>
      <c r="L139" s="102">
        <f t="shared" si="5"/>
        <v>0</v>
      </c>
    </row>
    <row r="140" spans="1:12" x14ac:dyDescent="0.3">
      <c r="A140" s="3">
        <v>137</v>
      </c>
      <c r="B140" s="3">
        <v>69</v>
      </c>
      <c r="C140" s="3">
        <v>70</v>
      </c>
      <c r="D140" s="3">
        <v>23</v>
      </c>
      <c r="E140" s="9"/>
      <c r="F140" s="10">
        <v>137</v>
      </c>
      <c r="G140" s="3">
        <v>77.366318910366701</v>
      </c>
      <c r="H140" s="3">
        <v>69.913870925785503</v>
      </c>
      <c r="I140" s="12">
        <v>21.818081814785302</v>
      </c>
      <c r="J140" s="13">
        <f t="shared" si="6"/>
        <v>8.3667622368144592</v>
      </c>
      <c r="K140" s="14">
        <f t="shared" si="7"/>
        <v>1.1819181852146983</v>
      </c>
      <c r="L140" s="102">
        <f t="shared" si="5"/>
        <v>1</v>
      </c>
    </row>
    <row r="141" spans="1:12" ht="15" thickBot="1" x14ac:dyDescent="0.35">
      <c r="A141" s="3">
        <v>138</v>
      </c>
      <c r="B141" s="3">
        <v>121</v>
      </c>
      <c r="C141" s="3">
        <v>103</v>
      </c>
      <c r="D141" s="3">
        <v>31</v>
      </c>
      <c r="E141" s="9"/>
      <c r="F141" s="10">
        <v>138</v>
      </c>
      <c r="G141" s="3">
        <v>110.639778245768</v>
      </c>
      <c r="H141" s="3">
        <v>104.45796515364999</v>
      </c>
      <c r="I141" s="12">
        <v>34.865229249011598</v>
      </c>
      <c r="J141" s="24">
        <f t="shared" si="6"/>
        <v>10.462306494560348</v>
      </c>
      <c r="K141" s="25">
        <f t="shared" si="7"/>
        <v>3.8652292490115983</v>
      </c>
      <c r="L141" s="102">
        <f t="shared" si="5"/>
        <v>1</v>
      </c>
    </row>
    <row r="142" spans="1:12" x14ac:dyDescent="0.3">
      <c r="A142" s="3">
        <v>139</v>
      </c>
      <c r="B142" s="3">
        <v>121</v>
      </c>
      <c r="C142" s="3">
        <v>103</v>
      </c>
      <c r="D142" s="3">
        <v>31</v>
      </c>
      <c r="E142" s="9"/>
      <c r="F142" s="10">
        <v>139</v>
      </c>
      <c r="G142" s="3">
        <v>96.918440896649003</v>
      </c>
      <c r="H142" s="3">
        <v>100.36336901518</v>
      </c>
      <c r="I142" s="12">
        <v>32.446747841491103</v>
      </c>
      <c r="J142" s="13">
        <f t="shared" si="6"/>
        <v>24.225468247245505</v>
      </c>
      <c r="K142" s="14">
        <f t="shared" si="7"/>
        <v>1.4467478414911028</v>
      </c>
      <c r="L142" s="102">
        <f t="shared" si="5"/>
        <v>0</v>
      </c>
    </row>
    <row r="143" spans="1:12" x14ac:dyDescent="0.3">
      <c r="A143" s="3">
        <v>140</v>
      </c>
      <c r="B143" s="3">
        <v>77</v>
      </c>
      <c r="C143" s="3">
        <v>87</v>
      </c>
      <c r="D143" s="3">
        <v>23</v>
      </c>
      <c r="E143" s="9"/>
      <c r="F143" s="10">
        <v>140</v>
      </c>
      <c r="G143" s="3">
        <v>64.448165178585697</v>
      </c>
      <c r="H143" s="3">
        <v>95.832184869969097</v>
      </c>
      <c r="I143" s="12">
        <v>24.277048203804299</v>
      </c>
      <c r="J143" s="13">
        <f t="shared" si="6"/>
        <v>15.347835253265513</v>
      </c>
      <c r="K143" s="14">
        <f t="shared" si="7"/>
        <v>1.2770482038042985</v>
      </c>
      <c r="L143" s="102">
        <f t="shared" si="5"/>
        <v>1</v>
      </c>
    </row>
    <row r="144" spans="1:12" x14ac:dyDescent="0.3">
      <c r="A144" s="3">
        <v>141</v>
      </c>
      <c r="B144" s="3">
        <v>77</v>
      </c>
      <c r="C144" s="3">
        <v>53</v>
      </c>
      <c r="D144" s="3">
        <v>23</v>
      </c>
      <c r="E144" s="9"/>
      <c r="F144" s="10">
        <v>141</v>
      </c>
      <c r="G144" s="3">
        <v>69.972108363533906</v>
      </c>
      <c r="H144" s="3">
        <v>53.9820180086543</v>
      </c>
      <c r="I144" s="12">
        <v>23.790605209939901</v>
      </c>
      <c r="J144" s="13">
        <f t="shared" si="6"/>
        <v>7.0961694049135717</v>
      </c>
      <c r="K144" s="14">
        <f t="shared" si="7"/>
        <v>0.79060520993990124</v>
      </c>
      <c r="L144" s="102">
        <f t="shared" si="5"/>
        <v>1</v>
      </c>
    </row>
    <row r="145" spans="1:12" x14ac:dyDescent="0.3">
      <c r="A145" s="3">
        <v>142</v>
      </c>
      <c r="B145" s="3">
        <v>77</v>
      </c>
      <c r="C145" s="3">
        <v>21</v>
      </c>
      <c r="D145" s="3">
        <v>23</v>
      </c>
      <c r="E145" s="9"/>
      <c r="F145" s="10">
        <v>142</v>
      </c>
      <c r="G145" s="3">
        <v>76.775930390986503</v>
      </c>
      <c r="H145" s="3">
        <v>23.742096583240901</v>
      </c>
      <c r="I145" s="12">
        <v>23.314562421534099</v>
      </c>
      <c r="J145" s="13">
        <f t="shared" si="6"/>
        <v>2.7512362424017471</v>
      </c>
      <c r="K145" s="14">
        <f t="shared" si="7"/>
        <v>0.31456242153409875</v>
      </c>
      <c r="L145" s="102">
        <f t="shared" si="5"/>
        <v>1</v>
      </c>
    </row>
    <row r="146" spans="1:12" x14ac:dyDescent="0.3">
      <c r="A146" s="3">
        <v>143</v>
      </c>
      <c r="B146" s="3">
        <v>89</v>
      </c>
      <c r="C146" s="3">
        <v>19</v>
      </c>
      <c r="D146" s="3">
        <v>31</v>
      </c>
      <c r="E146" s="9"/>
      <c r="F146" s="10">
        <v>143</v>
      </c>
      <c r="G146" s="3">
        <v>62.791539451728603</v>
      </c>
      <c r="H146" s="3">
        <v>19.925528870895501</v>
      </c>
      <c r="I146" s="12">
        <v>29.9916912245052</v>
      </c>
      <c r="J146" s="13">
        <f t="shared" si="6"/>
        <v>26.22479757788722</v>
      </c>
      <c r="K146" s="14">
        <f t="shared" si="7"/>
        <v>1.0083087754948004</v>
      </c>
      <c r="L146" s="102">
        <f t="shared" si="5"/>
        <v>0</v>
      </c>
    </row>
    <row r="147" spans="1:12" x14ac:dyDescent="0.3">
      <c r="A147" s="3">
        <v>144</v>
      </c>
      <c r="B147" s="3">
        <v>73</v>
      </c>
      <c r="C147" s="3">
        <v>45</v>
      </c>
      <c r="D147" s="3">
        <v>31</v>
      </c>
      <c r="E147" s="9"/>
      <c r="F147" s="10">
        <v>144</v>
      </c>
      <c r="G147" s="3">
        <v>62.512308834144001</v>
      </c>
      <c r="H147" s="3">
        <v>46.491413270163598</v>
      </c>
      <c r="I147" s="12">
        <v>30.9669228987112</v>
      </c>
      <c r="J147" s="13">
        <f t="shared" si="6"/>
        <v>10.593204403427418</v>
      </c>
      <c r="K147" s="14">
        <f t="shared" si="7"/>
        <v>3.3077101288800037E-2</v>
      </c>
      <c r="L147" s="102">
        <f t="shared" si="5"/>
        <v>1</v>
      </c>
    </row>
    <row r="148" spans="1:12" ht="15" thickBot="1" x14ac:dyDescent="0.35">
      <c r="A148" s="3">
        <v>145</v>
      </c>
      <c r="B148" s="3">
        <v>97</v>
      </c>
      <c r="C148" s="3">
        <v>32</v>
      </c>
      <c r="D148" s="3">
        <v>31</v>
      </c>
      <c r="E148" s="9"/>
      <c r="F148" s="10">
        <v>145</v>
      </c>
      <c r="G148" s="3">
        <v>75.865903028547095</v>
      </c>
      <c r="H148" s="3">
        <v>33.029410351160898</v>
      </c>
      <c r="I148" s="12">
        <v>25.000910734828199</v>
      </c>
      <c r="J148" s="24">
        <f t="shared" si="6"/>
        <v>21.159152640638805</v>
      </c>
      <c r="K148" s="25">
        <f t="shared" si="7"/>
        <v>5.9990892651718006</v>
      </c>
      <c r="L148" s="102">
        <f t="shared" si="5"/>
        <v>0</v>
      </c>
    </row>
    <row r="149" spans="1:12" x14ac:dyDescent="0.3">
      <c r="A149" s="3">
        <v>146</v>
      </c>
      <c r="B149" s="3">
        <v>53</v>
      </c>
      <c r="C149" s="3">
        <v>31</v>
      </c>
      <c r="D149" s="3">
        <v>39</v>
      </c>
      <c r="E149" s="9"/>
      <c r="F149" s="10">
        <v>146</v>
      </c>
      <c r="G149" s="3">
        <v>59.245353458664297</v>
      </c>
      <c r="H149" s="3">
        <v>30.8210820650344</v>
      </c>
      <c r="I149" s="12">
        <v>40.6499677224026</v>
      </c>
      <c r="J149" s="13">
        <f t="shared" si="6"/>
        <v>6.2479157685665436</v>
      </c>
      <c r="K149" s="14">
        <f t="shared" si="7"/>
        <v>1.6499677224026001</v>
      </c>
      <c r="L149" s="102">
        <f t="shared" si="5"/>
        <v>1</v>
      </c>
    </row>
    <row r="150" spans="1:12" x14ac:dyDescent="0.3">
      <c r="A150" s="3">
        <v>147</v>
      </c>
      <c r="B150" s="3">
        <v>113</v>
      </c>
      <c r="C150" s="3">
        <v>81</v>
      </c>
      <c r="D150" s="3">
        <v>31</v>
      </c>
      <c r="E150" s="9"/>
      <c r="F150" s="10">
        <v>147</v>
      </c>
      <c r="G150" s="3">
        <v>73.529417625776603</v>
      </c>
      <c r="H150" s="3">
        <v>80.249156857497397</v>
      </c>
      <c r="I150" s="12">
        <v>27.580275549286998</v>
      </c>
      <c r="J150" s="13">
        <f t="shared" si="6"/>
        <v>39.477723318157523</v>
      </c>
      <c r="K150" s="14">
        <f t="shared" si="7"/>
        <v>3.4197244507130016</v>
      </c>
      <c r="L150" s="102">
        <f t="shared" si="5"/>
        <v>0</v>
      </c>
    </row>
    <row r="151" spans="1:12" x14ac:dyDescent="0.3">
      <c r="A151" s="3">
        <v>148</v>
      </c>
      <c r="B151" s="3">
        <v>61</v>
      </c>
      <c r="C151" s="3">
        <v>77</v>
      </c>
      <c r="D151" s="3">
        <v>23</v>
      </c>
      <c r="E151" s="9"/>
      <c r="F151" s="10">
        <v>148</v>
      </c>
      <c r="G151" s="3">
        <v>78.2914287186736</v>
      </c>
      <c r="H151" s="3">
        <v>90.682854711126893</v>
      </c>
      <c r="I151" s="12">
        <v>24.335580753215002</v>
      </c>
      <c r="J151" s="13">
        <f t="shared" si="6"/>
        <v>22.050261226996327</v>
      </c>
      <c r="K151" s="14">
        <f t="shared" si="7"/>
        <v>1.3355807532150017</v>
      </c>
      <c r="L151" s="102">
        <f t="shared" si="5"/>
        <v>0</v>
      </c>
    </row>
    <row r="152" spans="1:12" x14ac:dyDescent="0.3">
      <c r="A152" s="3">
        <v>149</v>
      </c>
      <c r="B152" s="3">
        <v>53</v>
      </c>
      <c r="C152" s="3">
        <v>83</v>
      </c>
      <c r="D152" s="3">
        <v>23</v>
      </c>
      <c r="E152" s="9"/>
      <c r="F152" s="10">
        <v>149</v>
      </c>
      <c r="G152" s="3">
        <v>51.807694772023098</v>
      </c>
      <c r="H152" s="3">
        <v>82.278025797963707</v>
      </c>
      <c r="I152" s="12">
        <v>19.790797862912999</v>
      </c>
      <c r="J152" s="13">
        <f t="shared" si="6"/>
        <v>1.3938574192029094</v>
      </c>
      <c r="K152" s="14">
        <f t="shared" si="7"/>
        <v>3.2092021370870008</v>
      </c>
      <c r="L152" s="102">
        <f t="shared" si="5"/>
        <v>1</v>
      </c>
    </row>
    <row r="153" spans="1:12" x14ac:dyDescent="0.3">
      <c r="A153" s="3">
        <v>150</v>
      </c>
      <c r="B153" s="3">
        <v>85</v>
      </c>
      <c r="C153" s="3">
        <v>84</v>
      </c>
      <c r="D153" s="3">
        <v>23</v>
      </c>
      <c r="E153" s="9"/>
      <c r="F153" s="10">
        <v>150</v>
      </c>
      <c r="G153" s="3">
        <v>75.240179368626002</v>
      </c>
      <c r="H153" s="3">
        <v>81.919241681696207</v>
      </c>
      <c r="I153" s="12">
        <v>24.0138701806653</v>
      </c>
      <c r="J153" s="13">
        <f t="shared" si="6"/>
        <v>9.9791609835588879</v>
      </c>
      <c r="K153" s="14">
        <f t="shared" si="7"/>
        <v>1.0138701806653003</v>
      </c>
      <c r="L153" s="102">
        <f t="shared" si="5"/>
        <v>1</v>
      </c>
    </row>
    <row r="154" spans="1:12" x14ac:dyDescent="0.3">
      <c r="A154" s="3">
        <v>151</v>
      </c>
      <c r="B154" s="3">
        <v>33</v>
      </c>
      <c r="C154" s="3">
        <v>77</v>
      </c>
      <c r="D154" s="3">
        <v>31</v>
      </c>
      <c r="E154" s="9"/>
      <c r="F154" s="10">
        <v>151</v>
      </c>
      <c r="G154" s="3">
        <v>61.1985543894572</v>
      </c>
      <c r="H154" s="3">
        <v>80.834125458278507</v>
      </c>
      <c r="I154" s="12">
        <v>31.198059368115999</v>
      </c>
      <c r="J154" s="13">
        <f t="shared" si="6"/>
        <v>28.45802149983367</v>
      </c>
      <c r="K154" s="14">
        <f t="shared" si="7"/>
        <v>0.19805936811599878</v>
      </c>
      <c r="L154" s="102">
        <f t="shared" si="5"/>
        <v>0</v>
      </c>
    </row>
    <row r="155" spans="1:12" ht="15" thickBot="1" x14ac:dyDescent="0.35">
      <c r="A155" s="3">
        <v>152</v>
      </c>
      <c r="B155" s="3">
        <v>33</v>
      </c>
      <c r="C155" s="3">
        <v>73</v>
      </c>
      <c r="D155" s="3">
        <v>31</v>
      </c>
      <c r="E155" s="9"/>
      <c r="F155" s="10">
        <v>152</v>
      </c>
      <c r="G155" s="3">
        <v>47.0091954470304</v>
      </c>
      <c r="H155" s="3">
        <v>75.791167868222402</v>
      </c>
      <c r="I155" s="12">
        <v>31.426807645604601</v>
      </c>
      <c r="J155" s="24">
        <f t="shared" si="6"/>
        <v>14.284543224818023</v>
      </c>
      <c r="K155" s="25">
        <f t="shared" si="7"/>
        <v>0.42680764560460105</v>
      </c>
      <c r="L155" s="102">
        <f t="shared" si="5"/>
        <v>1</v>
      </c>
    </row>
    <row r="156" spans="1:12" x14ac:dyDescent="0.3">
      <c r="A156" s="3">
        <v>153</v>
      </c>
      <c r="B156" s="3">
        <v>33</v>
      </c>
      <c r="C156" s="3">
        <v>73</v>
      </c>
      <c r="D156" s="3">
        <v>31</v>
      </c>
      <c r="E156" s="9"/>
      <c r="F156" s="10">
        <v>153</v>
      </c>
      <c r="G156" s="3">
        <v>47.791641490539902</v>
      </c>
      <c r="H156" s="3">
        <v>66.981487807876306</v>
      </c>
      <c r="I156" s="12">
        <v>32.036049212731001</v>
      </c>
      <c r="J156" s="13">
        <f t="shared" si="6"/>
        <v>15.969193686326278</v>
      </c>
      <c r="K156" s="14">
        <f t="shared" si="7"/>
        <v>1.036049212731001</v>
      </c>
      <c r="L156" s="102">
        <f t="shared" si="5"/>
        <v>1</v>
      </c>
    </row>
    <row r="157" spans="1:12" x14ac:dyDescent="0.3">
      <c r="A157" s="3">
        <v>154</v>
      </c>
      <c r="B157" s="3">
        <v>105</v>
      </c>
      <c r="C157" s="3">
        <v>65</v>
      </c>
      <c r="D157" s="3">
        <v>31</v>
      </c>
      <c r="E157" s="9"/>
      <c r="F157" s="10">
        <v>154</v>
      </c>
      <c r="G157" s="3">
        <v>89.819865044140897</v>
      </c>
      <c r="H157" s="3">
        <v>82.289453009962301</v>
      </c>
      <c r="I157" s="12">
        <v>31.353099122613699</v>
      </c>
      <c r="J157" s="13">
        <f t="shared" si="6"/>
        <v>23.007861323073683</v>
      </c>
      <c r="K157" s="14">
        <f t="shared" si="7"/>
        <v>0.35309912261369902</v>
      </c>
      <c r="L157" s="102">
        <f t="shared" si="5"/>
        <v>0</v>
      </c>
    </row>
    <row r="158" spans="1:12" x14ac:dyDescent="0.3">
      <c r="A158" s="3">
        <v>155</v>
      </c>
      <c r="B158" s="3">
        <v>105</v>
      </c>
      <c r="C158" s="3">
        <v>65</v>
      </c>
      <c r="D158" s="3">
        <v>31</v>
      </c>
      <c r="E158" s="9"/>
      <c r="F158" s="10">
        <v>155</v>
      </c>
      <c r="G158" s="3">
        <v>85.890108266418807</v>
      </c>
      <c r="H158" s="3">
        <v>67.700766445815603</v>
      </c>
      <c r="I158" s="12">
        <v>28.953795654576499</v>
      </c>
      <c r="J158" s="13">
        <f t="shared" si="6"/>
        <v>19.299795373631252</v>
      </c>
      <c r="K158" s="14">
        <f t="shared" si="7"/>
        <v>2.0462043454235008</v>
      </c>
      <c r="L158" s="102">
        <f t="shared" si="5"/>
        <v>1</v>
      </c>
    </row>
    <row r="159" spans="1:12" x14ac:dyDescent="0.3">
      <c r="A159" s="3">
        <v>156</v>
      </c>
      <c r="B159" s="3">
        <v>105</v>
      </c>
      <c r="C159" s="3">
        <v>37</v>
      </c>
      <c r="D159" s="3">
        <v>47</v>
      </c>
      <c r="E159" s="9"/>
      <c r="F159" s="10">
        <v>156</v>
      </c>
      <c r="G159" s="3">
        <v>90.385044005592903</v>
      </c>
      <c r="H159" s="3">
        <v>38.184202420812497</v>
      </c>
      <c r="I159" s="12">
        <v>45.234681673598402</v>
      </c>
      <c r="J159" s="13">
        <f t="shared" si="6"/>
        <v>14.662853545334009</v>
      </c>
      <c r="K159" s="14">
        <f t="shared" si="7"/>
        <v>1.7653183264015979</v>
      </c>
      <c r="L159" s="102">
        <f t="shared" si="5"/>
        <v>1</v>
      </c>
    </row>
    <row r="160" spans="1:12" x14ac:dyDescent="0.3">
      <c r="A160" s="3">
        <v>157</v>
      </c>
      <c r="B160" s="3">
        <v>61</v>
      </c>
      <c r="C160" s="3">
        <v>45</v>
      </c>
      <c r="D160" s="3">
        <v>39</v>
      </c>
      <c r="E160" s="9"/>
      <c r="F160" s="10">
        <v>157</v>
      </c>
      <c r="G160" s="3">
        <v>48.8589035543649</v>
      </c>
      <c r="H160" s="3">
        <v>49.126311638644701</v>
      </c>
      <c r="I160" s="12">
        <v>39.932666040457697</v>
      </c>
      <c r="J160" s="13">
        <f t="shared" si="6"/>
        <v>12.823130298075737</v>
      </c>
      <c r="K160" s="14">
        <f t="shared" si="7"/>
        <v>0.93266604045769697</v>
      </c>
      <c r="L160" s="102">
        <f t="shared" si="5"/>
        <v>1</v>
      </c>
    </row>
    <row r="161" spans="1:12" x14ac:dyDescent="0.3">
      <c r="A161" s="3">
        <v>158</v>
      </c>
      <c r="B161" s="3">
        <v>125</v>
      </c>
      <c r="C161" s="3">
        <v>92</v>
      </c>
      <c r="D161" s="3">
        <v>39</v>
      </c>
      <c r="E161" s="9"/>
      <c r="F161" s="10">
        <v>158</v>
      </c>
      <c r="G161" s="3">
        <v>60.779481107296398</v>
      </c>
      <c r="H161" s="3">
        <v>90.738827232522794</v>
      </c>
      <c r="I161" s="12">
        <v>40.835298831448299</v>
      </c>
      <c r="J161" s="13">
        <f t="shared" si="6"/>
        <v>64.232901254711564</v>
      </c>
      <c r="K161" s="14">
        <f t="shared" si="7"/>
        <v>1.8352988314482985</v>
      </c>
      <c r="L161" s="102">
        <f t="shared" si="5"/>
        <v>0</v>
      </c>
    </row>
    <row r="162" spans="1:12" ht="15" thickBot="1" x14ac:dyDescent="0.35">
      <c r="A162" s="3">
        <v>159</v>
      </c>
      <c r="B162" s="3">
        <v>109</v>
      </c>
      <c r="C162" s="3">
        <v>78</v>
      </c>
      <c r="D162" s="3">
        <v>23</v>
      </c>
      <c r="E162" s="9"/>
      <c r="F162" s="10">
        <v>159</v>
      </c>
      <c r="G162" s="3">
        <v>64.008937879821104</v>
      </c>
      <c r="H162" s="3">
        <v>69.930411352818695</v>
      </c>
      <c r="I162" s="12">
        <v>23.542537671233202</v>
      </c>
      <c r="J162" s="24">
        <f t="shared" si="6"/>
        <v>45.709013680416618</v>
      </c>
      <c r="K162" s="25">
        <f t="shared" si="7"/>
        <v>0.54253767123320173</v>
      </c>
      <c r="L162" s="102">
        <f t="shared" si="5"/>
        <v>0</v>
      </c>
    </row>
    <row r="163" spans="1:12" x14ac:dyDescent="0.3">
      <c r="A163" s="3">
        <v>160</v>
      </c>
      <c r="B163" s="3">
        <v>77</v>
      </c>
      <c r="C163" s="3">
        <v>86</v>
      </c>
      <c r="D163" s="3">
        <v>23</v>
      </c>
      <c r="E163" s="9"/>
      <c r="F163" s="10">
        <v>160</v>
      </c>
      <c r="G163" s="3">
        <v>67.9421193941658</v>
      </c>
      <c r="H163" s="3">
        <v>87.897724342752895</v>
      </c>
      <c r="I163" s="12">
        <v>36.973862433297199</v>
      </c>
      <c r="J163" s="13">
        <f t="shared" si="6"/>
        <v>9.2545426008325364</v>
      </c>
      <c r="K163" s="14">
        <f t="shared" si="7"/>
        <v>13.973862433297199</v>
      </c>
      <c r="L163" s="102">
        <f t="shared" si="5"/>
        <v>1</v>
      </c>
    </row>
    <row r="164" spans="1:12" x14ac:dyDescent="0.3">
      <c r="A164" s="3">
        <v>161</v>
      </c>
      <c r="B164" s="3">
        <v>93</v>
      </c>
      <c r="C164" s="3">
        <v>56</v>
      </c>
      <c r="D164" s="3">
        <v>39</v>
      </c>
      <c r="E164" s="9"/>
      <c r="F164" s="10">
        <v>161</v>
      </c>
      <c r="G164" s="3">
        <v>77.646838328163298</v>
      </c>
      <c r="H164" s="3">
        <v>87.277376026109707</v>
      </c>
      <c r="I164" s="12">
        <v>53.732793793835299</v>
      </c>
      <c r="J164" s="13">
        <f t="shared" si="6"/>
        <v>34.842414158611597</v>
      </c>
      <c r="K164" s="14">
        <f t="shared" si="7"/>
        <v>14.732793793835299</v>
      </c>
      <c r="L164" s="102">
        <f t="shared" si="5"/>
        <v>0</v>
      </c>
    </row>
    <row r="165" spans="1:12" x14ac:dyDescent="0.3">
      <c r="A165" s="3">
        <v>162</v>
      </c>
      <c r="B165" s="3">
        <v>109</v>
      </c>
      <c r="C165" s="3">
        <v>85</v>
      </c>
      <c r="D165" s="3">
        <v>23</v>
      </c>
      <c r="E165" s="9"/>
      <c r="F165" s="10">
        <v>162</v>
      </c>
      <c r="G165" s="3">
        <v>85.514614275114795</v>
      </c>
      <c r="H165" s="3">
        <v>85.484689573770893</v>
      </c>
      <c r="I165" s="12">
        <v>25.9583346201367</v>
      </c>
      <c r="J165" s="13">
        <f t="shared" si="6"/>
        <v>23.490386685398857</v>
      </c>
      <c r="K165" s="14">
        <f t="shared" si="7"/>
        <v>2.9583346201367</v>
      </c>
      <c r="L165" s="102">
        <f t="shared" si="5"/>
        <v>0</v>
      </c>
    </row>
    <row r="166" spans="1:12" x14ac:dyDescent="0.3">
      <c r="A166" s="3">
        <v>163</v>
      </c>
      <c r="B166" s="3">
        <v>97</v>
      </c>
      <c r="C166" s="3">
        <v>65</v>
      </c>
      <c r="D166" s="3">
        <v>15</v>
      </c>
      <c r="E166" s="9"/>
      <c r="F166" s="10">
        <v>163</v>
      </c>
      <c r="G166" s="3">
        <v>72.517731882952205</v>
      </c>
      <c r="H166" s="3">
        <v>66.724251333574202</v>
      </c>
      <c r="I166" s="12">
        <v>32.305172384526998</v>
      </c>
      <c r="J166" s="13">
        <f t="shared" si="6"/>
        <v>24.542911294635513</v>
      </c>
      <c r="K166" s="14">
        <f t="shared" si="7"/>
        <v>17.305172384526998</v>
      </c>
      <c r="L166" s="102">
        <f t="shared" si="5"/>
        <v>0</v>
      </c>
    </row>
    <row r="167" spans="1:12" x14ac:dyDescent="0.3">
      <c r="A167" s="3">
        <v>164</v>
      </c>
      <c r="B167" s="3">
        <v>105</v>
      </c>
      <c r="C167" s="3">
        <v>65</v>
      </c>
      <c r="D167" s="3">
        <v>47</v>
      </c>
      <c r="E167" s="9"/>
      <c r="F167" s="10">
        <v>164</v>
      </c>
      <c r="G167" s="3">
        <v>74.913003141575999</v>
      </c>
      <c r="H167" s="3">
        <v>64.568290915091495</v>
      </c>
      <c r="I167" s="12">
        <v>47.784909692688899</v>
      </c>
      <c r="J167" s="13">
        <f t="shared" si="6"/>
        <v>30.090093929610926</v>
      </c>
      <c r="K167" s="14">
        <f t="shared" si="7"/>
        <v>0.78490969268889899</v>
      </c>
      <c r="L167" s="102">
        <f t="shared" si="5"/>
        <v>0</v>
      </c>
    </row>
    <row r="168" spans="1:12" x14ac:dyDescent="0.3">
      <c r="A168" s="3">
        <v>165</v>
      </c>
      <c r="B168" s="3">
        <v>61</v>
      </c>
      <c r="C168" s="3">
        <v>49</v>
      </c>
      <c r="D168" s="3">
        <v>39</v>
      </c>
      <c r="E168" s="9"/>
      <c r="F168" s="10">
        <v>165</v>
      </c>
      <c r="G168" s="3">
        <v>51.969186046709602</v>
      </c>
      <c r="H168" s="3">
        <v>56.364549752388399</v>
      </c>
      <c r="I168" s="12">
        <v>41.980401473895398</v>
      </c>
      <c r="J168" s="13">
        <f t="shared" si="6"/>
        <v>11.652990762647526</v>
      </c>
      <c r="K168" s="14">
        <f t="shared" si="7"/>
        <v>2.9804014738953981</v>
      </c>
      <c r="L168" s="102">
        <f t="shared" si="5"/>
        <v>1</v>
      </c>
    </row>
    <row r="169" spans="1:12" ht="15" thickBot="1" x14ac:dyDescent="0.35">
      <c r="A169" s="3">
        <v>166</v>
      </c>
      <c r="B169" s="3">
        <v>61</v>
      </c>
      <c r="C169" s="3">
        <v>72</v>
      </c>
      <c r="D169" s="3">
        <v>71</v>
      </c>
      <c r="E169" s="9"/>
      <c r="F169" s="10">
        <v>166</v>
      </c>
      <c r="G169" s="3">
        <v>52.833608180031703</v>
      </c>
      <c r="H169" s="3">
        <v>80.743687389218394</v>
      </c>
      <c r="I169" s="12">
        <v>71.100572472726697</v>
      </c>
      <c r="J169" s="24">
        <f t="shared" si="6"/>
        <v>11.964197612778799</v>
      </c>
      <c r="K169" s="25">
        <f t="shared" si="7"/>
        <v>0.10057247272669656</v>
      </c>
      <c r="L169" s="102">
        <f t="shared" si="5"/>
        <v>1</v>
      </c>
    </row>
    <row r="170" spans="1:12" x14ac:dyDescent="0.3">
      <c r="A170" s="3">
        <v>167</v>
      </c>
      <c r="B170" s="3">
        <v>101</v>
      </c>
      <c r="C170" s="3">
        <v>64</v>
      </c>
      <c r="D170" s="3">
        <v>71</v>
      </c>
      <c r="E170" s="9"/>
      <c r="F170" s="10">
        <v>167</v>
      </c>
      <c r="G170" s="3">
        <v>73.152608177935207</v>
      </c>
      <c r="H170" s="3">
        <v>66.943667468089501</v>
      </c>
      <c r="I170" s="12">
        <v>70.727437655794802</v>
      </c>
      <c r="J170" s="13">
        <f t="shared" si="6"/>
        <v>28.002542910498139</v>
      </c>
      <c r="K170" s="14">
        <f t="shared" si="7"/>
        <v>0.27256234420519831</v>
      </c>
      <c r="L170" s="102">
        <f t="shared" si="5"/>
        <v>0</v>
      </c>
    </row>
    <row r="171" spans="1:12" x14ac:dyDescent="0.3">
      <c r="A171" s="3">
        <v>168</v>
      </c>
      <c r="B171" s="3">
        <v>97</v>
      </c>
      <c r="C171" s="3">
        <v>38</v>
      </c>
      <c r="D171" s="3">
        <v>63</v>
      </c>
      <c r="E171" s="9"/>
      <c r="F171" s="10">
        <v>168</v>
      </c>
      <c r="G171" s="3">
        <v>84.639301433986304</v>
      </c>
      <c r="H171" s="3">
        <v>40.589341241056196</v>
      </c>
      <c r="I171" s="12">
        <v>61.974082121098398</v>
      </c>
      <c r="J171" s="13">
        <f t="shared" si="6"/>
        <v>12.628996678378194</v>
      </c>
      <c r="K171" s="14">
        <f t="shared" si="7"/>
        <v>1.0259178789016019</v>
      </c>
      <c r="L171" s="102">
        <f t="shared" si="5"/>
        <v>1</v>
      </c>
    </row>
    <row r="172" spans="1:12" x14ac:dyDescent="0.3">
      <c r="A172" s="3">
        <v>169</v>
      </c>
      <c r="B172" s="3">
        <v>69</v>
      </c>
      <c r="C172" s="3">
        <v>57</v>
      </c>
      <c r="D172" s="3">
        <v>39</v>
      </c>
      <c r="E172" s="9"/>
      <c r="F172" s="10">
        <v>169</v>
      </c>
      <c r="G172" s="3">
        <v>57.908622584237797</v>
      </c>
      <c r="H172" s="3">
        <v>58.675093917405498</v>
      </c>
      <c r="I172" s="12">
        <v>39.770851261432</v>
      </c>
      <c r="J172" s="13">
        <f t="shared" si="6"/>
        <v>11.217156173068499</v>
      </c>
      <c r="K172" s="14">
        <f t="shared" si="7"/>
        <v>0.770851261432</v>
      </c>
      <c r="L172" s="102">
        <f t="shared" si="5"/>
        <v>1</v>
      </c>
    </row>
    <row r="173" spans="1:12" x14ac:dyDescent="0.3">
      <c r="A173" s="5">
        <v>170</v>
      </c>
      <c r="B173" s="5">
        <v>128.5</v>
      </c>
      <c r="C173" s="5">
        <v>-2.2999999999999998</v>
      </c>
      <c r="D173" s="5">
        <v>58</v>
      </c>
      <c r="E173" s="9"/>
      <c r="F173" s="10">
        <v>170</v>
      </c>
      <c r="G173" s="3">
        <v>77.716272155253094</v>
      </c>
      <c r="H173" s="3">
        <v>28.5857868791946</v>
      </c>
      <c r="I173" s="12">
        <v>60.7588101883089</v>
      </c>
      <c r="J173" s="13">
        <f t="shared" si="6"/>
        <v>59.438361728401901</v>
      </c>
      <c r="K173" s="14">
        <f t="shared" si="7"/>
        <v>2.7588101883088996</v>
      </c>
      <c r="L173" s="102">
        <f t="shared" si="5"/>
        <v>0</v>
      </c>
    </row>
    <row r="174" spans="1:12" x14ac:dyDescent="0.3">
      <c r="A174" s="3">
        <v>171</v>
      </c>
      <c r="B174" s="3">
        <v>45</v>
      </c>
      <c r="C174" s="3">
        <v>61</v>
      </c>
      <c r="D174" s="3">
        <v>55</v>
      </c>
      <c r="E174" s="9"/>
      <c r="F174" s="10">
        <v>171</v>
      </c>
      <c r="G174" s="3">
        <v>70.187648701722296</v>
      </c>
      <c r="H174" s="3">
        <v>64.407213422253307</v>
      </c>
      <c r="I174" s="12">
        <v>55.858745213427397</v>
      </c>
      <c r="J174" s="13">
        <f t="shared" si="6"/>
        <v>25.417056289550054</v>
      </c>
      <c r="K174" s="14">
        <f t="shared" si="7"/>
        <v>0.8587452134273974</v>
      </c>
      <c r="L174" s="102">
        <f t="shared" si="5"/>
        <v>0</v>
      </c>
    </row>
    <row r="175" spans="1:12" x14ac:dyDescent="0.3">
      <c r="A175" s="3">
        <v>172</v>
      </c>
      <c r="B175" s="3">
        <v>113</v>
      </c>
      <c r="C175" s="3">
        <v>26</v>
      </c>
      <c r="D175" s="3">
        <v>63</v>
      </c>
      <c r="E175" s="9"/>
      <c r="F175" s="10">
        <v>172</v>
      </c>
      <c r="G175" s="3">
        <v>100.64282135009999</v>
      </c>
      <c r="H175" s="3">
        <v>31.265472360502802</v>
      </c>
      <c r="I175" s="12">
        <v>50.478058240040099</v>
      </c>
      <c r="J175" s="13">
        <f t="shared" si="6"/>
        <v>13.432239700242231</v>
      </c>
      <c r="K175" s="14">
        <f t="shared" si="7"/>
        <v>12.521941759959901</v>
      </c>
      <c r="L175" s="102">
        <f t="shared" si="5"/>
        <v>1</v>
      </c>
    </row>
    <row r="176" spans="1:12" ht="15" thickBot="1" x14ac:dyDescent="0.35">
      <c r="A176" s="3">
        <v>173</v>
      </c>
      <c r="B176" s="3">
        <v>93</v>
      </c>
      <c r="C176" s="3">
        <v>51</v>
      </c>
      <c r="D176" s="3">
        <v>55</v>
      </c>
      <c r="E176" s="9"/>
      <c r="F176" s="10">
        <v>173</v>
      </c>
      <c r="G176" s="3">
        <v>61.553890604143298</v>
      </c>
      <c r="H176" s="3">
        <v>66.370161200659098</v>
      </c>
      <c r="I176" s="12">
        <v>55.504352463685997</v>
      </c>
      <c r="J176" s="24">
        <f t="shared" si="6"/>
        <v>35.001423563484295</v>
      </c>
      <c r="K176" s="25">
        <f t="shared" si="7"/>
        <v>0.50435246368599707</v>
      </c>
      <c r="L176" s="102">
        <f t="shared" si="5"/>
        <v>0</v>
      </c>
    </row>
    <row r="177" spans="1:12" x14ac:dyDescent="0.3">
      <c r="A177" s="3">
        <v>174</v>
      </c>
      <c r="B177" s="3">
        <v>125</v>
      </c>
      <c r="C177" s="3">
        <v>53</v>
      </c>
      <c r="D177" s="3">
        <v>55</v>
      </c>
      <c r="E177" s="9"/>
      <c r="F177" s="10">
        <v>174</v>
      </c>
      <c r="G177" s="3">
        <v>114.981278940751</v>
      </c>
      <c r="H177" s="3">
        <v>71.478742984382095</v>
      </c>
      <c r="I177" s="12">
        <v>43.969406453979801</v>
      </c>
      <c r="J177" s="13">
        <f t="shared" si="6"/>
        <v>21.019959894012402</v>
      </c>
      <c r="K177" s="14">
        <f t="shared" si="7"/>
        <v>11.030593546020199</v>
      </c>
      <c r="L177" s="102">
        <f t="shared" si="5"/>
        <v>0</v>
      </c>
    </row>
    <row r="178" spans="1:12" x14ac:dyDescent="0.3">
      <c r="A178" s="3">
        <v>175</v>
      </c>
      <c r="B178" s="3">
        <v>37</v>
      </c>
      <c r="C178" s="3">
        <v>41</v>
      </c>
      <c r="D178" s="3">
        <v>39</v>
      </c>
      <c r="E178" s="9"/>
      <c r="F178" s="10">
        <v>175</v>
      </c>
      <c r="G178" s="3">
        <v>45.0904724454007</v>
      </c>
      <c r="H178" s="3">
        <v>42.940206816647397</v>
      </c>
      <c r="I178" s="12">
        <v>39.211464475102403</v>
      </c>
      <c r="J178" s="13">
        <f t="shared" si="6"/>
        <v>8.3198645951213059</v>
      </c>
      <c r="K178" s="14">
        <f t="shared" si="7"/>
        <v>0.21146447510240307</v>
      </c>
      <c r="L178" s="102">
        <f t="shared" si="5"/>
        <v>1</v>
      </c>
    </row>
    <row r="179" spans="1:12" x14ac:dyDescent="0.3">
      <c r="A179" s="3">
        <v>176</v>
      </c>
      <c r="B179" s="3">
        <v>93</v>
      </c>
      <c r="C179" s="3">
        <v>68</v>
      </c>
      <c r="D179" s="3">
        <v>39</v>
      </c>
      <c r="E179" s="9"/>
      <c r="F179" s="10">
        <v>176</v>
      </c>
      <c r="G179" s="3">
        <v>87.268332556920697</v>
      </c>
      <c r="H179" s="3">
        <v>77.838213448399202</v>
      </c>
      <c r="I179" s="12">
        <v>45.828006953542797</v>
      </c>
      <c r="J179" s="13">
        <f t="shared" si="6"/>
        <v>11.386064093193843</v>
      </c>
      <c r="K179" s="14">
        <f t="shared" si="7"/>
        <v>6.828006953542797</v>
      </c>
      <c r="L179" s="102">
        <f t="shared" si="5"/>
        <v>1</v>
      </c>
    </row>
    <row r="180" spans="1:12" x14ac:dyDescent="0.3">
      <c r="A180" s="3">
        <v>177</v>
      </c>
      <c r="B180" s="3">
        <v>113</v>
      </c>
      <c r="C180" s="3">
        <v>105</v>
      </c>
      <c r="D180" s="3">
        <v>31</v>
      </c>
      <c r="E180" s="9"/>
      <c r="F180" s="10">
        <v>177</v>
      </c>
      <c r="G180" s="3">
        <v>83.384675096810994</v>
      </c>
      <c r="H180" s="3">
        <v>73.487211104841407</v>
      </c>
      <c r="I180" s="12">
        <v>37.937163623792799</v>
      </c>
      <c r="J180" s="13">
        <f t="shared" si="6"/>
        <v>43.24492262765974</v>
      </c>
      <c r="K180" s="14">
        <f t="shared" si="7"/>
        <v>6.9371636237927987</v>
      </c>
      <c r="L180" s="102">
        <f t="shared" si="5"/>
        <v>0</v>
      </c>
    </row>
    <row r="181" spans="1:12" x14ac:dyDescent="0.3">
      <c r="A181" s="3">
        <v>178</v>
      </c>
      <c r="B181" s="3">
        <v>109</v>
      </c>
      <c r="C181" s="3">
        <v>78</v>
      </c>
      <c r="D181" s="3">
        <v>55</v>
      </c>
      <c r="E181" s="9"/>
      <c r="F181" s="10">
        <v>178</v>
      </c>
      <c r="G181" s="3">
        <v>94.304066220329105</v>
      </c>
      <c r="H181" s="3">
        <v>77.640928998522995</v>
      </c>
      <c r="I181" s="12">
        <v>55.110038979849399</v>
      </c>
      <c r="J181" s="13">
        <f t="shared" si="6"/>
        <v>14.700319780214777</v>
      </c>
      <c r="K181" s="14">
        <f t="shared" si="7"/>
        <v>0.11003897984939925</v>
      </c>
      <c r="L181" s="102">
        <f t="shared" si="5"/>
        <v>1</v>
      </c>
    </row>
    <row r="182" spans="1:12" x14ac:dyDescent="0.3">
      <c r="A182" s="3">
        <v>179</v>
      </c>
      <c r="B182" s="3">
        <v>101</v>
      </c>
      <c r="C182" s="3">
        <v>73</v>
      </c>
      <c r="D182" s="3">
        <v>55</v>
      </c>
      <c r="E182" s="9"/>
      <c r="F182" s="10">
        <v>179</v>
      </c>
      <c r="G182" s="3">
        <v>94.765430124348796</v>
      </c>
      <c r="H182" s="3">
        <v>79.892012494768196</v>
      </c>
      <c r="I182" s="12">
        <v>55.406495883610901</v>
      </c>
      <c r="J182" s="13">
        <f t="shared" si="6"/>
        <v>9.2935298870998633</v>
      </c>
      <c r="K182" s="14">
        <f t="shared" si="7"/>
        <v>0.40649588361090139</v>
      </c>
      <c r="L182" s="102">
        <f t="shared" si="5"/>
        <v>1</v>
      </c>
    </row>
    <row r="183" spans="1:12" ht="15" thickBot="1" x14ac:dyDescent="0.35">
      <c r="A183" s="3">
        <v>180</v>
      </c>
      <c r="B183" s="3">
        <v>105</v>
      </c>
      <c r="C183" s="3">
        <v>70</v>
      </c>
      <c r="D183" s="3">
        <v>47</v>
      </c>
      <c r="E183" s="9"/>
      <c r="F183" s="10">
        <v>180</v>
      </c>
      <c r="G183" s="3">
        <v>92.158457859403995</v>
      </c>
      <c r="H183" s="3">
        <v>70.352808014249504</v>
      </c>
      <c r="I183" s="12">
        <v>47.320339110145703</v>
      </c>
      <c r="J183" s="24">
        <f t="shared" si="6"/>
        <v>12.846387743004712</v>
      </c>
      <c r="K183" s="25">
        <f t="shared" si="7"/>
        <v>0.32033911014570293</v>
      </c>
      <c r="L183" s="102">
        <f t="shared" si="5"/>
        <v>1</v>
      </c>
    </row>
    <row r="184" spans="1:12" x14ac:dyDescent="0.3">
      <c r="A184" s="3">
        <v>181</v>
      </c>
      <c r="B184" s="3">
        <v>101</v>
      </c>
      <c r="C184" s="3">
        <v>73</v>
      </c>
      <c r="D184" s="3">
        <v>55</v>
      </c>
      <c r="E184" s="9"/>
      <c r="F184" s="10">
        <v>181</v>
      </c>
      <c r="G184" s="3">
        <v>85.949175410682301</v>
      </c>
      <c r="H184" s="3">
        <v>75.413663349227704</v>
      </c>
      <c r="I184" s="12">
        <v>54.926329659470298</v>
      </c>
      <c r="J184" s="13">
        <f t="shared" si="6"/>
        <v>15.243132603956949</v>
      </c>
      <c r="K184" s="14">
        <f t="shared" si="7"/>
        <v>7.3670340529702116E-2</v>
      </c>
      <c r="L184" s="102">
        <f t="shared" si="5"/>
        <v>1</v>
      </c>
    </row>
    <row r="185" spans="1:12" x14ac:dyDescent="0.3">
      <c r="A185" s="3">
        <v>182</v>
      </c>
      <c r="B185" s="3">
        <v>77</v>
      </c>
      <c r="C185" s="3">
        <v>22</v>
      </c>
      <c r="D185" s="3">
        <v>39</v>
      </c>
      <c r="E185" s="9"/>
      <c r="F185" s="10">
        <v>182</v>
      </c>
      <c r="G185" s="3">
        <v>89.913586381939396</v>
      </c>
      <c r="H185" s="3">
        <v>24.158532836459202</v>
      </c>
      <c r="I185" s="12">
        <v>46.035242788535299</v>
      </c>
      <c r="J185" s="13">
        <f t="shared" si="6"/>
        <v>13.092745214426317</v>
      </c>
      <c r="K185" s="14">
        <f t="shared" si="7"/>
        <v>7.0352427885352995</v>
      </c>
      <c r="L185" s="102">
        <f t="shared" si="5"/>
        <v>1</v>
      </c>
    </row>
    <row r="186" spans="1:12" x14ac:dyDescent="0.3">
      <c r="A186" s="3">
        <v>183</v>
      </c>
      <c r="B186" s="3">
        <v>77</v>
      </c>
      <c r="C186" s="3">
        <v>22</v>
      </c>
      <c r="D186" s="3">
        <v>39</v>
      </c>
      <c r="E186" s="9"/>
      <c r="F186" s="10">
        <v>183</v>
      </c>
      <c r="G186" s="3">
        <v>70.136533913510803</v>
      </c>
      <c r="H186" s="3">
        <v>25.4610553519923</v>
      </c>
      <c r="I186" s="12">
        <v>33.872603967591097</v>
      </c>
      <c r="J186" s="13">
        <f t="shared" si="6"/>
        <v>7.6867464424125425</v>
      </c>
      <c r="K186" s="14">
        <f t="shared" si="7"/>
        <v>5.1273960324089032</v>
      </c>
      <c r="L186" s="102">
        <f t="shared" si="5"/>
        <v>1</v>
      </c>
    </row>
    <row r="187" spans="1:12" x14ac:dyDescent="0.3">
      <c r="A187" s="3">
        <v>184</v>
      </c>
      <c r="B187" s="3">
        <v>81</v>
      </c>
      <c r="C187" s="3">
        <v>70</v>
      </c>
      <c r="D187" s="3">
        <v>31</v>
      </c>
      <c r="E187" s="9"/>
      <c r="F187" s="10">
        <v>184</v>
      </c>
      <c r="G187" s="3">
        <v>85.706695681373105</v>
      </c>
      <c r="H187" s="3">
        <v>70.089350430382098</v>
      </c>
      <c r="I187" s="12">
        <v>31.8834140672042</v>
      </c>
      <c r="J187" s="13">
        <f t="shared" si="6"/>
        <v>4.7075437052103624</v>
      </c>
      <c r="K187" s="14">
        <f t="shared" si="7"/>
        <v>0.88341406720419968</v>
      </c>
      <c r="L187" s="102">
        <f t="shared" si="5"/>
        <v>1</v>
      </c>
    </row>
    <row r="188" spans="1:12" x14ac:dyDescent="0.3">
      <c r="A188" s="3">
        <v>185</v>
      </c>
      <c r="B188" s="3">
        <v>113</v>
      </c>
      <c r="C188" s="3">
        <v>82</v>
      </c>
      <c r="D188" s="3">
        <v>31</v>
      </c>
      <c r="E188" s="9"/>
      <c r="F188" s="10">
        <v>185</v>
      </c>
      <c r="G188" s="3">
        <v>96.119338831097906</v>
      </c>
      <c r="H188" s="3">
        <v>83.340442335470001</v>
      </c>
      <c r="I188" s="12">
        <v>30.762289224726899</v>
      </c>
      <c r="J188" s="13">
        <f t="shared" si="6"/>
        <v>16.933797777049286</v>
      </c>
      <c r="K188" s="14">
        <f t="shared" si="7"/>
        <v>0.23771077527310069</v>
      </c>
      <c r="L188" s="102">
        <f t="shared" si="5"/>
        <v>1</v>
      </c>
    </row>
    <row r="189" spans="1:12" x14ac:dyDescent="0.3">
      <c r="A189" s="3">
        <v>186</v>
      </c>
      <c r="B189" s="3">
        <v>61</v>
      </c>
      <c r="C189" s="3">
        <v>52</v>
      </c>
      <c r="D189" s="3">
        <v>23</v>
      </c>
      <c r="E189" s="9"/>
      <c r="F189" s="10">
        <v>186</v>
      </c>
      <c r="G189" s="3">
        <v>74.287331908286902</v>
      </c>
      <c r="H189" s="3">
        <v>52.802718617098201</v>
      </c>
      <c r="I189" s="12">
        <v>12.898432241920901</v>
      </c>
      <c r="J189" s="13">
        <f t="shared" si="6"/>
        <v>13.311556874356031</v>
      </c>
      <c r="K189" s="14">
        <f t="shared" si="7"/>
        <v>10.101567758079099</v>
      </c>
      <c r="L189" s="102">
        <f t="shared" si="5"/>
        <v>1</v>
      </c>
    </row>
    <row r="190" spans="1:12" ht="15" thickBot="1" x14ac:dyDescent="0.35">
      <c r="A190" s="3">
        <v>187</v>
      </c>
      <c r="B190" s="3">
        <v>97</v>
      </c>
      <c r="C190" s="3">
        <v>35</v>
      </c>
      <c r="D190" s="3">
        <v>15</v>
      </c>
      <c r="E190" s="9"/>
      <c r="F190" s="10">
        <v>187</v>
      </c>
      <c r="G190" s="3">
        <v>93.1643024957786</v>
      </c>
      <c r="H190" s="3">
        <v>34.656004692609201</v>
      </c>
      <c r="I190" s="12">
        <v>14.879634953848599</v>
      </c>
      <c r="J190" s="24">
        <f t="shared" si="6"/>
        <v>3.8510918082275278</v>
      </c>
      <c r="K190" s="25">
        <f t="shared" si="7"/>
        <v>0.12036504615140053</v>
      </c>
      <c r="L190" s="102">
        <f t="shared" si="5"/>
        <v>1</v>
      </c>
    </row>
    <row r="191" spans="1:12" x14ac:dyDescent="0.3">
      <c r="A191" s="3">
        <v>188</v>
      </c>
      <c r="B191" s="3">
        <v>65</v>
      </c>
      <c r="C191" s="3">
        <v>40</v>
      </c>
      <c r="D191" s="3">
        <v>15</v>
      </c>
      <c r="E191" s="9"/>
      <c r="F191" s="10">
        <v>188</v>
      </c>
      <c r="G191" s="3">
        <v>58.309905249256602</v>
      </c>
      <c r="H191" s="3">
        <v>42.635458124956699</v>
      </c>
      <c r="I191" s="12">
        <v>15.4093256715345</v>
      </c>
      <c r="J191" s="13">
        <f t="shared" si="6"/>
        <v>7.1904803248687532</v>
      </c>
      <c r="K191" s="14">
        <f t="shared" si="7"/>
        <v>0.40932567153449995</v>
      </c>
      <c r="L191" s="102">
        <f t="shared" ref="L191:L254" si="8">IF(J191&lt;20,1,0)</f>
        <v>1</v>
      </c>
    </row>
    <row r="192" spans="1:12" x14ac:dyDescent="0.3">
      <c r="A192" s="3">
        <v>189</v>
      </c>
      <c r="B192" s="3">
        <v>77</v>
      </c>
      <c r="C192" s="3">
        <v>60</v>
      </c>
      <c r="D192" s="3">
        <v>23</v>
      </c>
      <c r="E192" s="9"/>
      <c r="F192" s="10">
        <v>189</v>
      </c>
      <c r="G192" s="3">
        <v>83.028852502361303</v>
      </c>
      <c r="H192" s="3">
        <v>60.343914947550502</v>
      </c>
      <c r="I192" s="12">
        <v>24.287598452297399</v>
      </c>
      <c r="J192" s="13">
        <f t="shared" si="6"/>
        <v>6.0386538223661086</v>
      </c>
      <c r="K192" s="14">
        <f t="shared" si="7"/>
        <v>1.2875984522973987</v>
      </c>
      <c r="L192" s="102">
        <f t="shared" si="8"/>
        <v>1</v>
      </c>
    </row>
    <row r="193" spans="1:12" x14ac:dyDescent="0.3">
      <c r="A193" s="3">
        <v>190</v>
      </c>
      <c r="B193" s="3">
        <v>37</v>
      </c>
      <c r="C193" s="3">
        <v>50</v>
      </c>
      <c r="D193" s="3">
        <v>23</v>
      </c>
      <c r="E193" s="9"/>
      <c r="F193" s="10">
        <v>190</v>
      </c>
      <c r="G193" s="3">
        <v>72.373323614462606</v>
      </c>
      <c r="H193" s="3">
        <v>49.206952000942202</v>
      </c>
      <c r="I193" s="12">
        <v>23.379719945702099</v>
      </c>
      <c r="J193" s="13">
        <f t="shared" si="6"/>
        <v>35.38221232006709</v>
      </c>
      <c r="K193" s="14">
        <f t="shared" si="7"/>
        <v>0.37971994570209944</v>
      </c>
      <c r="L193" s="102">
        <f t="shared" si="8"/>
        <v>0</v>
      </c>
    </row>
    <row r="194" spans="1:12" x14ac:dyDescent="0.3">
      <c r="A194" s="3">
        <v>191</v>
      </c>
      <c r="B194" s="3">
        <v>117</v>
      </c>
      <c r="C194" s="3">
        <v>57</v>
      </c>
      <c r="D194" s="3">
        <v>39</v>
      </c>
      <c r="E194" s="9"/>
      <c r="F194" s="10">
        <v>191</v>
      </c>
      <c r="G194" s="3">
        <v>79.455146562005794</v>
      </c>
      <c r="H194" s="3">
        <v>37.648915148984599</v>
      </c>
      <c r="I194" s="12">
        <v>38.270166932832602</v>
      </c>
      <c r="J194" s="13">
        <f t="shared" si="6"/>
        <v>42.238377153859297</v>
      </c>
      <c r="K194" s="14">
        <f t="shared" si="7"/>
        <v>0.72983306716739804</v>
      </c>
      <c r="L194" s="102">
        <f t="shared" si="8"/>
        <v>0</v>
      </c>
    </row>
    <row r="195" spans="1:12" x14ac:dyDescent="0.3">
      <c r="A195" s="3">
        <v>192</v>
      </c>
      <c r="B195" s="3">
        <v>105</v>
      </c>
      <c r="C195" s="3">
        <v>73</v>
      </c>
      <c r="D195" s="3">
        <v>47</v>
      </c>
      <c r="E195" s="9"/>
      <c r="F195" s="10">
        <v>192</v>
      </c>
      <c r="G195" s="3">
        <v>82.820356945160597</v>
      </c>
      <c r="H195" s="3">
        <v>72.390351088756702</v>
      </c>
      <c r="I195" s="12">
        <v>48.7034271196272</v>
      </c>
      <c r="J195" s="13">
        <f t="shared" si="6"/>
        <v>22.188020142298996</v>
      </c>
      <c r="K195" s="14">
        <f t="shared" si="7"/>
        <v>1.7034271196272002</v>
      </c>
      <c r="L195" s="102">
        <f t="shared" si="8"/>
        <v>0</v>
      </c>
    </row>
    <row r="196" spans="1:12" x14ac:dyDescent="0.3">
      <c r="A196" s="3">
        <v>193</v>
      </c>
      <c r="B196" s="3">
        <v>73</v>
      </c>
      <c r="C196" s="3">
        <v>60</v>
      </c>
      <c r="D196" s="3">
        <v>47</v>
      </c>
      <c r="E196" s="9"/>
      <c r="F196" s="10">
        <v>193</v>
      </c>
      <c r="G196" s="3">
        <v>65.601712998208896</v>
      </c>
      <c r="H196" s="3">
        <v>52.803396510612501</v>
      </c>
      <c r="I196" s="12">
        <v>46.579851290346397</v>
      </c>
      <c r="J196" s="13">
        <f t="shared" ref="J196:J259" si="9">SQRT((G196-B196)^2+(H196-C196)^2)</f>
        <v>10.32113135001854</v>
      </c>
      <c r="K196" s="14">
        <f t="shared" ref="K196:K259" si="10">ABS(I196-D196)</f>
        <v>0.42014870965360274</v>
      </c>
      <c r="L196" s="102">
        <f t="shared" si="8"/>
        <v>1</v>
      </c>
    </row>
    <row r="197" spans="1:12" ht="15" thickBot="1" x14ac:dyDescent="0.35">
      <c r="A197" s="3">
        <v>194</v>
      </c>
      <c r="B197" s="3">
        <v>121</v>
      </c>
      <c r="C197" s="3">
        <v>58</v>
      </c>
      <c r="D197" s="3">
        <v>63</v>
      </c>
      <c r="E197" s="9"/>
      <c r="F197" s="10">
        <v>194</v>
      </c>
      <c r="G197" s="3">
        <v>104.395980118753</v>
      </c>
      <c r="H197" s="3">
        <v>61.816383345969001</v>
      </c>
      <c r="I197" s="12">
        <v>62.687915365803903</v>
      </c>
      <c r="J197" s="24">
        <f t="shared" si="9"/>
        <v>17.036967396230914</v>
      </c>
      <c r="K197" s="25">
        <f t="shared" si="10"/>
        <v>0.312084634196097</v>
      </c>
      <c r="L197" s="102">
        <f t="shared" si="8"/>
        <v>1</v>
      </c>
    </row>
    <row r="198" spans="1:12" x14ac:dyDescent="0.3">
      <c r="A198" s="3">
        <v>195</v>
      </c>
      <c r="B198" s="3">
        <v>85</v>
      </c>
      <c r="C198" s="3">
        <v>35</v>
      </c>
      <c r="D198" s="3">
        <v>55</v>
      </c>
      <c r="E198" s="9"/>
      <c r="F198" s="10">
        <v>195</v>
      </c>
      <c r="G198" s="3">
        <v>72.534504160577299</v>
      </c>
      <c r="H198" s="3">
        <v>10.9984013743</v>
      </c>
      <c r="I198" s="12">
        <v>56.4120588258697</v>
      </c>
      <c r="J198" s="13">
        <f t="shared" si="9"/>
        <v>27.045615598685654</v>
      </c>
      <c r="K198" s="14">
        <f t="shared" si="10"/>
        <v>1.4120588258696998</v>
      </c>
      <c r="L198" s="102">
        <f t="shared" si="8"/>
        <v>0</v>
      </c>
    </row>
    <row r="199" spans="1:12" x14ac:dyDescent="0.3">
      <c r="A199" s="3">
        <v>196</v>
      </c>
      <c r="B199" s="3">
        <v>93</v>
      </c>
      <c r="C199" s="3">
        <v>46</v>
      </c>
      <c r="D199" s="3">
        <v>55</v>
      </c>
      <c r="E199" s="9"/>
      <c r="F199" s="10">
        <v>196</v>
      </c>
      <c r="G199" s="3">
        <v>89.009735580118303</v>
      </c>
      <c r="H199" s="3">
        <v>34.927283356765898</v>
      </c>
      <c r="I199" s="12">
        <v>56.2582832841385</v>
      </c>
      <c r="J199" s="13">
        <f t="shared" si="9"/>
        <v>11.76976057538671</v>
      </c>
      <c r="K199" s="14">
        <f t="shared" si="10"/>
        <v>1.2582832841384999</v>
      </c>
      <c r="L199" s="102">
        <f t="shared" si="8"/>
        <v>1</v>
      </c>
    </row>
    <row r="200" spans="1:12" x14ac:dyDescent="0.3">
      <c r="A200" s="3">
        <v>197</v>
      </c>
      <c r="B200" s="3">
        <v>113</v>
      </c>
      <c r="C200" s="3">
        <v>44</v>
      </c>
      <c r="D200" s="3">
        <v>63</v>
      </c>
      <c r="E200" s="9"/>
      <c r="F200" s="10">
        <v>197</v>
      </c>
      <c r="G200" s="3">
        <v>90.782820542618893</v>
      </c>
      <c r="H200" s="3">
        <v>44.4676339195032</v>
      </c>
      <c r="I200" s="12">
        <v>62.988149209306897</v>
      </c>
      <c r="J200" s="13">
        <f t="shared" si="9"/>
        <v>22.222100362570298</v>
      </c>
      <c r="K200" s="14">
        <f t="shared" si="10"/>
        <v>1.1850790693102908E-2</v>
      </c>
      <c r="L200" s="102">
        <f t="shared" si="8"/>
        <v>0</v>
      </c>
    </row>
    <row r="201" spans="1:12" x14ac:dyDescent="0.3">
      <c r="A201" s="3">
        <v>198</v>
      </c>
      <c r="B201" s="3">
        <v>113</v>
      </c>
      <c r="C201" s="3">
        <v>44</v>
      </c>
      <c r="D201" s="3">
        <v>63</v>
      </c>
      <c r="E201" s="9"/>
      <c r="F201" s="10">
        <v>198</v>
      </c>
      <c r="G201" s="3">
        <v>75.920050523717705</v>
      </c>
      <c r="H201" s="3">
        <v>45.006537107786798</v>
      </c>
      <c r="I201" s="12">
        <v>62.839006923320902</v>
      </c>
      <c r="J201" s="13">
        <f t="shared" si="9"/>
        <v>37.093608211024701</v>
      </c>
      <c r="K201" s="14">
        <f t="shared" si="10"/>
        <v>0.16099307667909812</v>
      </c>
      <c r="L201" s="102">
        <f t="shared" si="8"/>
        <v>0</v>
      </c>
    </row>
    <row r="202" spans="1:12" x14ac:dyDescent="0.3">
      <c r="A202" s="3">
        <v>199</v>
      </c>
      <c r="B202" s="3">
        <v>117</v>
      </c>
      <c r="C202" s="3">
        <v>36</v>
      </c>
      <c r="D202" s="3">
        <v>55</v>
      </c>
      <c r="E202" s="9"/>
      <c r="F202" s="10">
        <v>199</v>
      </c>
      <c r="G202" s="3">
        <v>106.937595100401</v>
      </c>
      <c r="H202" s="3">
        <v>39.429996371336401</v>
      </c>
      <c r="I202" s="12">
        <v>54.897238995853598</v>
      </c>
      <c r="J202" s="13">
        <f t="shared" si="9"/>
        <v>10.630939162221505</v>
      </c>
      <c r="K202" s="14">
        <f t="shared" si="10"/>
        <v>0.10276100414640155</v>
      </c>
      <c r="L202" s="102">
        <f t="shared" si="8"/>
        <v>1</v>
      </c>
    </row>
    <row r="203" spans="1:12" x14ac:dyDescent="0.3">
      <c r="A203" s="3">
        <v>200</v>
      </c>
      <c r="B203" s="3">
        <v>69</v>
      </c>
      <c r="C203" s="3">
        <v>45</v>
      </c>
      <c r="D203" s="3">
        <v>55</v>
      </c>
      <c r="E203" s="9"/>
      <c r="F203" s="10">
        <v>200</v>
      </c>
      <c r="G203" s="3">
        <v>76.1164667245245</v>
      </c>
      <c r="H203" s="3">
        <v>26.562752894565101</v>
      </c>
      <c r="I203" s="12">
        <v>54.930688502328998</v>
      </c>
      <c r="J203" s="13">
        <f t="shared" si="9"/>
        <v>19.763000264841672</v>
      </c>
      <c r="K203" s="14">
        <f t="shared" si="10"/>
        <v>6.9311497671002087E-2</v>
      </c>
      <c r="L203" s="102">
        <f t="shared" si="8"/>
        <v>1</v>
      </c>
    </row>
    <row r="204" spans="1:12" ht="15" thickBot="1" x14ac:dyDescent="0.35">
      <c r="A204" s="3">
        <v>201</v>
      </c>
      <c r="B204" s="3">
        <v>77</v>
      </c>
      <c r="C204" s="3">
        <v>53</v>
      </c>
      <c r="D204" s="3">
        <v>39</v>
      </c>
      <c r="E204" s="9"/>
      <c r="F204" s="10">
        <v>201</v>
      </c>
      <c r="G204" s="3">
        <v>65.810394764226501</v>
      </c>
      <c r="H204" s="3">
        <v>56.897121582178897</v>
      </c>
      <c r="I204" s="12">
        <v>39.200320923610903</v>
      </c>
      <c r="J204" s="24">
        <f t="shared" si="9"/>
        <v>11.848832092604496</v>
      </c>
      <c r="K204" s="25">
        <f t="shared" si="10"/>
        <v>0.20032092361090292</v>
      </c>
      <c r="L204" s="102">
        <f t="shared" si="8"/>
        <v>1</v>
      </c>
    </row>
    <row r="205" spans="1:12" x14ac:dyDescent="0.3">
      <c r="A205" s="3">
        <v>202</v>
      </c>
      <c r="B205" s="3">
        <v>77</v>
      </c>
      <c r="C205" s="3">
        <v>53</v>
      </c>
      <c r="D205" s="3">
        <v>39</v>
      </c>
      <c r="E205" s="9"/>
      <c r="F205" s="10">
        <v>202</v>
      </c>
      <c r="G205" s="3">
        <v>69.6330212040464</v>
      </c>
      <c r="H205" s="3">
        <v>30.895946096659699</v>
      </c>
      <c r="I205" s="12">
        <v>36.671573016068798</v>
      </c>
      <c r="J205" s="13">
        <f t="shared" si="9"/>
        <v>23.299390025101591</v>
      </c>
      <c r="K205" s="14">
        <f t="shared" si="10"/>
        <v>2.3284269839312017</v>
      </c>
      <c r="L205" s="102">
        <f t="shared" si="8"/>
        <v>0</v>
      </c>
    </row>
    <row r="206" spans="1:12" x14ac:dyDescent="0.3">
      <c r="A206" s="3">
        <v>203</v>
      </c>
      <c r="B206" s="3">
        <v>65</v>
      </c>
      <c r="C206" s="3">
        <v>24</v>
      </c>
      <c r="D206" s="3">
        <v>15</v>
      </c>
      <c r="E206" s="9"/>
      <c r="F206" s="10">
        <v>203</v>
      </c>
      <c r="G206" s="3">
        <v>63.675166910924098</v>
      </c>
      <c r="H206" s="3">
        <v>30.188937197103701</v>
      </c>
      <c r="I206" s="12">
        <v>17.209886331168502</v>
      </c>
      <c r="J206" s="13">
        <f t="shared" si="9"/>
        <v>6.3291489430731698</v>
      </c>
      <c r="K206" s="14">
        <f t="shared" si="10"/>
        <v>2.2098863311685015</v>
      </c>
      <c r="L206" s="102">
        <f t="shared" si="8"/>
        <v>1</v>
      </c>
    </row>
    <row r="207" spans="1:12" x14ac:dyDescent="0.3">
      <c r="A207" s="3">
        <v>204</v>
      </c>
      <c r="B207" s="3">
        <v>93</v>
      </c>
      <c r="C207" s="3">
        <v>55</v>
      </c>
      <c r="D207" s="3">
        <v>23</v>
      </c>
      <c r="E207" s="9"/>
      <c r="F207" s="10">
        <v>204</v>
      </c>
      <c r="G207" s="3">
        <v>88.158869007447393</v>
      </c>
      <c r="H207" s="3">
        <v>52.264258598231201</v>
      </c>
      <c r="I207" s="12">
        <v>30.5900485586318</v>
      </c>
      <c r="J207" s="13">
        <f t="shared" si="9"/>
        <v>5.5606501692163031</v>
      </c>
      <c r="K207" s="14">
        <f t="shared" si="10"/>
        <v>7.5900485586317998</v>
      </c>
      <c r="L207" s="102">
        <f t="shared" si="8"/>
        <v>1</v>
      </c>
    </row>
    <row r="208" spans="1:12" x14ac:dyDescent="0.3">
      <c r="A208" s="3">
        <v>205</v>
      </c>
      <c r="B208" s="3">
        <v>89</v>
      </c>
      <c r="C208" s="3">
        <v>81</v>
      </c>
      <c r="D208" s="3">
        <v>31</v>
      </c>
      <c r="E208" s="9"/>
      <c r="F208" s="10">
        <v>205</v>
      </c>
      <c r="G208" s="3">
        <v>71.899416311425199</v>
      </c>
      <c r="H208" s="3">
        <v>48.461855631848998</v>
      </c>
      <c r="I208" s="12">
        <v>30.931029234959801</v>
      </c>
      <c r="J208" s="13">
        <f t="shared" si="9"/>
        <v>36.758139253947377</v>
      </c>
      <c r="K208" s="14">
        <f t="shared" si="10"/>
        <v>6.8970765040198501E-2</v>
      </c>
      <c r="L208" s="102">
        <f t="shared" si="8"/>
        <v>0</v>
      </c>
    </row>
    <row r="209" spans="1:12" x14ac:dyDescent="0.3">
      <c r="A209" s="3">
        <v>206</v>
      </c>
      <c r="B209" s="3">
        <v>97</v>
      </c>
      <c r="C209" s="3">
        <v>85</v>
      </c>
      <c r="D209" s="3">
        <v>31</v>
      </c>
      <c r="E209" s="9"/>
      <c r="F209" s="10">
        <v>206</v>
      </c>
      <c r="G209" s="3">
        <v>84.753075776910094</v>
      </c>
      <c r="H209" s="3">
        <v>86.108551984066196</v>
      </c>
      <c r="I209" s="12">
        <v>30.642830754834701</v>
      </c>
      <c r="J209" s="13">
        <f t="shared" si="9"/>
        <v>12.296993145785004</v>
      </c>
      <c r="K209" s="14">
        <f t="shared" si="10"/>
        <v>0.35716924516529858</v>
      </c>
      <c r="L209" s="102">
        <f t="shared" si="8"/>
        <v>1</v>
      </c>
    </row>
    <row r="210" spans="1:12" x14ac:dyDescent="0.3">
      <c r="A210" s="3">
        <v>207</v>
      </c>
      <c r="B210" s="3">
        <v>61</v>
      </c>
      <c r="C210" s="3">
        <v>66</v>
      </c>
      <c r="D210" s="3">
        <v>23</v>
      </c>
      <c r="E210" s="9"/>
      <c r="F210" s="10">
        <v>207</v>
      </c>
      <c r="G210" s="3">
        <v>58.645190559857902</v>
      </c>
      <c r="H210" s="3">
        <v>69.601904574826904</v>
      </c>
      <c r="I210" s="12">
        <v>23.736439350551802</v>
      </c>
      <c r="J210" s="13">
        <f t="shared" si="9"/>
        <v>4.3033526540990481</v>
      </c>
      <c r="K210" s="14">
        <f t="shared" si="10"/>
        <v>0.73643935055180165</v>
      </c>
      <c r="L210" s="102">
        <f t="shared" si="8"/>
        <v>1</v>
      </c>
    </row>
    <row r="211" spans="1:12" ht="15" thickBot="1" x14ac:dyDescent="0.35">
      <c r="A211" s="3">
        <v>208</v>
      </c>
      <c r="B211" s="3">
        <v>45</v>
      </c>
      <c r="C211" s="3">
        <v>64</v>
      </c>
      <c r="D211" s="3">
        <v>23</v>
      </c>
      <c r="E211" s="9"/>
      <c r="F211" s="10">
        <v>208</v>
      </c>
      <c r="G211" s="3">
        <v>68.807820683654995</v>
      </c>
      <c r="H211" s="3">
        <v>64.782352071781503</v>
      </c>
      <c r="I211" s="12">
        <v>21.733620013807499</v>
      </c>
      <c r="J211" s="24">
        <f t="shared" si="9"/>
        <v>23.820671704830058</v>
      </c>
      <c r="K211" s="25">
        <f t="shared" si="10"/>
        <v>1.2663799861925007</v>
      </c>
      <c r="L211" s="102">
        <f t="shared" si="8"/>
        <v>0</v>
      </c>
    </row>
    <row r="212" spans="1:12" x14ac:dyDescent="0.3">
      <c r="A212" s="3">
        <v>209</v>
      </c>
      <c r="B212" s="3">
        <v>41</v>
      </c>
      <c r="C212" s="3">
        <v>74</v>
      </c>
      <c r="D212" s="3">
        <v>15</v>
      </c>
      <c r="E212" s="9"/>
      <c r="F212" s="10">
        <v>209</v>
      </c>
      <c r="G212" s="3">
        <v>58.503211829925199</v>
      </c>
      <c r="H212" s="3">
        <v>74.757758863589302</v>
      </c>
      <c r="I212" s="12">
        <v>26.175287224621499</v>
      </c>
      <c r="J212" s="13">
        <f t="shared" si="9"/>
        <v>17.519606812328341</v>
      </c>
      <c r="K212" s="14">
        <f t="shared" si="10"/>
        <v>11.175287224621499</v>
      </c>
      <c r="L212" s="102">
        <f t="shared" si="8"/>
        <v>1</v>
      </c>
    </row>
    <row r="213" spans="1:12" x14ac:dyDescent="0.3">
      <c r="A213" s="3">
        <v>210</v>
      </c>
      <c r="B213" s="3">
        <v>29</v>
      </c>
      <c r="C213" s="3">
        <v>76</v>
      </c>
      <c r="D213" s="3">
        <v>23</v>
      </c>
      <c r="E213" s="9"/>
      <c r="F213" s="10">
        <v>210</v>
      </c>
      <c r="G213" s="3">
        <v>56.610313457533401</v>
      </c>
      <c r="H213" s="3">
        <v>74.971443783676506</v>
      </c>
      <c r="I213" s="12">
        <v>22.6793164262386</v>
      </c>
      <c r="J213" s="13">
        <f t="shared" si="9"/>
        <v>27.629465016778514</v>
      </c>
      <c r="K213" s="14">
        <f t="shared" si="10"/>
        <v>0.3206835737614</v>
      </c>
      <c r="L213" s="102">
        <f t="shared" si="8"/>
        <v>0</v>
      </c>
    </row>
    <row r="214" spans="1:12" x14ac:dyDescent="0.3">
      <c r="A214" s="3">
        <v>211</v>
      </c>
      <c r="B214" s="3">
        <v>81</v>
      </c>
      <c r="C214" s="3">
        <v>92</v>
      </c>
      <c r="D214" s="3">
        <v>31</v>
      </c>
      <c r="E214" s="9"/>
      <c r="F214" s="10">
        <v>211</v>
      </c>
      <c r="G214" s="3">
        <v>59.077630867871797</v>
      </c>
      <c r="H214" s="3">
        <v>92.010944308933105</v>
      </c>
      <c r="I214" s="12">
        <v>29.2759296513218</v>
      </c>
      <c r="J214" s="13">
        <f t="shared" si="9"/>
        <v>21.922371863992854</v>
      </c>
      <c r="K214" s="14">
        <f t="shared" si="10"/>
        <v>1.7240703486782003</v>
      </c>
      <c r="L214" s="102">
        <f t="shared" si="8"/>
        <v>0</v>
      </c>
    </row>
    <row r="215" spans="1:12" x14ac:dyDescent="0.3">
      <c r="A215" s="3">
        <v>212</v>
      </c>
      <c r="B215" s="3">
        <v>89</v>
      </c>
      <c r="C215" s="3">
        <v>65</v>
      </c>
      <c r="D215" s="3">
        <v>31</v>
      </c>
      <c r="E215" s="9"/>
      <c r="F215" s="10">
        <v>212</v>
      </c>
      <c r="G215" s="3">
        <v>70.518058298360501</v>
      </c>
      <c r="H215" s="3">
        <v>65.593384067286493</v>
      </c>
      <c r="I215" s="12">
        <v>30.916501677875999</v>
      </c>
      <c r="J215" s="13">
        <f t="shared" si="9"/>
        <v>18.491464888269686</v>
      </c>
      <c r="K215" s="14">
        <f t="shared" si="10"/>
        <v>8.3498322124000879E-2</v>
      </c>
      <c r="L215" s="102">
        <f t="shared" si="8"/>
        <v>1</v>
      </c>
    </row>
    <row r="216" spans="1:12" x14ac:dyDescent="0.3">
      <c r="A216" s="3">
        <v>213</v>
      </c>
      <c r="B216" s="3">
        <v>41</v>
      </c>
      <c r="C216" s="3">
        <v>97</v>
      </c>
      <c r="D216" s="3">
        <v>31</v>
      </c>
      <c r="E216" s="9"/>
      <c r="F216" s="10">
        <v>213</v>
      </c>
      <c r="G216" s="3">
        <v>67.119685672634205</v>
      </c>
      <c r="H216" s="3">
        <v>88.706475639444506</v>
      </c>
      <c r="I216" s="12">
        <v>25.703732006234102</v>
      </c>
      <c r="J216" s="13">
        <f t="shared" si="9"/>
        <v>27.404753710922854</v>
      </c>
      <c r="K216" s="14">
        <f t="shared" si="10"/>
        <v>5.2962679937658983</v>
      </c>
      <c r="L216" s="102">
        <f t="shared" si="8"/>
        <v>0</v>
      </c>
    </row>
    <row r="217" spans="1:12" x14ac:dyDescent="0.3">
      <c r="A217" s="3">
        <v>214</v>
      </c>
      <c r="B217" s="3">
        <v>113</v>
      </c>
      <c r="C217" s="3">
        <v>60</v>
      </c>
      <c r="D217" s="3">
        <v>31</v>
      </c>
      <c r="E217" s="9"/>
      <c r="F217" s="10">
        <v>214</v>
      </c>
      <c r="G217" s="3">
        <v>109.22491049652299</v>
      </c>
      <c r="H217" s="3">
        <v>57.807333856030098</v>
      </c>
      <c r="I217" s="12">
        <v>34.133530120252203</v>
      </c>
      <c r="J217" s="13">
        <f t="shared" si="9"/>
        <v>4.3656712631821124</v>
      </c>
      <c r="K217" s="14">
        <f t="shared" si="10"/>
        <v>3.1335301202522032</v>
      </c>
      <c r="L217" s="102">
        <f t="shared" si="8"/>
        <v>1</v>
      </c>
    </row>
    <row r="218" spans="1:12" ht="15" thickBot="1" x14ac:dyDescent="0.35">
      <c r="A218" s="3">
        <v>215</v>
      </c>
      <c r="B218" s="3">
        <v>105</v>
      </c>
      <c r="C218" s="3">
        <v>29</v>
      </c>
      <c r="D218" s="3">
        <v>31</v>
      </c>
      <c r="E218" s="9"/>
      <c r="F218" s="10">
        <v>215</v>
      </c>
      <c r="G218" s="3">
        <v>77.974115862388302</v>
      </c>
      <c r="H218" s="3">
        <v>31.021014290810299</v>
      </c>
      <c r="I218" s="12">
        <v>63.5192856160239</v>
      </c>
      <c r="J218" s="24">
        <f t="shared" si="9"/>
        <v>27.101345209846521</v>
      </c>
      <c r="K218" s="25">
        <f t="shared" si="10"/>
        <v>32.5192856160239</v>
      </c>
      <c r="L218" s="102">
        <f t="shared" si="8"/>
        <v>0</v>
      </c>
    </row>
    <row r="219" spans="1:12" x14ac:dyDescent="0.3">
      <c r="A219" s="3">
        <v>216</v>
      </c>
      <c r="B219" s="3">
        <v>105</v>
      </c>
      <c r="C219" s="3">
        <v>49</v>
      </c>
      <c r="D219" s="3">
        <v>63</v>
      </c>
      <c r="E219" s="9"/>
      <c r="F219" s="10">
        <v>216</v>
      </c>
      <c r="G219" s="3">
        <v>83.200208075290206</v>
      </c>
      <c r="H219" s="3">
        <v>48.042439905816998</v>
      </c>
      <c r="I219" s="12">
        <v>61.9861467687981</v>
      </c>
      <c r="J219" s="13">
        <f t="shared" si="9"/>
        <v>21.82081229685582</v>
      </c>
      <c r="K219" s="14">
        <f t="shared" si="10"/>
        <v>1.0138532312018995</v>
      </c>
      <c r="L219" s="102">
        <f t="shared" si="8"/>
        <v>0</v>
      </c>
    </row>
    <row r="220" spans="1:12" x14ac:dyDescent="0.3">
      <c r="A220" s="5">
        <v>217</v>
      </c>
      <c r="B220" s="5">
        <v>152</v>
      </c>
      <c r="C220" s="5">
        <v>41</v>
      </c>
      <c r="D220" s="5">
        <v>74</v>
      </c>
      <c r="E220" s="9"/>
      <c r="F220" s="10">
        <v>217</v>
      </c>
      <c r="G220" s="3">
        <v>103.062779615087</v>
      </c>
      <c r="H220" s="3">
        <v>57.689613484009698</v>
      </c>
      <c r="I220" s="12">
        <v>74.275196382987005</v>
      </c>
      <c r="J220" s="13">
        <f t="shared" si="9"/>
        <v>51.704881174287436</v>
      </c>
      <c r="K220" s="14">
        <f t="shared" si="10"/>
        <v>0.27519638298700499</v>
      </c>
      <c r="L220" s="102">
        <f t="shared" si="8"/>
        <v>0</v>
      </c>
    </row>
    <row r="221" spans="1:12" x14ac:dyDescent="0.3">
      <c r="A221" s="3">
        <v>218</v>
      </c>
      <c r="B221" s="3">
        <v>125</v>
      </c>
      <c r="C221" s="3">
        <v>65</v>
      </c>
      <c r="D221" s="3">
        <v>55</v>
      </c>
      <c r="E221" s="9"/>
      <c r="F221" s="10">
        <v>218</v>
      </c>
      <c r="G221" s="3">
        <v>91.3388567301281</v>
      </c>
      <c r="H221" s="3">
        <v>65.285463326488596</v>
      </c>
      <c r="I221" s="12">
        <v>55.4249844190266</v>
      </c>
      <c r="J221" s="13">
        <f t="shared" si="9"/>
        <v>33.662353683983717</v>
      </c>
      <c r="K221" s="14">
        <f t="shared" si="10"/>
        <v>0.42498441902660034</v>
      </c>
      <c r="L221" s="102">
        <f t="shared" si="8"/>
        <v>0</v>
      </c>
    </row>
    <row r="222" spans="1:12" x14ac:dyDescent="0.3">
      <c r="A222" s="3">
        <v>219</v>
      </c>
      <c r="B222" s="3">
        <v>129</v>
      </c>
      <c r="C222" s="3">
        <v>85</v>
      </c>
      <c r="D222" s="3">
        <v>47</v>
      </c>
      <c r="E222" s="9"/>
      <c r="F222" s="10">
        <v>219</v>
      </c>
      <c r="G222" s="3">
        <v>73.519212890756904</v>
      </c>
      <c r="H222" s="3">
        <v>86.826631998689905</v>
      </c>
      <c r="I222" s="12">
        <v>48.213151509237001</v>
      </c>
      <c r="J222" s="13">
        <f t="shared" si="9"/>
        <v>55.510848693924622</v>
      </c>
      <c r="K222" s="14">
        <f t="shared" si="10"/>
        <v>1.2131515092370009</v>
      </c>
      <c r="L222" s="102">
        <f t="shared" si="8"/>
        <v>0</v>
      </c>
    </row>
    <row r="223" spans="1:12" x14ac:dyDescent="0.3">
      <c r="A223" s="3">
        <v>220</v>
      </c>
      <c r="B223" s="3">
        <v>101</v>
      </c>
      <c r="C223" s="3">
        <v>77</v>
      </c>
      <c r="D223" s="3">
        <v>55</v>
      </c>
      <c r="E223" s="9"/>
      <c r="F223" s="10">
        <v>220</v>
      </c>
      <c r="G223" s="3">
        <v>90.773962444337698</v>
      </c>
      <c r="H223" s="3">
        <v>75.196680578448493</v>
      </c>
      <c r="I223" s="12">
        <v>56.559542034360497</v>
      </c>
      <c r="J223" s="13">
        <f t="shared" si="9"/>
        <v>10.383824200455278</v>
      </c>
      <c r="K223" s="14">
        <f t="shared" si="10"/>
        <v>1.5595420343604971</v>
      </c>
      <c r="L223" s="102">
        <f t="shared" si="8"/>
        <v>1</v>
      </c>
    </row>
    <row r="224" spans="1:12" x14ac:dyDescent="0.3">
      <c r="A224" s="3">
        <v>221</v>
      </c>
      <c r="B224" s="3">
        <v>77</v>
      </c>
      <c r="C224" s="3">
        <v>80</v>
      </c>
      <c r="D224" s="3">
        <v>55</v>
      </c>
      <c r="E224" s="9"/>
      <c r="F224" s="10">
        <v>221</v>
      </c>
      <c r="G224" s="3">
        <v>90.538974657964104</v>
      </c>
      <c r="H224" s="3">
        <v>111.20564237139899</v>
      </c>
      <c r="I224" s="12">
        <v>55.918373727878802</v>
      </c>
      <c r="J224" s="13">
        <f t="shared" si="9"/>
        <v>34.016113102479046</v>
      </c>
      <c r="K224" s="14">
        <f t="shared" si="10"/>
        <v>0.91837372787880156</v>
      </c>
      <c r="L224" s="102">
        <f t="shared" si="8"/>
        <v>0</v>
      </c>
    </row>
    <row r="225" spans="1:12" ht="15" thickBot="1" x14ac:dyDescent="0.35">
      <c r="A225" s="3">
        <v>222</v>
      </c>
      <c r="B225" s="3">
        <v>77</v>
      </c>
      <c r="C225" s="3">
        <v>89</v>
      </c>
      <c r="D225" s="3">
        <v>39</v>
      </c>
      <c r="E225" s="9"/>
      <c r="F225" s="10">
        <v>222</v>
      </c>
      <c r="G225" s="3">
        <v>78.405582049230603</v>
      </c>
      <c r="H225" s="3">
        <v>99.548634277951805</v>
      </c>
      <c r="I225" s="12">
        <v>39.9627689007337</v>
      </c>
      <c r="J225" s="24">
        <f t="shared" si="9"/>
        <v>10.641867600524783</v>
      </c>
      <c r="K225" s="25">
        <f t="shared" si="10"/>
        <v>0.9627689007336997</v>
      </c>
      <c r="L225" s="102">
        <f t="shared" si="8"/>
        <v>1</v>
      </c>
    </row>
    <row r="226" spans="1:12" x14ac:dyDescent="0.3">
      <c r="A226" s="3">
        <v>223</v>
      </c>
      <c r="B226" s="3">
        <v>57</v>
      </c>
      <c r="C226" s="3">
        <v>76</v>
      </c>
      <c r="D226" s="3">
        <v>31</v>
      </c>
      <c r="E226" s="9"/>
      <c r="F226" s="10">
        <v>223</v>
      </c>
      <c r="G226" s="3">
        <v>57.853136491100599</v>
      </c>
      <c r="H226" s="3">
        <v>76.780498578945</v>
      </c>
      <c r="I226" s="12">
        <v>35.829501115574601</v>
      </c>
      <c r="J226" s="13">
        <f t="shared" si="9"/>
        <v>1.1562957684704236</v>
      </c>
      <c r="K226" s="14">
        <f t="shared" si="10"/>
        <v>4.829501115574601</v>
      </c>
      <c r="L226" s="102">
        <f t="shared" si="8"/>
        <v>1</v>
      </c>
    </row>
    <row r="227" spans="1:12" x14ac:dyDescent="0.3">
      <c r="A227" s="3">
        <v>224</v>
      </c>
      <c r="B227" s="3">
        <v>121</v>
      </c>
      <c r="C227" s="3">
        <v>57</v>
      </c>
      <c r="D227" s="3">
        <v>31</v>
      </c>
      <c r="E227" s="9"/>
      <c r="F227" s="10">
        <v>224</v>
      </c>
      <c r="G227" s="3">
        <v>111.86391060714701</v>
      </c>
      <c r="H227" s="3">
        <v>55.233392658990901</v>
      </c>
      <c r="I227" s="12">
        <v>31.321512466893498</v>
      </c>
      <c r="J227" s="13">
        <f t="shared" si="9"/>
        <v>9.3053227182891529</v>
      </c>
      <c r="K227" s="14">
        <f t="shared" si="10"/>
        <v>0.32151246689349833</v>
      </c>
      <c r="L227" s="102">
        <f t="shared" si="8"/>
        <v>1</v>
      </c>
    </row>
    <row r="228" spans="1:12" x14ac:dyDescent="0.3">
      <c r="A228" s="3">
        <v>225</v>
      </c>
      <c r="B228" s="3">
        <v>73</v>
      </c>
      <c r="C228" s="3">
        <v>60</v>
      </c>
      <c r="D228" s="3">
        <v>31</v>
      </c>
      <c r="E228" s="9"/>
      <c r="F228" s="10">
        <v>225</v>
      </c>
      <c r="G228" s="3">
        <v>58.852456502684298</v>
      </c>
      <c r="H228" s="3">
        <v>58.607029123461999</v>
      </c>
      <c r="I228" s="12">
        <v>32.713588518008997</v>
      </c>
      <c r="J228" s="13">
        <f t="shared" si="9"/>
        <v>14.21595423710005</v>
      </c>
      <c r="K228" s="14">
        <f t="shared" si="10"/>
        <v>1.7135885180089971</v>
      </c>
      <c r="L228" s="102">
        <f t="shared" si="8"/>
        <v>1</v>
      </c>
    </row>
    <row r="229" spans="1:12" x14ac:dyDescent="0.3">
      <c r="A229" s="3">
        <v>226</v>
      </c>
      <c r="B229" s="3">
        <v>49</v>
      </c>
      <c r="C229" s="3">
        <v>61</v>
      </c>
      <c r="D229" s="3">
        <v>31</v>
      </c>
      <c r="E229" s="9"/>
      <c r="F229" s="10">
        <v>226</v>
      </c>
      <c r="G229" s="3">
        <v>64.769775729373094</v>
      </c>
      <c r="H229" s="3">
        <v>58.935422611246601</v>
      </c>
      <c r="I229" s="12">
        <v>32.392695143782198</v>
      </c>
      <c r="J229" s="13">
        <f t="shared" si="9"/>
        <v>15.904348661572925</v>
      </c>
      <c r="K229" s="14">
        <f t="shared" si="10"/>
        <v>1.3926951437821984</v>
      </c>
      <c r="L229" s="102">
        <f t="shared" si="8"/>
        <v>1</v>
      </c>
    </row>
    <row r="230" spans="1:12" x14ac:dyDescent="0.3">
      <c r="A230" s="3">
        <v>227</v>
      </c>
      <c r="B230" s="3">
        <v>73</v>
      </c>
      <c r="C230" s="3">
        <v>69</v>
      </c>
      <c r="D230" s="3">
        <v>47</v>
      </c>
      <c r="E230" s="9"/>
      <c r="F230" s="10">
        <v>227</v>
      </c>
      <c r="G230" s="3">
        <v>93.557799766725196</v>
      </c>
      <c r="H230" s="3">
        <v>72.744050794398007</v>
      </c>
      <c r="I230" s="12">
        <v>47.508572371869398</v>
      </c>
      <c r="J230" s="13">
        <f t="shared" si="9"/>
        <v>20.895957685633814</v>
      </c>
      <c r="K230" s="14">
        <f t="shared" si="10"/>
        <v>0.50857237186939841</v>
      </c>
      <c r="L230" s="102">
        <f t="shared" si="8"/>
        <v>0</v>
      </c>
    </row>
    <row r="231" spans="1:12" x14ac:dyDescent="0.3">
      <c r="A231" s="3">
        <v>228</v>
      </c>
      <c r="B231" s="3">
        <v>121</v>
      </c>
      <c r="C231" s="3">
        <v>92</v>
      </c>
      <c r="D231" s="3">
        <v>31</v>
      </c>
      <c r="E231" s="9"/>
      <c r="F231" s="10">
        <v>228</v>
      </c>
      <c r="G231" s="3">
        <v>53.493345679439003</v>
      </c>
      <c r="H231" s="3">
        <v>92.145889888172803</v>
      </c>
      <c r="I231" s="12">
        <v>38.332480382144297</v>
      </c>
      <c r="J231" s="13">
        <f t="shared" si="9"/>
        <v>67.506811963054417</v>
      </c>
      <c r="K231" s="14">
        <f t="shared" si="10"/>
        <v>7.332480382144297</v>
      </c>
      <c r="L231" s="102">
        <f t="shared" si="8"/>
        <v>0</v>
      </c>
    </row>
    <row r="232" spans="1:12" ht="15" thickBot="1" x14ac:dyDescent="0.35">
      <c r="A232" s="3">
        <v>229</v>
      </c>
      <c r="B232" s="3">
        <v>85</v>
      </c>
      <c r="C232" s="3">
        <v>76</v>
      </c>
      <c r="D232" s="3">
        <v>23</v>
      </c>
      <c r="E232" s="9"/>
      <c r="F232" s="10">
        <v>229</v>
      </c>
      <c r="G232" s="3">
        <v>57.888824412684201</v>
      </c>
      <c r="H232" s="3">
        <v>99.125684858152894</v>
      </c>
      <c r="I232" s="12">
        <v>22.8166071334809</v>
      </c>
      <c r="J232" s="24">
        <f t="shared" si="9"/>
        <v>35.634437583394948</v>
      </c>
      <c r="K232" s="25">
        <f t="shared" si="10"/>
        <v>0.18339286651909958</v>
      </c>
      <c r="L232" s="102">
        <f t="shared" si="8"/>
        <v>0</v>
      </c>
    </row>
    <row r="233" spans="1:12" x14ac:dyDescent="0.3">
      <c r="A233" s="3">
        <v>230</v>
      </c>
      <c r="B233" s="3">
        <v>89</v>
      </c>
      <c r="C233" s="3">
        <v>69</v>
      </c>
      <c r="D233" s="3">
        <v>31</v>
      </c>
      <c r="E233" s="9"/>
      <c r="F233" s="10">
        <v>230</v>
      </c>
      <c r="G233" s="3">
        <v>55.159144928126402</v>
      </c>
      <c r="H233" s="3">
        <v>68.2875944220945</v>
      </c>
      <c r="I233" s="12">
        <v>20.326203025664402</v>
      </c>
      <c r="J233" s="13">
        <f t="shared" si="9"/>
        <v>33.848352894978269</v>
      </c>
      <c r="K233" s="14">
        <f t="shared" si="10"/>
        <v>10.673796974335598</v>
      </c>
      <c r="L233" s="102">
        <f t="shared" si="8"/>
        <v>0</v>
      </c>
    </row>
    <row r="234" spans="1:12" x14ac:dyDescent="0.3">
      <c r="A234" s="3">
        <v>231</v>
      </c>
      <c r="B234" s="3">
        <v>89</v>
      </c>
      <c r="C234" s="3">
        <v>69</v>
      </c>
      <c r="D234" s="3">
        <v>31</v>
      </c>
      <c r="E234" s="9"/>
      <c r="F234" s="10">
        <v>231</v>
      </c>
      <c r="G234" s="3">
        <v>80.681449192901596</v>
      </c>
      <c r="H234" s="3">
        <v>72.115751841433493</v>
      </c>
      <c r="I234" s="12">
        <v>30.852949286454599</v>
      </c>
      <c r="J234" s="13">
        <f t="shared" si="9"/>
        <v>8.882916022775051</v>
      </c>
      <c r="K234" s="14">
        <f t="shared" si="10"/>
        <v>0.14705071354540067</v>
      </c>
      <c r="L234" s="102">
        <f t="shared" si="8"/>
        <v>1</v>
      </c>
    </row>
    <row r="235" spans="1:12" x14ac:dyDescent="0.3">
      <c r="A235" s="3">
        <v>232</v>
      </c>
      <c r="B235" s="3">
        <v>73</v>
      </c>
      <c r="C235" s="3">
        <v>69</v>
      </c>
      <c r="D235" s="3">
        <v>31</v>
      </c>
      <c r="E235" s="9"/>
      <c r="F235" s="10">
        <v>232</v>
      </c>
      <c r="G235" s="3">
        <v>66.684334893331197</v>
      </c>
      <c r="H235" s="3">
        <v>68.300608283357107</v>
      </c>
      <c r="I235" s="12">
        <v>31.994057756402999</v>
      </c>
      <c r="J235" s="13">
        <f t="shared" si="9"/>
        <v>6.3542721465878804</v>
      </c>
      <c r="K235" s="14">
        <f t="shared" si="10"/>
        <v>0.99405775640299865</v>
      </c>
      <c r="L235" s="102">
        <f t="shared" si="8"/>
        <v>1</v>
      </c>
    </row>
    <row r="236" spans="1:12" x14ac:dyDescent="0.3">
      <c r="A236" s="3">
        <v>233</v>
      </c>
      <c r="B236" s="3">
        <v>89</v>
      </c>
      <c r="C236" s="3">
        <v>84</v>
      </c>
      <c r="D236" s="3">
        <v>47</v>
      </c>
      <c r="E236" s="9"/>
      <c r="F236" s="10">
        <v>233</v>
      </c>
      <c r="G236" s="3">
        <v>90.173500926264296</v>
      </c>
      <c r="H236" s="3">
        <v>80.484017465127195</v>
      </c>
      <c r="I236" s="12">
        <v>58.4323868295156</v>
      </c>
      <c r="J236" s="13">
        <f t="shared" si="9"/>
        <v>3.7066477590234759</v>
      </c>
      <c r="K236" s="14">
        <f t="shared" si="10"/>
        <v>11.4323868295156</v>
      </c>
      <c r="L236" s="102">
        <f t="shared" si="8"/>
        <v>1</v>
      </c>
    </row>
    <row r="237" spans="1:12" x14ac:dyDescent="0.3">
      <c r="A237" s="3">
        <v>234</v>
      </c>
      <c r="B237" s="3">
        <v>137</v>
      </c>
      <c r="C237" s="3">
        <v>93</v>
      </c>
      <c r="D237" s="3">
        <v>31</v>
      </c>
      <c r="E237" s="9"/>
      <c r="F237" s="10">
        <v>234</v>
      </c>
      <c r="G237" s="3">
        <v>100.61151539421201</v>
      </c>
      <c r="H237" s="3">
        <v>81.152290608212297</v>
      </c>
      <c r="I237" s="12">
        <v>63.659208801448699</v>
      </c>
      <c r="J237" s="13">
        <f t="shared" si="9"/>
        <v>38.268655969839394</v>
      </c>
      <c r="K237" s="14">
        <f t="shared" si="10"/>
        <v>32.659208801448699</v>
      </c>
      <c r="L237" s="102">
        <f t="shared" si="8"/>
        <v>0</v>
      </c>
    </row>
    <row r="238" spans="1:12" x14ac:dyDescent="0.3">
      <c r="A238" s="3">
        <v>235</v>
      </c>
      <c r="B238" s="3">
        <v>89</v>
      </c>
      <c r="C238" s="3">
        <v>72</v>
      </c>
      <c r="D238" s="3">
        <v>63</v>
      </c>
      <c r="E238" s="9"/>
      <c r="F238" s="10">
        <v>235</v>
      </c>
      <c r="G238" s="3">
        <v>88.963948583382603</v>
      </c>
      <c r="H238" s="3">
        <v>73.267836792249597</v>
      </c>
      <c r="I238" s="12">
        <v>60.7872719008828</v>
      </c>
      <c r="J238" s="13">
        <f t="shared" si="9"/>
        <v>1.2683492564833503</v>
      </c>
      <c r="K238" s="14">
        <f t="shared" si="10"/>
        <v>2.2127280991172</v>
      </c>
      <c r="L238" s="102">
        <f t="shared" si="8"/>
        <v>1</v>
      </c>
    </row>
    <row r="239" spans="1:12" ht="15" thickBot="1" x14ac:dyDescent="0.35">
      <c r="A239" s="3">
        <v>236</v>
      </c>
      <c r="B239" s="3">
        <v>97</v>
      </c>
      <c r="C239" s="3">
        <v>65</v>
      </c>
      <c r="D239" s="3">
        <v>63</v>
      </c>
      <c r="E239" s="9"/>
      <c r="F239" s="10">
        <v>236</v>
      </c>
      <c r="G239" s="3">
        <v>87.620845968487998</v>
      </c>
      <c r="H239" s="3">
        <v>64.409262847818894</v>
      </c>
      <c r="I239" s="12">
        <v>61.7464417361698</v>
      </c>
      <c r="J239" s="24">
        <f t="shared" si="9"/>
        <v>9.3977391286306133</v>
      </c>
      <c r="K239" s="25">
        <f t="shared" si="10"/>
        <v>1.2535582638302003</v>
      </c>
      <c r="L239" s="102">
        <f t="shared" si="8"/>
        <v>1</v>
      </c>
    </row>
    <row r="240" spans="1:12" x14ac:dyDescent="0.3">
      <c r="A240" s="3">
        <v>237</v>
      </c>
      <c r="B240" s="3">
        <v>89</v>
      </c>
      <c r="C240" s="3">
        <v>52</v>
      </c>
      <c r="D240" s="3">
        <v>63</v>
      </c>
      <c r="E240" s="9"/>
      <c r="F240" s="10">
        <v>237</v>
      </c>
      <c r="G240" s="3">
        <v>94.955864593192601</v>
      </c>
      <c r="H240" s="3">
        <v>54.365528045166499</v>
      </c>
      <c r="I240" s="12">
        <v>61.0792756160129</v>
      </c>
      <c r="J240" s="13">
        <f t="shared" si="9"/>
        <v>6.4084355333353011</v>
      </c>
      <c r="K240" s="14">
        <f t="shared" si="10"/>
        <v>1.9207243839870998</v>
      </c>
      <c r="L240" s="102">
        <f t="shared" si="8"/>
        <v>1</v>
      </c>
    </row>
    <row r="241" spans="1:12" x14ac:dyDescent="0.3">
      <c r="A241" s="3">
        <v>238</v>
      </c>
      <c r="B241" s="3">
        <v>85</v>
      </c>
      <c r="C241" s="3">
        <v>52</v>
      </c>
      <c r="D241" s="3">
        <v>71</v>
      </c>
      <c r="E241" s="9"/>
      <c r="F241" s="10">
        <v>238</v>
      </c>
      <c r="G241" s="3">
        <v>92.917139851989603</v>
      </c>
      <c r="H241" s="3">
        <v>48.6094126142739</v>
      </c>
      <c r="I241" s="12">
        <v>74.8654561843002</v>
      </c>
      <c r="J241" s="13">
        <f t="shared" si="9"/>
        <v>8.6126178515133773</v>
      </c>
      <c r="K241" s="14">
        <f t="shared" si="10"/>
        <v>3.8654561843002</v>
      </c>
      <c r="L241" s="102">
        <f t="shared" si="8"/>
        <v>1</v>
      </c>
    </row>
    <row r="242" spans="1:12" x14ac:dyDescent="0.3">
      <c r="A242" s="3">
        <v>239</v>
      </c>
      <c r="B242" s="3">
        <v>69</v>
      </c>
      <c r="C242" s="3">
        <v>60</v>
      </c>
      <c r="D242" s="3">
        <v>103</v>
      </c>
      <c r="E242" s="9"/>
      <c r="F242" s="10">
        <v>239</v>
      </c>
      <c r="G242" s="3">
        <v>67.359155505644097</v>
      </c>
      <c r="H242" s="3">
        <v>61.679480394802503</v>
      </c>
      <c r="I242" s="12">
        <v>76.582292652754006</v>
      </c>
      <c r="J242" s="13">
        <f t="shared" si="9"/>
        <v>2.3479831880113737</v>
      </c>
      <c r="K242" s="14">
        <f t="shared" si="10"/>
        <v>26.417707347245994</v>
      </c>
      <c r="L242" s="102">
        <f t="shared" si="8"/>
        <v>1</v>
      </c>
    </row>
    <row r="243" spans="1:12" x14ac:dyDescent="0.3">
      <c r="A243" s="3">
        <v>240</v>
      </c>
      <c r="B243" s="3">
        <v>69</v>
      </c>
      <c r="C243" s="3">
        <v>52</v>
      </c>
      <c r="D243" s="3">
        <v>103</v>
      </c>
      <c r="E243" s="9"/>
      <c r="F243" s="10">
        <v>240</v>
      </c>
      <c r="G243" s="3">
        <v>59.6470920614261</v>
      </c>
      <c r="H243" s="3">
        <v>53.785742776887503</v>
      </c>
      <c r="I243" s="12">
        <v>100.236228408345</v>
      </c>
      <c r="J243" s="13">
        <f t="shared" si="9"/>
        <v>9.521857180857344</v>
      </c>
      <c r="K243" s="14">
        <f t="shared" si="10"/>
        <v>2.7637715916550007</v>
      </c>
      <c r="L243" s="102">
        <f t="shared" si="8"/>
        <v>1</v>
      </c>
    </row>
    <row r="244" spans="1:12" x14ac:dyDescent="0.3">
      <c r="A244" s="3">
        <v>241</v>
      </c>
      <c r="B244" s="3">
        <v>69</v>
      </c>
      <c r="C244" s="3">
        <v>65</v>
      </c>
      <c r="D244" s="3">
        <v>87</v>
      </c>
      <c r="E244" s="9"/>
      <c r="F244" s="10">
        <v>241</v>
      </c>
      <c r="G244" s="3">
        <v>52.987331634612801</v>
      </c>
      <c r="H244" s="3">
        <v>64.506497022926595</v>
      </c>
      <c r="I244" s="12">
        <v>71.403698024345204</v>
      </c>
      <c r="J244" s="13">
        <f t="shared" si="9"/>
        <v>16.020271326299447</v>
      </c>
      <c r="K244" s="14">
        <f t="shared" si="10"/>
        <v>15.596301975654796</v>
      </c>
      <c r="L244" s="102">
        <f t="shared" si="8"/>
        <v>1</v>
      </c>
    </row>
    <row r="245" spans="1:12" x14ac:dyDescent="0.3">
      <c r="A245" s="3">
        <v>242</v>
      </c>
      <c r="B245" s="3">
        <v>77</v>
      </c>
      <c r="C245" s="3">
        <v>97</v>
      </c>
      <c r="D245" s="3">
        <v>39</v>
      </c>
      <c r="E245" s="9"/>
      <c r="F245" s="10">
        <v>242</v>
      </c>
      <c r="G245" s="3">
        <v>71.266107720003504</v>
      </c>
      <c r="H245" s="3">
        <v>98.774709681944699</v>
      </c>
      <c r="I245" s="12">
        <v>39.2623163775745</v>
      </c>
      <c r="J245" s="13">
        <f t="shared" si="9"/>
        <v>6.0022591691621976</v>
      </c>
      <c r="K245" s="14">
        <f t="shared" si="10"/>
        <v>0.26231637757449988</v>
      </c>
      <c r="L245" s="102">
        <f t="shared" si="8"/>
        <v>1</v>
      </c>
    </row>
    <row r="246" spans="1:12" ht="15" thickBot="1" x14ac:dyDescent="0.35">
      <c r="A246" s="3">
        <v>243</v>
      </c>
      <c r="B246" s="3">
        <v>69</v>
      </c>
      <c r="C246" s="3">
        <v>60</v>
      </c>
      <c r="D246" s="3">
        <v>39</v>
      </c>
      <c r="E246" s="9"/>
      <c r="F246" s="10">
        <v>243</v>
      </c>
      <c r="G246" s="3">
        <v>62.744675044023197</v>
      </c>
      <c r="H246" s="3">
        <v>59.388863041137498</v>
      </c>
      <c r="I246" s="12">
        <v>48.266564139097603</v>
      </c>
      <c r="J246" s="24">
        <f t="shared" si="9"/>
        <v>6.2851076909909747</v>
      </c>
      <c r="K246" s="25">
        <f t="shared" si="10"/>
        <v>9.2665641390976035</v>
      </c>
      <c r="L246" s="102">
        <f t="shared" si="8"/>
        <v>1</v>
      </c>
    </row>
    <row r="247" spans="1:12" x14ac:dyDescent="0.3">
      <c r="A247" s="3">
        <v>244</v>
      </c>
      <c r="B247" s="3">
        <v>97</v>
      </c>
      <c r="C247" s="3">
        <v>100</v>
      </c>
      <c r="D247" s="3">
        <v>31</v>
      </c>
      <c r="E247" s="9"/>
      <c r="F247" s="10">
        <v>244</v>
      </c>
      <c r="G247" s="3">
        <v>81.112942789490305</v>
      </c>
      <c r="H247" s="3">
        <v>95.580755463458104</v>
      </c>
      <c r="I247" s="12">
        <v>33.348331797152198</v>
      </c>
      <c r="J247" s="13">
        <f t="shared" si="9"/>
        <v>16.490248909090592</v>
      </c>
      <c r="K247" s="14">
        <f t="shared" si="10"/>
        <v>2.3483317971521984</v>
      </c>
      <c r="L247" s="102">
        <f t="shared" si="8"/>
        <v>1</v>
      </c>
    </row>
    <row r="248" spans="1:12" x14ac:dyDescent="0.3">
      <c r="A248" s="3">
        <v>245</v>
      </c>
      <c r="B248" s="3">
        <v>84</v>
      </c>
      <c r="C248" s="3">
        <v>102</v>
      </c>
      <c r="D248" s="3">
        <v>38</v>
      </c>
      <c r="E248" s="9"/>
      <c r="F248" s="10">
        <v>245</v>
      </c>
      <c r="G248" s="3">
        <v>71.030993645995594</v>
      </c>
      <c r="H248" s="3">
        <v>114.13565387034799</v>
      </c>
      <c r="I248" s="12">
        <v>41.217464675785202</v>
      </c>
      <c r="J248" s="13">
        <f t="shared" si="9"/>
        <v>17.761453225203699</v>
      </c>
      <c r="K248" s="14">
        <f t="shared" si="10"/>
        <v>3.2174646757852017</v>
      </c>
      <c r="L248" s="102">
        <f t="shared" si="8"/>
        <v>1</v>
      </c>
    </row>
    <row r="249" spans="1:12" x14ac:dyDescent="0.3">
      <c r="A249" s="3">
        <v>246</v>
      </c>
      <c r="B249" s="3">
        <v>133</v>
      </c>
      <c r="C249" s="3">
        <v>29</v>
      </c>
      <c r="D249" s="3">
        <v>39</v>
      </c>
      <c r="E249" s="9"/>
      <c r="F249" s="10">
        <v>246</v>
      </c>
      <c r="G249" s="3">
        <v>95.943872351397303</v>
      </c>
      <c r="H249" s="3">
        <v>32.496373369897803</v>
      </c>
      <c r="I249" s="12">
        <v>41.133531021740197</v>
      </c>
      <c r="J249" s="13">
        <f t="shared" si="9"/>
        <v>37.22070959897551</v>
      </c>
      <c r="K249" s="14">
        <f t="shared" si="10"/>
        <v>2.1335310217401968</v>
      </c>
      <c r="L249" s="102">
        <f t="shared" si="8"/>
        <v>0</v>
      </c>
    </row>
    <row r="250" spans="1:12" x14ac:dyDescent="0.3">
      <c r="A250" s="3">
        <v>247</v>
      </c>
      <c r="B250" s="3">
        <v>25</v>
      </c>
      <c r="C250" s="3">
        <v>20</v>
      </c>
      <c r="D250" s="3">
        <v>31</v>
      </c>
      <c r="E250" s="9"/>
      <c r="F250" s="10">
        <v>247</v>
      </c>
      <c r="G250" s="3">
        <v>63.492674605017299</v>
      </c>
      <c r="H250" s="3">
        <v>25.705429537133</v>
      </c>
      <c r="I250" s="12">
        <v>31.577325987309099</v>
      </c>
      <c r="J250" s="13">
        <f t="shared" si="9"/>
        <v>38.913210153506142</v>
      </c>
      <c r="K250" s="14">
        <f t="shared" si="10"/>
        <v>0.57732598730909856</v>
      </c>
      <c r="L250" s="102">
        <f t="shared" si="8"/>
        <v>0</v>
      </c>
    </row>
    <row r="251" spans="1:12" x14ac:dyDescent="0.3">
      <c r="A251" s="3">
        <v>248</v>
      </c>
      <c r="B251" s="3">
        <v>81</v>
      </c>
      <c r="C251" s="3">
        <v>93</v>
      </c>
      <c r="D251" s="3">
        <v>31</v>
      </c>
      <c r="E251" s="9"/>
      <c r="F251" s="10">
        <v>248</v>
      </c>
      <c r="G251" s="3">
        <v>76.933973648606994</v>
      </c>
      <c r="H251" s="3">
        <v>90.067937523682502</v>
      </c>
      <c r="I251" s="12">
        <v>33.174862453444398</v>
      </c>
      <c r="J251" s="13">
        <f t="shared" si="9"/>
        <v>5.0129393229173855</v>
      </c>
      <c r="K251" s="14">
        <f t="shared" si="10"/>
        <v>2.1748624534443977</v>
      </c>
      <c r="L251" s="102">
        <f t="shared" si="8"/>
        <v>1</v>
      </c>
    </row>
    <row r="252" spans="1:12" x14ac:dyDescent="0.3">
      <c r="A252" s="3">
        <v>249</v>
      </c>
      <c r="B252" s="3">
        <v>81</v>
      </c>
      <c r="C252" s="3">
        <v>93</v>
      </c>
      <c r="D252" s="3">
        <v>31</v>
      </c>
      <c r="E252" s="9"/>
      <c r="F252" s="10">
        <v>249</v>
      </c>
      <c r="G252" s="3">
        <v>70.132408276251994</v>
      </c>
      <c r="H252" s="3">
        <v>93.344823603114804</v>
      </c>
      <c r="I252" s="12">
        <v>31.5260924345021</v>
      </c>
      <c r="J252" s="13">
        <f t="shared" si="9"/>
        <v>10.873060893388818</v>
      </c>
      <c r="K252" s="14">
        <f t="shared" si="10"/>
        <v>0.5260924345021003</v>
      </c>
      <c r="L252" s="102">
        <f t="shared" si="8"/>
        <v>1</v>
      </c>
    </row>
    <row r="253" spans="1:12" ht="15" thickBot="1" x14ac:dyDescent="0.35">
      <c r="A253" s="3">
        <v>250</v>
      </c>
      <c r="B253" s="3">
        <v>97</v>
      </c>
      <c r="C253" s="3">
        <v>73</v>
      </c>
      <c r="D253" s="3">
        <v>31</v>
      </c>
      <c r="E253" s="9"/>
      <c r="F253" s="10">
        <v>250</v>
      </c>
      <c r="G253" s="3">
        <v>74.151296759546895</v>
      </c>
      <c r="H253" s="3">
        <v>56.884883869371201</v>
      </c>
      <c r="I253" s="12">
        <v>32.865508529297401</v>
      </c>
      <c r="J253" s="24">
        <f t="shared" si="9"/>
        <v>27.959975101454305</v>
      </c>
      <c r="K253" s="25">
        <f t="shared" si="10"/>
        <v>1.8655085292974007</v>
      </c>
      <c r="L253" s="102">
        <f t="shared" si="8"/>
        <v>0</v>
      </c>
    </row>
    <row r="254" spans="1:12" x14ac:dyDescent="0.3">
      <c r="A254" s="3">
        <v>251</v>
      </c>
      <c r="B254" s="3">
        <v>33</v>
      </c>
      <c r="C254" s="3">
        <v>73</v>
      </c>
      <c r="D254" s="3">
        <v>31</v>
      </c>
      <c r="E254" s="9"/>
      <c r="F254" s="10">
        <v>251</v>
      </c>
      <c r="G254" s="3">
        <v>58.490475583926298</v>
      </c>
      <c r="H254" s="3">
        <v>75.279469809658195</v>
      </c>
      <c r="I254" s="12">
        <v>31.780132900996399</v>
      </c>
      <c r="J254" s="13">
        <f t="shared" si="9"/>
        <v>25.592192717856083</v>
      </c>
      <c r="K254" s="14">
        <f t="shared" si="10"/>
        <v>0.78013290099639931</v>
      </c>
      <c r="L254" s="102">
        <f t="shared" si="8"/>
        <v>0</v>
      </c>
    </row>
    <row r="255" spans="1:12" x14ac:dyDescent="0.3">
      <c r="A255" s="3">
        <v>252</v>
      </c>
      <c r="B255" s="3">
        <v>81</v>
      </c>
      <c r="C255" s="3">
        <v>39</v>
      </c>
      <c r="D255" s="3">
        <v>63</v>
      </c>
      <c r="E255" s="9"/>
      <c r="F255" s="10">
        <v>252</v>
      </c>
      <c r="G255" s="3">
        <v>76.399546987999202</v>
      </c>
      <c r="H255" s="3">
        <v>34.701654463921201</v>
      </c>
      <c r="I255" s="12">
        <v>63.784513545176999</v>
      </c>
      <c r="J255" s="13">
        <f t="shared" si="9"/>
        <v>6.2960259102989529</v>
      </c>
      <c r="K255" s="14">
        <f t="shared" si="10"/>
        <v>0.78451354517699912</v>
      </c>
      <c r="L255" s="102">
        <f t="shared" ref="L255:L318" si="11">IF(J255&lt;20,1,0)</f>
        <v>1</v>
      </c>
    </row>
    <row r="256" spans="1:12" x14ac:dyDescent="0.3">
      <c r="A256" s="3">
        <v>253</v>
      </c>
      <c r="B256" s="3">
        <v>93</v>
      </c>
      <c r="C256" s="3">
        <v>81</v>
      </c>
      <c r="D256" s="3">
        <v>55</v>
      </c>
      <c r="E256" s="9"/>
      <c r="F256" s="10">
        <v>253</v>
      </c>
      <c r="G256" s="3">
        <v>75.972736721920398</v>
      </c>
      <c r="H256" s="3">
        <v>80.315576892796599</v>
      </c>
      <c r="I256" s="12">
        <v>65.416192889094603</v>
      </c>
      <c r="J256" s="13">
        <f t="shared" si="9"/>
        <v>17.041013166203236</v>
      </c>
      <c r="K256" s="14">
        <f t="shared" si="10"/>
        <v>10.416192889094603</v>
      </c>
      <c r="L256" s="102">
        <f t="shared" si="11"/>
        <v>1</v>
      </c>
    </row>
    <row r="257" spans="1:12" x14ac:dyDescent="0.3">
      <c r="A257" s="3">
        <v>254</v>
      </c>
      <c r="B257" s="3">
        <v>93</v>
      </c>
      <c r="C257" s="3">
        <v>81</v>
      </c>
      <c r="D257" s="3">
        <v>55</v>
      </c>
      <c r="E257" s="9"/>
      <c r="F257" s="10">
        <v>254</v>
      </c>
      <c r="G257" s="3">
        <v>85.693114957186594</v>
      </c>
      <c r="H257" s="3">
        <v>79.434411457677498</v>
      </c>
      <c r="I257" s="12">
        <v>55.266431773037297</v>
      </c>
      <c r="J257" s="13">
        <f t="shared" si="9"/>
        <v>7.4727261767538193</v>
      </c>
      <c r="K257" s="14">
        <f t="shared" si="10"/>
        <v>0.26643177303729715</v>
      </c>
      <c r="L257" s="102">
        <f t="shared" si="11"/>
        <v>1</v>
      </c>
    </row>
    <row r="258" spans="1:12" x14ac:dyDescent="0.3">
      <c r="A258" s="3">
        <v>255</v>
      </c>
      <c r="B258" s="3">
        <v>93</v>
      </c>
      <c r="C258" s="3">
        <v>81</v>
      </c>
      <c r="D258" s="3">
        <v>55</v>
      </c>
      <c r="E258" s="9"/>
      <c r="F258" s="10">
        <v>255</v>
      </c>
      <c r="G258" s="3">
        <v>81.535852004213098</v>
      </c>
      <c r="H258" s="3">
        <v>79.571710513351505</v>
      </c>
      <c r="I258" s="12">
        <v>55.242171353294502</v>
      </c>
      <c r="J258" s="13">
        <f t="shared" si="9"/>
        <v>11.552778891979862</v>
      </c>
      <c r="K258" s="14">
        <f t="shared" si="10"/>
        <v>0.24217135329450201</v>
      </c>
      <c r="L258" s="102">
        <f t="shared" si="11"/>
        <v>1</v>
      </c>
    </row>
    <row r="259" spans="1:12" x14ac:dyDescent="0.3">
      <c r="A259" s="3">
        <v>256</v>
      </c>
      <c r="B259" s="3">
        <v>97</v>
      </c>
      <c r="C259" s="3">
        <v>77</v>
      </c>
      <c r="D259" s="3">
        <v>47</v>
      </c>
      <c r="E259" s="9"/>
      <c r="F259" s="10">
        <v>256</v>
      </c>
      <c r="G259" s="3">
        <v>98.589393059421397</v>
      </c>
      <c r="H259" s="3">
        <v>79.910683047473299</v>
      </c>
      <c r="I259" s="12">
        <v>46.740421996930102</v>
      </c>
      <c r="J259" s="13">
        <f t="shared" si="9"/>
        <v>3.3163603694691202</v>
      </c>
      <c r="K259" s="14">
        <f t="shared" si="10"/>
        <v>0.25957800306989753</v>
      </c>
      <c r="L259" s="102">
        <f t="shared" si="11"/>
        <v>1</v>
      </c>
    </row>
    <row r="260" spans="1:12" ht="15" thickBot="1" x14ac:dyDescent="0.35">
      <c r="A260" s="3">
        <v>257</v>
      </c>
      <c r="B260" s="3">
        <v>113</v>
      </c>
      <c r="C260" s="3">
        <v>53</v>
      </c>
      <c r="D260" s="3">
        <v>31</v>
      </c>
      <c r="E260" s="9"/>
      <c r="F260" s="10">
        <v>257</v>
      </c>
      <c r="G260" s="3">
        <v>97.184769172308194</v>
      </c>
      <c r="H260" s="3">
        <v>74.947182902748494</v>
      </c>
      <c r="I260" s="12">
        <v>31.410127421409701</v>
      </c>
      <c r="J260" s="24">
        <f t="shared" ref="J260:J323" si="12">SQRT((G260-B260)^2+(H260-C260)^2)</f>
        <v>27.051808876669764</v>
      </c>
      <c r="K260" s="25">
        <f t="shared" ref="K260:K323" si="13">ABS(I260-D260)</f>
        <v>0.41012742140970104</v>
      </c>
      <c r="L260" s="102">
        <f t="shared" si="11"/>
        <v>0</v>
      </c>
    </row>
    <row r="261" spans="1:12" x14ac:dyDescent="0.3">
      <c r="A261" s="3">
        <v>258</v>
      </c>
      <c r="B261" s="3">
        <v>69</v>
      </c>
      <c r="C261" s="3">
        <v>41</v>
      </c>
      <c r="D261" s="3">
        <v>23</v>
      </c>
      <c r="E261" s="9"/>
      <c r="F261" s="10">
        <v>258</v>
      </c>
      <c r="G261" s="3">
        <v>71.480120048123098</v>
      </c>
      <c r="H261" s="3">
        <v>42.762003935308101</v>
      </c>
      <c r="I261" s="12">
        <v>22.3876676473818</v>
      </c>
      <c r="J261" s="13">
        <f t="shared" si="12"/>
        <v>3.0423105234580103</v>
      </c>
      <c r="K261" s="14">
        <f t="shared" si="13"/>
        <v>0.61233235261819985</v>
      </c>
      <c r="L261" s="102">
        <f t="shared" si="11"/>
        <v>1</v>
      </c>
    </row>
    <row r="262" spans="1:12" x14ac:dyDescent="0.3">
      <c r="A262" s="3">
        <v>259</v>
      </c>
      <c r="B262" s="3">
        <v>125</v>
      </c>
      <c r="C262" s="3">
        <v>94</v>
      </c>
      <c r="D262" s="3">
        <v>39</v>
      </c>
      <c r="E262" s="9"/>
      <c r="F262" s="10">
        <v>259</v>
      </c>
      <c r="G262" s="3">
        <v>101.797368106717</v>
      </c>
      <c r="H262" s="3">
        <v>92.3927921486315</v>
      </c>
      <c r="I262" s="12">
        <v>39.890398257281603</v>
      </c>
      <c r="J262" s="13">
        <f t="shared" si="12"/>
        <v>23.258229594117733</v>
      </c>
      <c r="K262" s="14">
        <f t="shared" si="13"/>
        <v>0.89039825728160338</v>
      </c>
      <c r="L262" s="102">
        <f t="shared" si="11"/>
        <v>0</v>
      </c>
    </row>
    <row r="263" spans="1:12" x14ac:dyDescent="0.3">
      <c r="A263" s="3">
        <v>260</v>
      </c>
      <c r="B263" s="3">
        <v>81</v>
      </c>
      <c r="C263" s="3">
        <v>76</v>
      </c>
      <c r="D263" s="3">
        <v>31</v>
      </c>
      <c r="E263" s="9"/>
      <c r="F263" s="10">
        <v>260</v>
      </c>
      <c r="G263" s="3">
        <v>97.596137972449895</v>
      </c>
      <c r="H263" s="3">
        <v>74.754278005079797</v>
      </c>
      <c r="I263" s="12">
        <v>18.888748293852299</v>
      </c>
      <c r="J263" s="13">
        <f t="shared" si="12"/>
        <v>16.642824847039076</v>
      </c>
      <c r="K263" s="14">
        <f t="shared" si="13"/>
        <v>12.111251706147701</v>
      </c>
      <c r="L263" s="102">
        <f t="shared" si="11"/>
        <v>1</v>
      </c>
    </row>
    <row r="264" spans="1:12" x14ac:dyDescent="0.3">
      <c r="A264" s="3">
        <v>261</v>
      </c>
      <c r="B264" s="3">
        <v>73</v>
      </c>
      <c r="C264" s="3">
        <v>94</v>
      </c>
      <c r="D264" s="3">
        <v>31</v>
      </c>
      <c r="E264" s="9"/>
      <c r="F264" s="10">
        <v>261</v>
      </c>
      <c r="G264" s="3">
        <v>83.014421617472294</v>
      </c>
      <c r="H264" s="3">
        <v>94.713618203516205</v>
      </c>
      <c r="I264" s="12">
        <v>33.538146758014904</v>
      </c>
      <c r="J264" s="13">
        <f t="shared" si="12"/>
        <v>10.03981530073567</v>
      </c>
      <c r="K264" s="14">
        <f t="shared" si="13"/>
        <v>2.5381467580149035</v>
      </c>
      <c r="L264" s="102">
        <f t="shared" si="11"/>
        <v>1</v>
      </c>
    </row>
    <row r="265" spans="1:12" x14ac:dyDescent="0.3">
      <c r="A265" s="3">
        <v>262</v>
      </c>
      <c r="B265" s="3">
        <v>61</v>
      </c>
      <c r="C265" s="3">
        <v>37</v>
      </c>
      <c r="D265" s="3">
        <v>39</v>
      </c>
      <c r="E265" s="9"/>
      <c r="F265" s="10">
        <v>262</v>
      </c>
      <c r="G265" s="3">
        <v>54.875116623501199</v>
      </c>
      <c r="H265" s="3">
        <v>36.332921147965003</v>
      </c>
      <c r="I265" s="12">
        <v>39.058898786001201</v>
      </c>
      <c r="J265" s="13">
        <f t="shared" si="12"/>
        <v>6.1611030319694935</v>
      </c>
      <c r="K265" s="14">
        <f t="shared" si="13"/>
        <v>5.8898786001201131E-2</v>
      </c>
      <c r="L265" s="102">
        <f t="shared" si="11"/>
        <v>1</v>
      </c>
    </row>
    <row r="266" spans="1:12" x14ac:dyDescent="0.3">
      <c r="A266" s="3">
        <v>263</v>
      </c>
      <c r="B266" s="3">
        <v>113</v>
      </c>
      <c r="C266" s="3">
        <v>61</v>
      </c>
      <c r="D266" s="3">
        <v>31</v>
      </c>
      <c r="E266" s="9"/>
      <c r="F266" s="10">
        <v>263</v>
      </c>
      <c r="G266" s="3">
        <v>97.311158553312495</v>
      </c>
      <c r="H266" s="3">
        <v>58.568166173339399</v>
      </c>
      <c r="I266" s="12">
        <v>30.952174455074701</v>
      </c>
      <c r="J266" s="13">
        <f t="shared" si="12"/>
        <v>15.876194811723318</v>
      </c>
      <c r="K266" s="14">
        <f t="shared" si="13"/>
        <v>4.7825544925299113E-2</v>
      </c>
      <c r="L266" s="102">
        <f t="shared" si="11"/>
        <v>1</v>
      </c>
    </row>
    <row r="267" spans="1:12" ht="15" thickBot="1" x14ac:dyDescent="0.35">
      <c r="A267" s="3">
        <v>264</v>
      </c>
      <c r="B267" s="3">
        <v>89</v>
      </c>
      <c r="C267" s="3">
        <v>77</v>
      </c>
      <c r="D267" s="3">
        <v>31</v>
      </c>
      <c r="E267" s="9"/>
      <c r="F267" s="10">
        <v>264</v>
      </c>
      <c r="G267" s="3">
        <v>108.603776556789</v>
      </c>
      <c r="H267" s="3">
        <v>76.373046746976996</v>
      </c>
      <c r="I267" s="12">
        <v>30.346616418908301</v>
      </c>
      <c r="J267" s="24">
        <f t="shared" si="12"/>
        <v>19.613799368556467</v>
      </c>
      <c r="K267" s="25">
        <f t="shared" si="13"/>
        <v>0.65338358109169903</v>
      </c>
      <c r="L267" s="102">
        <f t="shared" si="11"/>
        <v>1</v>
      </c>
    </row>
    <row r="268" spans="1:12" x14ac:dyDescent="0.3">
      <c r="A268" s="3">
        <v>265</v>
      </c>
      <c r="B268" s="3">
        <v>97</v>
      </c>
      <c r="C268" s="3">
        <v>60</v>
      </c>
      <c r="D268" s="3">
        <v>31</v>
      </c>
      <c r="E268" s="9"/>
      <c r="F268" s="10">
        <v>265</v>
      </c>
      <c r="G268" s="3">
        <v>84.336202797417599</v>
      </c>
      <c r="H268" s="3">
        <v>60.467464227918697</v>
      </c>
      <c r="I268" s="12">
        <v>31.474128154906801</v>
      </c>
      <c r="J268" s="13">
        <f t="shared" si="12"/>
        <v>12.672422120199336</v>
      </c>
      <c r="K268" s="14">
        <f t="shared" si="13"/>
        <v>0.4741281549068006</v>
      </c>
      <c r="L268" s="102">
        <f t="shared" si="11"/>
        <v>1</v>
      </c>
    </row>
    <row r="269" spans="1:12" x14ac:dyDescent="0.3">
      <c r="A269" s="3">
        <v>266</v>
      </c>
      <c r="B269" s="3">
        <v>81</v>
      </c>
      <c r="C269" s="3">
        <v>92</v>
      </c>
      <c r="D269" s="3">
        <v>31</v>
      </c>
      <c r="E269" s="9"/>
      <c r="F269" s="10">
        <v>266</v>
      </c>
      <c r="G269" s="3">
        <v>75.587955584485698</v>
      </c>
      <c r="H269" s="3">
        <v>77.235388294747693</v>
      </c>
      <c r="I269" s="12">
        <v>31.139653248005999</v>
      </c>
      <c r="J269" s="13">
        <f t="shared" si="12"/>
        <v>15.725265770802507</v>
      </c>
      <c r="K269" s="14">
        <f t="shared" si="13"/>
        <v>0.13965324800599888</v>
      </c>
      <c r="L269" s="102">
        <f t="shared" si="11"/>
        <v>1</v>
      </c>
    </row>
    <row r="270" spans="1:12" x14ac:dyDescent="0.3">
      <c r="A270" s="3">
        <v>267</v>
      </c>
      <c r="B270" s="3">
        <v>113</v>
      </c>
      <c r="C270" s="3">
        <v>60</v>
      </c>
      <c r="D270" s="3">
        <v>31</v>
      </c>
      <c r="E270" s="9"/>
      <c r="F270" s="10">
        <v>267</v>
      </c>
      <c r="G270" s="3">
        <v>94.694694159824493</v>
      </c>
      <c r="H270" s="3">
        <v>67.361924203881202</v>
      </c>
      <c r="I270" s="12">
        <v>32.057147127535004</v>
      </c>
      <c r="J270" s="13">
        <f t="shared" si="12"/>
        <v>19.73023441031696</v>
      </c>
      <c r="K270" s="14">
        <f t="shared" si="13"/>
        <v>1.0571471275350035</v>
      </c>
      <c r="L270" s="102">
        <f t="shared" si="11"/>
        <v>1</v>
      </c>
    </row>
    <row r="271" spans="1:12" x14ac:dyDescent="0.3">
      <c r="A271" s="3">
        <v>268</v>
      </c>
      <c r="B271" s="3">
        <v>57</v>
      </c>
      <c r="C271" s="3">
        <v>39</v>
      </c>
      <c r="D271" s="3">
        <v>31</v>
      </c>
      <c r="E271" s="9"/>
      <c r="F271" s="10">
        <v>268</v>
      </c>
      <c r="G271" s="3">
        <v>64.003096682937596</v>
      </c>
      <c r="H271" s="3">
        <v>38.301778116915003</v>
      </c>
      <c r="I271" s="12">
        <v>31.366637227138401</v>
      </c>
      <c r="J271" s="13">
        <f t="shared" si="12"/>
        <v>7.0378176268350625</v>
      </c>
      <c r="K271" s="14">
        <f t="shared" si="13"/>
        <v>0.3666372271384013</v>
      </c>
      <c r="L271" s="102">
        <f t="shared" si="11"/>
        <v>1</v>
      </c>
    </row>
    <row r="272" spans="1:12" x14ac:dyDescent="0.3">
      <c r="A272" s="3">
        <v>269</v>
      </c>
      <c r="B272" s="3">
        <v>57</v>
      </c>
      <c r="C272" s="3">
        <v>85</v>
      </c>
      <c r="D272" s="3">
        <v>47</v>
      </c>
      <c r="E272" s="9"/>
      <c r="F272" s="10">
        <v>269</v>
      </c>
      <c r="G272" s="3">
        <v>53.1871736968574</v>
      </c>
      <c r="H272" s="3">
        <v>108.683396045995</v>
      </c>
      <c r="I272" s="12">
        <v>49.010510858975501</v>
      </c>
      <c r="J272" s="13">
        <f t="shared" si="12"/>
        <v>23.988349103041408</v>
      </c>
      <c r="K272" s="14">
        <f t="shared" si="13"/>
        <v>2.0105108589755005</v>
      </c>
      <c r="L272" s="102">
        <f t="shared" si="11"/>
        <v>0</v>
      </c>
    </row>
    <row r="273" spans="1:12" x14ac:dyDescent="0.3">
      <c r="A273" s="3">
        <v>270</v>
      </c>
      <c r="B273" s="3">
        <v>57</v>
      </c>
      <c r="C273" s="3">
        <v>85</v>
      </c>
      <c r="D273" s="3">
        <v>47</v>
      </c>
      <c r="E273" s="9"/>
      <c r="F273" s="10">
        <v>270</v>
      </c>
      <c r="G273" s="3">
        <v>68.410574266807203</v>
      </c>
      <c r="H273" s="3">
        <v>84.427155734358706</v>
      </c>
      <c r="I273" s="12">
        <v>48.016283717398998</v>
      </c>
      <c r="J273" s="13">
        <f t="shared" si="12"/>
        <v>11.424944448486428</v>
      </c>
      <c r="K273" s="14">
        <f t="shared" si="13"/>
        <v>1.0162837173989985</v>
      </c>
      <c r="L273" s="102">
        <f t="shared" si="11"/>
        <v>1</v>
      </c>
    </row>
    <row r="274" spans="1:12" ht="15" thickBot="1" x14ac:dyDescent="0.35">
      <c r="A274" s="3">
        <v>271</v>
      </c>
      <c r="B274" s="3">
        <v>105</v>
      </c>
      <c r="C274" s="3">
        <v>32</v>
      </c>
      <c r="D274" s="3">
        <v>47</v>
      </c>
      <c r="E274" s="9"/>
      <c r="F274" s="10">
        <v>271</v>
      </c>
      <c r="G274" s="3">
        <v>54.093083768581998</v>
      </c>
      <c r="H274" s="3">
        <v>35.470542959685098</v>
      </c>
      <c r="I274" s="12">
        <v>41.491333274002898</v>
      </c>
      <c r="J274" s="24">
        <f t="shared" si="12"/>
        <v>51.02507999628839</v>
      </c>
      <c r="K274" s="25">
        <f t="shared" si="13"/>
        <v>5.5086667259971023</v>
      </c>
      <c r="L274" s="102">
        <f t="shared" si="11"/>
        <v>0</v>
      </c>
    </row>
    <row r="275" spans="1:12" x14ac:dyDescent="0.3">
      <c r="A275" s="3">
        <v>272</v>
      </c>
      <c r="B275" s="3">
        <v>121</v>
      </c>
      <c r="C275" s="3">
        <v>61</v>
      </c>
      <c r="D275" s="3">
        <v>63</v>
      </c>
      <c r="E275" s="9"/>
      <c r="F275" s="10">
        <v>272</v>
      </c>
      <c r="G275" s="3">
        <v>82.849278377398903</v>
      </c>
      <c r="H275" s="3">
        <v>59.058521917980499</v>
      </c>
      <c r="I275" s="12">
        <v>63.913877406405</v>
      </c>
      <c r="J275" s="13">
        <f t="shared" si="12"/>
        <v>38.200090280890237</v>
      </c>
      <c r="K275" s="14">
        <f t="shared" si="13"/>
        <v>0.9138774064049997</v>
      </c>
      <c r="L275" s="102">
        <f t="shared" si="11"/>
        <v>0</v>
      </c>
    </row>
    <row r="276" spans="1:12" x14ac:dyDescent="0.3">
      <c r="A276" s="3">
        <v>273</v>
      </c>
      <c r="B276" s="3">
        <v>113</v>
      </c>
      <c r="C276" s="3">
        <v>74</v>
      </c>
      <c r="D276" s="3">
        <v>79</v>
      </c>
      <c r="E276" s="9"/>
      <c r="F276" s="10">
        <v>273</v>
      </c>
      <c r="G276" s="3">
        <v>93.338448727988606</v>
      </c>
      <c r="H276" s="3">
        <v>71.207879592108299</v>
      </c>
      <c r="I276" s="12">
        <v>76.084364088849796</v>
      </c>
      <c r="J276" s="13">
        <f t="shared" si="12"/>
        <v>19.858815040029409</v>
      </c>
      <c r="K276" s="14">
        <f t="shared" si="13"/>
        <v>2.9156359111502042</v>
      </c>
      <c r="L276" s="102">
        <f t="shared" si="11"/>
        <v>1</v>
      </c>
    </row>
    <row r="277" spans="1:12" x14ac:dyDescent="0.3">
      <c r="A277" s="3">
        <v>274</v>
      </c>
      <c r="B277" s="3">
        <v>113</v>
      </c>
      <c r="C277" s="3">
        <v>66</v>
      </c>
      <c r="D277" s="3">
        <v>79</v>
      </c>
      <c r="E277" s="9"/>
      <c r="F277" s="10">
        <v>274</v>
      </c>
      <c r="G277" s="3">
        <v>93.137775800392305</v>
      </c>
      <c r="H277" s="3">
        <v>63.583218860755601</v>
      </c>
      <c r="I277" s="12">
        <v>76.158455183424607</v>
      </c>
      <c r="J277" s="13">
        <f t="shared" si="12"/>
        <v>20.00871763083504</v>
      </c>
      <c r="K277" s="14">
        <f t="shared" si="13"/>
        <v>2.8415448165753929</v>
      </c>
      <c r="L277" s="102">
        <f t="shared" si="11"/>
        <v>0</v>
      </c>
    </row>
    <row r="278" spans="1:12" x14ac:dyDescent="0.3">
      <c r="A278" s="3">
        <v>275</v>
      </c>
      <c r="B278" s="3">
        <v>97</v>
      </c>
      <c r="C278" s="3">
        <v>52</v>
      </c>
      <c r="D278" s="3">
        <v>79</v>
      </c>
      <c r="E278" s="9"/>
      <c r="F278" s="10">
        <v>275</v>
      </c>
      <c r="G278" s="3">
        <v>67.730689870171005</v>
      </c>
      <c r="H278" s="3">
        <v>76.612904154616999</v>
      </c>
      <c r="I278" s="12">
        <v>67.911089733357301</v>
      </c>
      <c r="J278" s="13">
        <f t="shared" si="12"/>
        <v>38.242483789634704</v>
      </c>
      <c r="K278" s="14">
        <f t="shared" si="13"/>
        <v>11.088910266642699</v>
      </c>
      <c r="L278" s="102">
        <f t="shared" si="11"/>
        <v>0</v>
      </c>
    </row>
    <row r="279" spans="1:12" x14ac:dyDescent="0.3">
      <c r="A279" s="3">
        <v>276</v>
      </c>
      <c r="B279" s="3">
        <v>81</v>
      </c>
      <c r="C279" s="3">
        <v>43</v>
      </c>
      <c r="D279" s="3">
        <v>63</v>
      </c>
      <c r="E279" s="9"/>
      <c r="F279" s="10">
        <v>276</v>
      </c>
      <c r="G279" s="3">
        <v>56.368528786481299</v>
      </c>
      <c r="H279" s="3">
        <v>44.305951068179297</v>
      </c>
      <c r="I279" s="12">
        <v>63.123144758042201</v>
      </c>
      <c r="J279" s="13">
        <f t="shared" si="12"/>
        <v>24.666067427437213</v>
      </c>
      <c r="K279" s="14">
        <f t="shared" si="13"/>
        <v>0.12314475804220137</v>
      </c>
      <c r="L279" s="102">
        <f t="shared" si="11"/>
        <v>0</v>
      </c>
    </row>
    <row r="280" spans="1:12" x14ac:dyDescent="0.3">
      <c r="A280" s="3">
        <v>277</v>
      </c>
      <c r="B280" s="3">
        <v>53</v>
      </c>
      <c r="C280" s="3">
        <v>51</v>
      </c>
      <c r="D280" s="3">
        <v>55</v>
      </c>
      <c r="E280" s="9"/>
      <c r="F280" s="10">
        <v>277</v>
      </c>
      <c r="G280" s="3">
        <v>56.3666863316638</v>
      </c>
      <c r="H280" s="3">
        <v>42.719732106369399</v>
      </c>
      <c r="I280" s="12">
        <v>54.515531325613601</v>
      </c>
      <c r="J280" s="13">
        <f t="shared" si="12"/>
        <v>8.9385352964622573</v>
      </c>
      <c r="K280" s="14">
        <f t="shared" si="13"/>
        <v>0.48446867438639885</v>
      </c>
      <c r="L280" s="102">
        <f t="shared" si="11"/>
        <v>1</v>
      </c>
    </row>
    <row r="281" spans="1:12" ht="15" thickBot="1" x14ac:dyDescent="0.35">
      <c r="A281" s="3">
        <v>278</v>
      </c>
      <c r="B281" s="3">
        <v>49</v>
      </c>
      <c r="C281" s="3">
        <v>78</v>
      </c>
      <c r="D281" s="3">
        <v>63</v>
      </c>
      <c r="E281" s="9"/>
      <c r="F281" s="10">
        <v>278</v>
      </c>
      <c r="G281" s="3">
        <v>80.746220465559404</v>
      </c>
      <c r="H281" s="3">
        <v>63.240315119160101</v>
      </c>
      <c r="I281" s="12">
        <v>63.666808113298501</v>
      </c>
      <c r="J281" s="24">
        <f t="shared" si="12"/>
        <v>35.00958171171996</v>
      </c>
      <c r="K281" s="25">
        <f t="shared" si="13"/>
        <v>0.66680811329850087</v>
      </c>
      <c r="L281" s="102">
        <f t="shared" si="11"/>
        <v>0</v>
      </c>
    </row>
    <row r="282" spans="1:12" x14ac:dyDescent="0.3">
      <c r="A282" s="3">
        <v>279</v>
      </c>
      <c r="B282" s="3">
        <v>101</v>
      </c>
      <c r="C282" s="3">
        <v>69</v>
      </c>
      <c r="D282" s="3">
        <v>55</v>
      </c>
      <c r="E282" s="9"/>
      <c r="F282" s="10">
        <v>279</v>
      </c>
      <c r="G282" s="3">
        <v>69.665683250302195</v>
      </c>
      <c r="H282" s="3">
        <v>67.970929439166895</v>
      </c>
      <c r="I282" s="12">
        <v>55.412489497066097</v>
      </c>
      <c r="J282" s="13">
        <f t="shared" si="12"/>
        <v>31.351210381571647</v>
      </c>
      <c r="K282" s="14">
        <f t="shared" si="13"/>
        <v>0.4124894970660975</v>
      </c>
      <c r="L282" s="102">
        <f t="shared" si="11"/>
        <v>0</v>
      </c>
    </row>
    <row r="283" spans="1:12" x14ac:dyDescent="0.3">
      <c r="A283" s="3">
        <v>280</v>
      </c>
      <c r="B283" s="3">
        <v>101</v>
      </c>
      <c r="C283" s="3">
        <v>69</v>
      </c>
      <c r="D283" s="3">
        <v>55</v>
      </c>
      <c r="E283" s="9"/>
      <c r="F283" s="10">
        <v>280</v>
      </c>
      <c r="G283" s="3">
        <v>70.038185807774497</v>
      </c>
      <c r="H283" s="3">
        <v>69.142114860885997</v>
      </c>
      <c r="I283" s="12">
        <v>54.799970830582801</v>
      </c>
      <c r="J283" s="13">
        <f t="shared" si="12"/>
        <v>30.962140344420334</v>
      </c>
      <c r="K283" s="14">
        <f t="shared" si="13"/>
        <v>0.20002916941719917</v>
      </c>
      <c r="L283" s="102">
        <f t="shared" si="11"/>
        <v>0</v>
      </c>
    </row>
    <row r="284" spans="1:12" x14ac:dyDescent="0.3">
      <c r="A284" s="3">
        <v>281</v>
      </c>
      <c r="B284" s="3">
        <v>93</v>
      </c>
      <c r="C284" s="3">
        <v>37</v>
      </c>
      <c r="D284" s="3">
        <v>39</v>
      </c>
      <c r="E284" s="9"/>
      <c r="F284" s="10">
        <v>281</v>
      </c>
      <c r="G284" s="3">
        <v>71.588171565506897</v>
      </c>
      <c r="H284" s="3">
        <v>38.567554915249801</v>
      </c>
      <c r="I284" s="12">
        <v>38.959964406987197</v>
      </c>
      <c r="J284" s="13">
        <f t="shared" si="12"/>
        <v>21.469131918186424</v>
      </c>
      <c r="K284" s="14">
        <f t="shared" si="13"/>
        <v>4.0035593012802906E-2</v>
      </c>
      <c r="L284" s="102">
        <f t="shared" si="11"/>
        <v>0</v>
      </c>
    </row>
    <row r="285" spans="1:12" x14ac:dyDescent="0.3">
      <c r="A285" s="3">
        <v>282</v>
      </c>
      <c r="B285" s="3">
        <v>93</v>
      </c>
      <c r="C285" s="3">
        <v>40</v>
      </c>
      <c r="D285" s="3">
        <v>39</v>
      </c>
      <c r="E285" s="9"/>
      <c r="F285" s="10">
        <v>282</v>
      </c>
      <c r="G285" s="3">
        <v>60.931341930267301</v>
      </c>
      <c r="H285" s="3">
        <v>42.464664562359403</v>
      </c>
      <c r="I285" s="12">
        <v>40.984630386222001</v>
      </c>
      <c r="J285" s="13">
        <f t="shared" si="12"/>
        <v>32.163230587090943</v>
      </c>
      <c r="K285" s="14">
        <f t="shared" si="13"/>
        <v>1.9846303862220012</v>
      </c>
      <c r="L285" s="102">
        <f t="shared" si="11"/>
        <v>0</v>
      </c>
    </row>
    <row r="286" spans="1:12" x14ac:dyDescent="0.3">
      <c r="A286" s="3">
        <v>283</v>
      </c>
      <c r="B286" s="3">
        <v>93</v>
      </c>
      <c r="C286" s="3">
        <v>36</v>
      </c>
      <c r="D286" s="3">
        <v>39</v>
      </c>
      <c r="E286" s="9"/>
      <c r="F286" s="10">
        <v>283</v>
      </c>
      <c r="G286" s="3">
        <v>82.264596094515298</v>
      </c>
      <c r="H286" s="3">
        <v>37.356557197444801</v>
      </c>
      <c r="I286" s="12">
        <v>34.535926752979002</v>
      </c>
      <c r="J286" s="13">
        <f t="shared" si="12"/>
        <v>10.820773745154987</v>
      </c>
      <c r="K286" s="14">
        <f t="shared" si="13"/>
        <v>4.4640732470209983</v>
      </c>
      <c r="L286" s="102">
        <f t="shared" si="11"/>
        <v>1</v>
      </c>
    </row>
    <row r="287" spans="1:12" x14ac:dyDescent="0.3">
      <c r="A287" s="3">
        <v>284</v>
      </c>
      <c r="B287" s="3">
        <v>97</v>
      </c>
      <c r="C287" s="3">
        <v>49</v>
      </c>
      <c r="D287" s="3">
        <v>47</v>
      </c>
      <c r="E287" s="9"/>
      <c r="F287" s="10">
        <v>284</v>
      </c>
      <c r="G287" s="3">
        <v>91.471098553100205</v>
      </c>
      <c r="H287" s="3">
        <v>51.1211906125599</v>
      </c>
      <c r="I287" s="12">
        <v>47.592706106828999</v>
      </c>
      <c r="J287" s="13">
        <f t="shared" si="12"/>
        <v>5.9218409995830594</v>
      </c>
      <c r="K287" s="14">
        <f t="shared" si="13"/>
        <v>0.59270610682899871</v>
      </c>
      <c r="L287" s="102">
        <f t="shared" si="11"/>
        <v>1</v>
      </c>
    </row>
    <row r="288" spans="1:12" ht="15" thickBot="1" x14ac:dyDescent="0.35">
      <c r="A288" s="3">
        <v>285</v>
      </c>
      <c r="B288" s="3">
        <v>105</v>
      </c>
      <c r="C288" s="3">
        <v>41</v>
      </c>
      <c r="D288" s="3">
        <v>47</v>
      </c>
      <c r="E288" s="9"/>
      <c r="F288" s="10">
        <v>285</v>
      </c>
      <c r="G288" s="3">
        <v>87.7219957566587</v>
      </c>
      <c r="H288" s="3">
        <v>47.3657971497896</v>
      </c>
      <c r="I288" s="12">
        <v>48.592156620835702</v>
      </c>
      <c r="J288" s="24">
        <f t="shared" si="12"/>
        <v>18.413386543088411</v>
      </c>
      <c r="K288" s="25">
        <f t="shared" si="13"/>
        <v>1.5921566208357021</v>
      </c>
      <c r="L288" s="102">
        <f t="shared" si="11"/>
        <v>1</v>
      </c>
    </row>
    <row r="289" spans="1:12" x14ac:dyDescent="0.3">
      <c r="A289" s="3">
        <v>286</v>
      </c>
      <c r="B289" s="3">
        <v>121</v>
      </c>
      <c r="C289" s="3">
        <v>54</v>
      </c>
      <c r="D289" s="3">
        <v>47</v>
      </c>
      <c r="E289" s="9"/>
      <c r="F289" s="10">
        <v>286</v>
      </c>
      <c r="G289" s="3">
        <v>88.200191137368904</v>
      </c>
      <c r="H289" s="3">
        <v>55.6062247785841</v>
      </c>
      <c r="I289" s="12">
        <v>44.8527617454343</v>
      </c>
      <c r="J289" s="13">
        <f t="shared" si="12"/>
        <v>32.839114169911326</v>
      </c>
      <c r="K289" s="14">
        <f t="shared" si="13"/>
        <v>2.1472382545656998</v>
      </c>
      <c r="L289" s="102">
        <f t="shared" si="11"/>
        <v>0</v>
      </c>
    </row>
    <row r="290" spans="1:12" x14ac:dyDescent="0.3">
      <c r="A290" s="3">
        <v>287</v>
      </c>
      <c r="B290" s="3">
        <v>121</v>
      </c>
      <c r="C290" s="3">
        <v>54</v>
      </c>
      <c r="D290" s="3">
        <v>47</v>
      </c>
      <c r="E290" s="9"/>
      <c r="F290" s="10">
        <v>287</v>
      </c>
      <c r="G290" s="3">
        <v>99.160779619642696</v>
      </c>
      <c r="H290" s="3">
        <v>51.919901949011702</v>
      </c>
      <c r="I290" s="12">
        <v>44.767145782195499</v>
      </c>
      <c r="J290" s="13">
        <f t="shared" si="12"/>
        <v>21.938057223089267</v>
      </c>
      <c r="K290" s="14">
        <f t="shared" si="13"/>
        <v>2.2328542178045012</v>
      </c>
      <c r="L290" s="102">
        <f t="shared" si="11"/>
        <v>0</v>
      </c>
    </row>
    <row r="291" spans="1:12" x14ac:dyDescent="0.3">
      <c r="A291" s="3">
        <v>288</v>
      </c>
      <c r="B291" s="3">
        <v>81</v>
      </c>
      <c r="C291" s="3">
        <v>45</v>
      </c>
      <c r="D291" s="3">
        <v>47</v>
      </c>
      <c r="E291" s="9"/>
      <c r="F291" s="10">
        <v>288</v>
      </c>
      <c r="G291" s="3">
        <v>75.117208693729097</v>
      </c>
      <c r="H291" s="3">
        <v>46.719213291524703</v>
      </c>
      <c r="I291" s="12">
        <v>46.455832352807597</v>
      </c>
      <c r="J291" s="13">
        <f t="shared" si="12"/>
        <v>6.1288602443596085</v>
      </c>
      <c r="K291" s="14">
        <f t="shared" si="13"/>
        <v>0.54416764719240263</v>
      </c>
      <c r="L291" s="102">
        <f t="shared" si="11"/>
        <v>1</v>
      </c>
    </row>
    <row r="292" spans="1:12" x14ac:dyDescent="0.3">
      <c r="A292" s="3">
        <v>289</v>
      </c>
      <c r="B292" s="3">
        <v>81</v>
      </c>
      <c r="C292" s="3">
        <v>42</v>
      </c>
      <c r="D292" s="3">
        <v>47</v>
      </c>
      <c r="E292" s="9"/>
      <c r="F292" s="10">
        <v>289</v>
      </c>
      <c r="G292" s="3">
        <v>75.069987969202799</v>
      </c>
      <c r="H292" s="3">
        <v>47.301457683627497</v>
      </c>
      <c r="I292" s="12">
        <v>61.470962748678403</v>
      </c>
      <c r="J292" s="13">
        <f t="shared" si="12"/>
        <v>7.9542753445359535</v>
      </c>
      <c r="K292" s="14">
        <f t="shared" si="13"/>
        <v>14.470962748678403</v>
      </c>
      <c r="L292" s="102">
        <f t="shared" si="11"/>
        <v>1</v>
      </c>
    </row>
    <row r="293" spans="1:12" x14ac:dyDescent="0.3">
      <c r="A293" s="3">
        <v>290</v>
      </c>
      <c r="B293" s="3">
        <v>81</v>
      </c>
      <c r="C293" s="3">
        <v>42</v>
      </c>
      <c r="D293" s="3">
        <v>47</v>
      </c>
      <c r="E293" s="9"/>
      <c r="F293" s="10">
        <v>290</v>
      </c>
      <c r="G293" s="3">
        <v>68.233770727089095</v>
      </c>
      <c r="H293" s="3">
        <v>49.901221918879699</v>
      </c>
      <c r="I293" s="12">
        <v>44.123025099208299</v>
      </c>
      <c r="J293" s="13">
        <f t="shared" si="12"/>
        <v>15.013524491601308</v>
      </c>
      <c r="K293" s="14">
        <f t="shared" si="13"/>
        <v>2.8769749007917014</v>
      </c>
      <c r="L293" s="102">
        <f t="shared" si="11"/>
        <v>1</v>
      </c>
    </row>
    <row r="294" spans="1:12" x14ac:dyDescent="0.3">
      <c r="A294" s="5">
        <v>291</v>
      </c>
      <c r="B294" s="5">
        <v>25</v>
      </c>
      <c r="C294" s="5">
        <v>61</v>
      </c>
      <c r="D294" s="5">
        <v>66</v>
      </c>
      <c r="E294" s="9"/>
      <c r="F294" s="10">
        <v>291</v>
      </c>
      <c r="G294" s="3">
        <v>59.202428382972698</v>
      </c>
      <c r="H294" s="3">
        <v>63.5166948417532</v>
      </c>
      <c r="I294" s="12">
        <v>61.579389984771801</v>
      </c>
      <c r="J294" s="13">
        <f t="shared" si="12"/>
        <v>34.294895541740374</v>
      </c>
      <c r="K294" s="14">
        <f t="shared" si="13"/>
        <v>4.4206100152281991</v>
      </c>
      <c r="L294" s="102">
        <f t="shared" si="11"/>
        <v>0</v>
      </c>
    </row>
    <row r="295" spans="1:12" ht="15" thickBot="1" x14ac:dyDescent="0.35">
      <c r="A295" s="5">
        <v>292</v>
      </c>
      <c r="B295" s="5">
        <v>5</v>
      </c>
      <c r="C295" s="5">
        <v>35</v>
      </c>
      <c r="D295" s="5">
        <v>52</v>
      </c>
      <c r="E295" s="9"/>
      <c r="F295" s="10">
        <v>292</v>
      </c>
      <c r="G295" s="3">
        <v>55.780694491131399</v>
      </c>
      <c r="H295" s="3">
        <v>37.863687842031098</v>
      </c>
      <c r="I295" s="12">
        <v>52.118467772587898</v>
      </c>
      <c r="J295" s="24">
        <f t="shared" si="12"/>
        <v>50.861376712179343</v>
      </c>
      <c r="K295" s="25">
        <f t="shared" si="13"/>
        <v>0.11846777258789842</v>
      </c>
      <c r="L295" s="102">
        <f t="shared" si="11"/>
        <v>0</v>
      </c>
    </row>
    <row r="296" spans="1:12" x14ac:dyDescent="0.3">
      <c r="A296" s="5">
        <v>293</v>
      </c>
      <c r="B296" s="5">
        <v>35</v>
      </c>
      <c r="C296" s="5">
        <v>117</v>
      </c>
      <c r="D296" s="5">
        <v>83</v>
      </c>
      <c r="E296" s="9"/>
      <c r="F296" s="10">
        <v>293</v>
      </c>
      <c r="G296" s="3">
        <v>52.252840525848796</v>
      </c>
      <c r="H296" s="3">
        <v>113.126603267474</v>
      </c>
      <c r="I296" s="12">
        <v>70.278675979434198</v>
      </c>
      <c r="J296" s="13">
        <f t="shared" si="12"/>
        <v>17.682299297826447</v>
      </c>
      <c r="K296" s="14">
        <f t="shared" si="13"/>
        <v>12.721324020565802</v>
      </c>
      <c r="L296" s="102">
        <f t="shared" si="11"/>
        <v>1</v>
      </c>
    </row>
    <row r="297" spans="1:12" x14ac:dyDescent="0.3">
      <c r="A297" s="5">
        <v>294</v>
      </c>
      <c r="B297" s="5">
        <v>-17</v>
      </c>
      <c r="C297" s="5">
        <v>78</v>
      </c>
      <c r="D297" s="5">
        <v>60</v>
      </c>
      <c r="E297" s="9"/>
      <c r="F297" s="10">
        <v>294</v>
      </c>
      <c r="G297" s="3">
        <v>56.893475733894498</v>
      </c>
      <c r="H297" s="3">
        <v>101.82522345183401</v>
      </c>
      <c r="I297" s="12">
        <v>61.377547829172201</v>
      </c>
      <c r="J297" s="13">
        <f t="shared" si="12"/>
        <v>77.639468239842259</v>
      </c>
      <c r="K297" s="14">
        <f t="shared" si="13"/>
        <v>1.377547829172201</v>
      </c>
      <c r="L297" s="102">
        <f t="shared" si="11"/>
        <v>0</v>
      </c>
    </row>
    <row r="298" spans="1:12" x14ac:dyDescent="0.3">
      <c r="A298" s="5">
        <v>295</v>
      </c>
      <c r="B298" s="5">
        <v>144</v>
      </c>
      <c r="C298" s="5">
        <v>76</v>
      </c>
      <c r="D298" s="5">
        <v>63</v>
      </c>
      <c r="E298" s="9"/>
      <c r="F298" s="10">
        <v>295</v>
      </c>
      <c r="G298" s="3">
        <v>67.314626251768303</v>
      </c>
      <c r="H298" s="3">
        <v>82.657559746632202</v>
      </c>
      <c r="I298" s="12">
        <v>62.471268738332398</v>
      </c>
      <c r="J298" s="13">
        <f t="shared" si="12"/>
        <v>76.973824438480122</v>
      </c>
      <c r="K298" s="14">
        <f t="shared" si="13"/>
        <v>0.52873126166760187</v>
      </c>
      <c r="L298" s="102">
        <f t="shared" si="11"/>
        <v>0</v>
      </c>
    </row>
    <row r="299" spans="1:12" x14ac:dyDescent="0.3">
      <c r="A299" s="5">
        <v>296</v>
      </c>
      <c r="B299" s="5">
        <v>50</v>
      </c>
      <c r="C299" s="5">
        <v>121</v>
      </c>
      <c r="D299" s="5">
        <v>58</v>
      </c>
      <c r="E299" s="9"/>
      <c r="F299" s="10">
        <v>296</v>
      </c>
      <c r="G299" s="3">
        <v>55.963737221345703</v>
      </c>
      <c r="H299" s="3">
        <v>122.497587720125</v>
      </c>
      <c r="I299" s="12">
        <v>49.606773271798502</v>
      </c>
      <c r="J299" s="13">
        <f t="shared" si="12"/>
        <v>6.1488966997936592</v>
      </c>
      <c r="K299" s="14">
        <f t="shared" si="13"/>
        <v>8.3932267282014976</v>
      </c>
      <c r="L299" s="102">
        <f t="shared" si="11"/>
        <v>1</v>
      </c>
    </row>
    <row r="300" spans="1:12" x14ac:dyDescent="0.3">
      <c r="A300" s="3">
        <v>297</v>
      </c>
      <c r="B300" s="3">
        <v>73</v>
      </c>
      <c r="C300" s="3">
        <v>89</v>
      </c>
      <c r="D300" s="3">
        <v>47</v>
      </c>
      <c r="E300" s="9"/>
      <c r="F300" s="10">
        <v>297</v>
      </c>
      <c r="G300" s="3">
        <v>62.986647857748302</v>
      </c>
      <c r="H300" s="3">
        <v>85.597425650806102</v>
      </c>
      <c r="I300" s="12">
        <v>47.937664764802498</v>
      </c>
      <c r="J300" s="13">
        <f t="shared" si="12"/>
        <v>10.575667039318557</v>
      </c>
      <c r="K300" s="14">
        <f t="shared" si="13"/>
        <v>0.9376647648024985</v>
      </c>
      <c r="L300" s="102">
        <f t="shared" si="11"/>
        <v>1</v>
      </c>
    </row>
    <row r="301" spans="1:12" x14ac:dyDescent="0.3">
      <c r="A301" s="5">
        <v>298</v>
      </c>
      <c r="B301" s="5">
        <v>29</v>
      </c>
      <c r="C301" s="5">
        <v>129</v>
      </c>
      <c r="D301" s="5">
        <v>66</v>
      </c>
      <c r="E301" s="9"/>
      <c r="F301" s="10">
        <v>298</v>
      </c>
      <c r="G301" s="3">
        <v>58.595343168815504</v>
      </c>
      <c r="H301" s="3">
        <v>89.033399537100294</v>
      </c>
      <c r="I301" s="12">
        <v>49.550459053702497</v>
      </c>
      <c r="J301" s="13">
        <f t="shared" si="12"/>
        <v>49.731413511391466</v>
      </c>
      <c r="K301" s="14">
        <f t="shared" si="13"/>
        <v>16.449540946297503</v>
      </c>
      <c r="L301" s="102">
        <f t="shared" si="11"/>
        <v>0</v>
      </c>
    </row>
    <row r="302" spans="1:12" ht="15" thickBot="1" x14ac:dyDescent="0.35">
      <c r="A302" s="5">
        <v>299</v>
      </c>
      <c r="B302" s="5">
        <v>5</v>
      </c>
      <c r="C302" s="5">
        <v>51</v>
      </c>
      <c r="D302" s="5">
        <v>20</v>
      </c>
      <c r="E302" s="9"/>
      <c r="F302" s="10">
        <v>299</v>
      </c>
      <c r="G302" s="3">
        <v>48.3819531079169</v>
      </c>
      <c r="H302" s="3">
        <v>71.822903028805996</v>
      </c>
      <c r="I302" s="12">
        <v>26.200670571953999</v>
      </c>
      <c r="J302" s="24">
        <f t="shared" si="12"/>
        <v>48.120548064257939</v>
      </c>
      <c r="K302" s="25">
        <f t="shared" si="13"/>
        <v>6.2006705719539994</v>
      </c>
      <c r="L302" s="102">
        <f t="shared" si="11"/>
        <v>0</v>
      </c>
    </row>
    <row r="303" spans="1:12" x14ac:dyDescent="0.3">
      <c r="A303" s="5">
        <v>300</v>
      </c>
      <c r="B303" s="5">
        <v>157</v>
      </c>
      <c r="C303" s="5">
        <v>32</v>
      </c>
      <c r="D303" s="5">
        <v>25</v>
      </c>
      <c r="E303" s="9"/>
      <c r="F303" s="10">
        <v>300</v>
      </c>
      <c r="G303" s="3">
        <v>75.037012038594796</v>
      </c>
      <c r="H303" s="3">
        <v>54.834700828010398</v>
      </c>
      <c r="I303" s="12">
        <v>25.3925693296984</v>
      </c>
      <c r="J303" s="13">
        <f t="shared" si="12"/>
        <v>85.084399025122067</v>
      </c>
      <c r="K303" s="14">
        <f t="shared" si="13"/>
        <v>0.39256932969840008</v>
      </c>
      <c r="L303" s="102">
        <f t="shared" si="11"/>
        <v>0</v>
      </c>
    </row>
    <row r="304" spans="1:12" x14ac:dyDescent="0.3">
      <c r="A304" s="5">
        <v>301</v>
      </c>
      <c r="B304" s="5">
        <v>158</v>
      </c>
      <c r="C304" s="5">
        <v>65</v>
      </c>
      <c r="D304" s="5">
        <v>42</v>
      </c>
      <c r="E304" s="9"/>
      <c r="F304" s="10">
        <v>301</v>
      </c>
      <c r="G304" s="3">
        <v>72.596033401632198</v>
      </c>
      <c r="H304" s="3">
        <v>68.8703598297881</v>
      </c>
      <c r="I304" s="12">
        <v>35.752065080969899</v>
      </c>
      <c r="J304" s="13">
        <f t="shared" si="12"/>
        <v>85.491620618322358</v>
      </c>
      <c r="K304" s="14">
        <f t="shared" si="13"/>
        <v>6.2479349190301008</v>
      </c>
      <c r="L304" s="102">
        <f t="shared" si="11"/>
        <v>0</v>
      </c>
    </row>
    <row r="305" spans="1:12" x14ac:dyDescent="0.3">
      <c r="A305" s="3">
        <v>302</v>
      </c>
      <c r="B305" s="3">
        <v>109</v>
      </c>
      <c r="C305" s="3">
        <v>37</v>
      </c>
      <c r="D305" s="3">
        <v>39</v>
      </c>
      <c r="E305" s="9"/>
      <c r="F305" s="10">
        <v>302</v>
      </c>
      <c r="G305" s="3">
        <v>93.091322851174695</v>
      </c>
      <c r="H305" s="3">
        <v>38.733653326646198</v>
      </c>
      <c r="I305" s="12">
        <v>46.450414625241301</v>
      </c>
      <c r="J305" s="13">
        <f t="shared" si="12"/>
        <v>16.002861071775506</v>
      </c>
      <c r="K305" s="14">
        <f t="shared" si="13"/>
        <v>7.4504146252413008</v>
      </c>
      <c r="L305" s="102">
        <f t="shared" si="11"/>
        <v>1</v>
      </c>
    </row>
    <row r="306" spans="1:12" x14ac:dyDescent="0.3">
      <c r="A306" s="3">
        <v>303</v>
      </c>
      <c r="B306" s="3">
        <v>89</v>
      </c>
      <c r="C306" s="3">
        <v>53</v>
      </c>
      <c r="D306" s="3">
        <v>47</v>
      </c>
      <c r="E306" s="9"/>
      <c r="F306" s="10">
        <v>303</v>
      </c>
      <c r="G306" s="3">
        <v>75.167961935546899</v>
      </c>
      <c r="H306" s="3">
        <v>52.873610022201198</v>
      </c>
      <c r="I306" s="12">
        <v>53.029348030338703</v>
      </c>
      <c r="J306" s="13">
        <f t="shared" si="12"/>
        <v>13.832615495377853</v>
      </c>
      <c r="K306" s="14">
        <f t="shared" si="13"/>
        <v>6.0293480303387028</v>
      </c>
      <c r="L306" s="102">
        <f t="shared" si="11"/>
        <v>1</v>
      </c>
    </row>
    <row r="307" spans="1:12" x14ac:dyDescent="0.3">
      <c r="A307" s="3">
        <v>304</v>
      </c>
      <c r="B307" s="3">
        <v>65</v>
      </c>
      <c r="C307" s="3">
        <v>110</v>
      </c>
      <c r="D307" s="3">
        <v>31</v>
      </c>
      <c r="E307" s="9"/>
      <c r="F307" s="10">
        <v>304</v>
      </c>
      <c r="G307" s="3">
        <v>63.950037426357802</v>
      </c>
      <c r="H307" s="3">
        <v>108.23644648065</v>
      </c>
      <c r="I307" s="12">
        <v>31.194747375660601</v>
      </c>
      <c r="J307" s="13">
        <f t="shared" si="12"/>
        <v>2.0524479096096715</v>
      </c>
      <c r="K307" s="14">
        <f t="shared" si="13"/>
        <v>0.19474737566060085</v>
      </c>
      <c r="L307" s="102">
        <f t="shared" si="11"/>
        <v>1</v>
      </c>
    </row>
    <row r="308" spans="1:12" x14ac:dyDescent="0.3">
      <c r="A308" s="3">
        <v>305</v>
      </c>
      <c r="B308" s="3">
        <v>117</v>
      </c>
      <c r="C308" s="3">
        <v>73</v>
      </c>
      <c r="D308" s="3">
        <v>23</v>
      </c>
      <c r="E308" s="9"/>
      <c r="F308" s="10">
        <v>305</v>
      </c>
      <c r="G308" s="3">
        <v>88.297296102896098</v>
      </c>
      <c r="H308" s="3">
        <v>76.392444980238807</v>
      </c>
      <c r="I308" s="12">
        <v>23.040342274959102</v>
      </c>
      <c r="J308" s="13">
        <f t="shared" si="12"/>
        <v>28.902489407467503</v>
      </c>
      <c r="K308" s="14">
        <f t="shared" si="13"/>
        <v>4.0342274959101587E-2</v>
      </c>
      <c r="L308" s="102">
        <f t="shared" si="11"/>
        <v>0</v>
      </c>
    </row>
    <row r="309" spans="1:12" ht="15" thickBot="1" x14ac:dyDescent="0.35">
      <c r="A309" s="3">
        <v>306</v>
      </c>
      <c r="B309" s="3">
        <v>117</v>
      </c>
      <c r="C309" s="3">
        <v>73</v>
      </c>
      <c r="D309" s="3">
        <v>23</v>
      </c>
      <c r="E309" s="9"/>
      <c r="F309" s="10">
        <v>306</v>
      </c>
      <c r="G309" s="3">
        <v>98.422698904288296</v>
      </c>
      <c r="H309" s="3">
        <v>70.724027097904099</v>
      </c>
      <c r="I309" s="12">
        <v>23.757133414033799</v>
      </c>
      <c r="J309" s="24">
        <f t="shared" si="12"/>
        <v>18.716200700243789</v>
      </c>
      <c r="K309" s="25">
        <f t="shared" si="13"/>
        <v>0.75713341403379886</v>
      </c>
      <c r="L309" s="102">
        <f t="shared" si="11"/>
        <v>1</v>
      </c>
    </row>
    <row r="310" spans="1:12" x14ac:dyDescent="0.3">
      <c r="A310" s="3">
        <v>307</v>
      </c>
      <c r="B310" s="3">
        <v>117</v>
      </c>
      <c r="C310" s="3">
        <v>73</v>
      </c>
      <c r="D310" s="3">
        <v>23</v>
      </c>
      <c r="E310" s="9"/>
      <c r="F310" s="10">
        <v>307</v>
      </c>
      <c r="G310" s="3">
        <v>91.147748895206206</v>
      </c>
      <c r="H310" s="3">
        <v>72.2291612863621</v>
      </c>
      <c r="I310" s="12">
        <v>24.021809020220999</v>
      </c>
      <c r="J310" s="13">
        <f t="shared" si="12"/>
        <v>25.863740632548783</v>
      </c>
      <c r="K310" s="14">
        <f t="shared" si="13"/>
        <v>1.0218090202209993</v>
      </c>
      <c r="L310" s="102">
        <f t="shared" si="11"/>
        <v>0</v>
      </c>
    </row>
    <row r="311" spans="1:12" x14ac:dyDescent="0.3">
      <c r="A311" s="3">
        <v>308</v>
      </c>
      <c r="B311" s="3">
        <v>49</v>
      </c>
      <c r="C311" s="3">
        <v>101</v>
      </c>
      <c r="D311" s="3">
        <v>31</v>
      </c>
      <c r="E311" s="9"/>
      <c r="F311" s="10">
        <v>308</v>
      </c>
      <c r="G311" s="3">
        <v>69.894954791639705</v>
      </c>
      <c r="H311" s="3">
        <v>83.402376656927302</v>
      </c>
      <c r="I311" s="12">
        <v>31.206862797916799</v>
      </c>
      <c r="J311" s="13">
        <f t="shared" si="12"/>
        <v>27.318043177894793</v>
      </c>
      <c r="K311" s="14">
        <f t="shared" si="13"/>
        <v>0.20686279791679851</v>
      </c>
      <c r="L311" s="102">
        <f t="shared" si="11"/>
        <v>0</v>
      </c>
    </row>
    <row r="312" spans="1:12" x14ac:dyDescent="0.3">
      <c r="A312" s="3">
        <v>309</v>
      </c>
      <c r="B312" s="3">
        <v>61</v>
      </c>
      <c r="C312" s="3">
        <v>80</v>
      </c>
      <c r="D312" s="3">
        <v>23</v>
      </c>
      <c r="E312" s="9"/>
      <c r="F312" s="10">
        <v>309</v>
      </c>
      <c r="G312" s="3">
        <v>69.876116818198795</v>
      </c>
      <c r="H312" s="3">
        <v>78.307579809807805</v>
      </c>
      <c r="I312" s="12">
        <v>22.491275262361601</v>
      </c>
      <c r="J312" s="13">
        <f t="shared" si="12"/>
        <v>9.0360243398566436</v>
      </c>
      <c r="K312" s="14">
        <f t="shared" si="13"/>
        <v>0.5087247376383992</v>
      </c>
      <c r="L312" s="102">
        <f t="shared" si="11"/>
        <v>1</v>
      </c>
    </row>
    <row r="313" spans="1:12" x14ac:dyDescent="0.3">
      <c r="A313" s="3">
        <v>310</v>
      </c>
      <c r="B313" s="3">
        <v>49</v>
      </c>
      <c r="C313" s="3">
        <v>88</v>
      </c>
      <c r="D313" s="3">
        <v>31</v>
      </c>
      <c r="E313" s="9"/>
      <c r="F313" s="10">
        <v>310</v>
      </c>
      <c r="G313" s="3">
        <v>69.740297028971199</v>
      </c>
      <c r="H313" s="3">
        <v>88.938600631102503</v>
      </c>
      <c r="I313" s="12">
        <v>30.370352123751601</v>
      </c>
      <c r="J313" s="13">
        <f t="shared" si="12"/>
        <v>20.761524317705035</v>
      </c>
      <c r="K313" s="14">
        <f t="shared" si="13"/>
        <v>0.62964787624839857</v>
      </c>
      <c r="L313" s="102">
        <f t="shared" si="11"/>
        <v>0</v>
      </c>
    </row>
    <row r="314" spans="1:12" s="98" customFormat="1" x14ac:dyDescent="0.3">
      <c r="A314" s="92">
        <v>311</v>
      </c>
      <c r="B314" s="92">
        <v>49</v>
      </c>
      <c r="C314" s="92">
        <v>84</v>
      </c>
      <c r="D314" s="92">
        <v>31</v>
      </c>
      <c r="E314" s="93"/>
      <c r="F314" s="94">
        <v>311</v>
      </c>
      <c r="G314" s="92">
        <v>81.452545880219503</v>
      </c>
      <c r="H314" s="92">
        <v>78.008228873690598</v>
      </c>
      <c r="I314" s="95">
        <v>36.566272319920401</v>
      </c>
      <c r="J314" s="96">
        <f t="shared" si="12"/>
        <v>33.001046276411095</v>
      </c>
      <c r="K314" s="97">
        <f t="shared" si="13"/>
        <v>5.5662723199204009</v>
      </c>
      <c r="L314" s="102">
        <f t="shared" si="11"/>
        <v>0</v>
      </c>
    </row>
    <row r="315" spans="1:12" s="98" customFormat="1" x14ac:dyDescent="0.3">
      <c r="A315" s="92">
        <v>312</v>
      </c>
      <c r="B315" s="92">
        <v>49</v>
      </c>
      <c r="C315" s="92">
        <v>93</v>
      </c>
      <c r="D315" s="92">
        <v>31</v>
      </c>
      <c r="E315" s="93"/>
      <c r="F315" s="94">
        <v>312</v>
      </c>
      <c r="G315" s="92">
        <v>78.936445765138899</v>
      </c>
      <c r="H315" s="92">
        <v>68.211032228457597</v>
      </c>
      <c r="I315" s="95">
        <v>36.9253887919824</v>
      </c>
      <c r="J315" s="96">
        <f t="shared" si="12"/>
        <v>38.867514819289262</v>
      </c>
      <c r="K315" s="97">
        <f t="shared" si="13"/>
        <v>5.9253887919823995</v>
      </c>
      <c r="L315" s="102">
        <f t="shared" si="11"/>
        <v>0</v>
      </c>
    </row>
    <row r="316" spans="1:12" s="98" customFormat="1" ht="15" thickBot="1" x14ac:dyDescent="0.35">
      <c r="A316" s="92">
        <v>313</v>
      </c>
      <c r="B316" s="92">
        <v>53</v>
      </c>
      <c r="C316" s="92">
        <v>101</v>
      </c>
      <c r="D316" s="92">
        <v>23</v>
      </c>
      <c r="E316" s="93"/>
      <c r="F316" s="94">
        <v>313</v>
      </c>
      <c r="G316" s="92">
        <v>66.236273854728196</v>
      </c>
      <c r="H316" s="92">
        <v>76.666321565959095</v>
      </c>
      <c r="I316" s="95">
        <v>44.1196270980289</v>
      </c>
      <c r="J316" s="99">
        <f t="shared" si="12"/>
        <v>27.700665184949415</v>
      </c>
      <c r="K316" s="100">
        <f t="shared" si="13"/>
        <v>21.1196270980289</v>
      </c>
      <c r="L316" s="102">
        <f t="shared" si="11"/>
        <v>0</v>
      </c>
    </row>
    <row r="317" spans="1:12" s="98" customFormat="1" x14ac:dyDescent="0.3">
      <c r="A317" s="92">
        <v>314</v>
      </c>
      <c r="B317" s="92">
        <v>49</v>
      </c>
      <c r="C317" s="92">
        <v>37</v>
      </c>
      <c r="D317" s="92">
        <v>31</v>
      </c>
      <c r="E317" s="93"/>
      <c r="F317" s="94">
        <v>314</v>
      </c>
      <c r="G317" s="92">
        <v>66.629837383156499</v>
      </c>
      <c r="H317" s="92">
        <v>65.875735693766401</v>
      </c>
      <c r="I317" s="95">
        <v>35.453998295507802</v>
      </c>
      <c r="J317" s="96">
        <f t="shared" si="12"/>
        <v>33.832222481131765</v>
      </c>
      <c r="K317" s="97">
        <f t="shared" si="13"/>
        <v>4.4539982955078017</v>
      </c>
      <c r="L317" s="102">
        <f t="shared" si="11"/>
        <v>0</v>
      </c>
    </row>
    <row r="318" spans="1:12" s="98" customFormat="1" x14ac:dyDescent="0.3">
      <c r="A318" s="101">
        <v>315</v>
      </c>
      <c r="B318" s="101">
        <v>162</v>
      </c>
      <c r="C318" s="101">
        <v>46</v>
      </c>
      <c r="D318" s="101">
        <v>100</v>
      </c>
      <c r="E318" s="93"/>
      <c r="F318" s="94">
        <v>315</v>
      </c>
      <c r="G318" s="92">
        <v>86.944390299679796</v>
      </c>
      <c r="H318" s="92">
        <v>65.742360721556395</v>
      </c>
      <c r="I318" s="95">
        <v>35.086621215651697</v>
      </c>
      <c r="J318" s="96">
        <f t="shared" si="12"/>
        <v>77.608668036159813</v>
      </c>
      <c r="K318" s="97">
        <f t="shared" si="13"/>
        <v>64.913378784348311</v>
      </c>
      <c r="L318" s="102">
        <f t="shared" si="11"/>
        <v>0</v>
      </c>
    </row>
    <row r="319" spans="1:12" s="98" customFormat="1" x14ac:dyDescent="0.3">
      <c r="A319" s="92">
        <v>316</v>
      </c>
      <c r="B319" s="92">
        <v>101</v>
      </c>
      <c r="C319" s="92">
        <v>68</v>
      </c>
      <c r="D319" s="92">
        <v>103</v>
      </c>
      <c r="E319" s="93"/>
      <c r="F319" s="94">
        <v>316</v>
      </c>
      <c r="G319" s="92">
        <v>60.681708995412301</v>
      </c>
      <c r="H319" s="92">
        <v>51.552202893435201</v>
      </c>
      <c r="I319" s="95">
        <v>47.414379825110302</v>
      </c>
      <c r="J319" s="96">
        <f t="shared" si="12"/>
        <v>43.544168601425135</v>
      </c>
      <c r="K319" s="97">
        <f t="shared" si="13"/>
        <v>55.585620174889698</v>
      </c>
      <c r="L319" s="102">
        <f t="shared" ref="L319:L324" si="14">IF(J319&lt;20,1,0)</f>
        <v>0</v>
      </c>
    </row>
    <row r="320" spans="1:12" x14ac:dyDescent="0.3">
      <c r="A320" s="6">
        <v>317</v>
      </c>
      <c r="B320" s="6">
        <v>61</v>
      </c>
      <c r="C320" s="6">
        <v>53</v>
      </c>
      <c r="D320" s="6">
        <v>55</v>
      </c>
      <c r="E320" s="26"/>
      <c r="F320" s="27">
        <v>317</v>
      </c>
      <c r="G320" s="6">
        <v>113.96977366956</v>
      </c>
      <c r="H320" s="6">
        <v>83.771469015167895</v>
      </c>
      <c r="I320" s="28">
        <v>44.843228265510803</v>
      </c>
      <c r="J320" s="29">
        <f t="shared" si="12"/>
        <v>61.259123630328318</v>
      </c>
      <c r="K320" s="30">
        <f t="shared" si="13"/>
        <v>10.156771734489197</v>
      </c>
      <c r="L320" s="102">
        <f t="shared" si="14"/>
        <v>0</v>
      </c>
    </row>
    <row r="321" spans="1:12" x14ac:dyDescent="0.3">
      <c r="A321" s="6">
        <v>318</v>
      </c>
      <c r="B321" s="6">
        <v>25</v>
      </c>
      <c r="C321" s="6">
        <v>20</v>
      </c>
      <c r="D321" s="6">
        <v>31</v>
      </c>
      <c r="E321" s="26"/>
      <c r="F321" s="27">
        <v>318</v>
      </c>
      <c r="G321" s="6">
        <v>106.04715808062301</v>
      </c>
      <c r="H321" s="6">
        <v>59.444429250366603</v>
      </c>
      <c r="I321" s="28">
        <v>51.576994009767198</v>
      </c>
      <c r="J321" s="29">
        <f t="shared" si="12"/>
        <v>90.136035145954096</v>
      </c>
      <c r="K321" s="30">
        <f t="shared" si="13"/>
        <v>20.576994009767198</v>
      </c>
      <c r="L321" s="102">
        <f t="shared" si="14"/>
        <v>0</v>
      </c>
    </row>
    <row r="322" spans="1:12" x14ac:dyDescent="0.3">
      <c r="A322" s="6">
        <v>319</v>
      </c>
      <c r="B322" s="6">
        <v>121</v>
      </c>
      <c r="C322" s="6">
        <v>70</v>
      </c>
      <c r="D322" s="6">
        <v>63</v>
      </c>
      <c r="E322" s="26"/>
      <c r="F322" s="27">
        <v>319</v>
      </c>
      <c r="G322" s="6">
        <v>113.147918806093</v>
      </c>
      <c r="H322" s="6">
        <v>84.095420967251201</v>
      </c>
      <c r="I322" s="28">
        <v>53.151469118504899</v>
      </c>
      <c r="J322" s="29">
        <f t="shared" si="12"/>
        <v>16.13493326046726</v>
      </c>
      <c r="K322" s="30">
        <f t="shared" si="13"/>
        <v>9.8485308814951011</v>
      </c>
      <c r="L322" s="102">
        <f t="shared" si="14"/>
        <v>1</v>
      </c>
    </row>
    <row r="323" spans="1:12" ht="15" thickBot="1" x14ac:dyDescent="0.35">
      <c r="A323" s="7">
        <v>320</v>
      </c>
      <c r="B323" s="7">
        <v>133</v>
      </c>
      <c r="C323" s="7">
        <v>64</v>
      </c>
      <c r="D323" s="7">
        <v>124</v>
      </c>
      <c r="E323" s="26"/>
      <c r="F323" s="27">
        <v>320</v>
      </c>
      <c r="G323" s="6">
        <v>72.892595719290696</v>
      </c>
      <c r="H323" s="6">
        <v>77.246755780715205</v>
      </c>
      <c r="I323" s="28">
        <v>77.457217831247803</v>
      </c>
      <c r="J323" s="31">
        <f t="shared" si="12"/>
        <v>61.549789504746016</v>
      </c>
      <c r="K323" s="32">
        <f t="shared" si="13"/>
        <v>46.542782168752197</v>
      </c>
      <c r="L323" s="102">
        <f t="shared" si="14"/>
        <v>0</v>
      </c>
    </row>
    <row r="324" spans="1:12" x14ac:dyDescent="0.3">
      <c r="A324" s="6">
        <v>321</v>
      </c>
      <c r="B324" s="6">
        <v>49</v>
      </c>
      <c r="C324" s="6">
        <v>37</v>
      </c>
      <c r="D324" s="6">
        <v>31</v>
      </c>
      <c r="E324" s="26"/>
      <c r="F324" s="27">
        <v>321</v>
      </c>
      <c r="G324" s="6">
        <v>66.143649138166296</v>
      </c>
      <c r="H324" s="6">
        <v>83.970446794978102</v>
      </c>
      <c r="I324" s="28">
        <v>38.078210132733602</v>
      </c>
      <c r="J324" s="29">
        <f t="shared" ref="J324" si="15">SQRT((G324-B324)^2+(H324-C324)^2)</f>
        <v>50.001275762648476</v>
      </c>
      <c r="K324" s="30">
        <f t="shared" ref="K324" si="16">ABS(I324-D324)</f>
        <v>7.0782101327336022</v>
      </c>
      <c r="L324" s="102">
        <f t="shared" si="14"/>
        <v>0</v>
      </c>
    </row>
    <row r="325" spans="1:12" x14ac:dyDescent="0.3">
      <c r="L325" s="1">
        <f>SUM(L62:L324)</f>
        <v>137</v>
      </c>
    </row>
  </sheetData>
  <mergeCells count="6">
    <mergeCell ref="K1:K2"/>
    <mergeCell ref="A1:A2"/>
    <mergeCell ref="B1:C1"/>
    <mergeCell ref="D1:D2"/>
    <mergeCell ref="F1:I2"/>
    <mergeCell ref="J1:J2"/>
  </mergeCells>
  <conditionalFormatting sqref="J3:K324">
    <cfRule type="cellIs" dxfId="6" priority="1" operator="greaterThan">
      <formula>50</formula>
    </cfRule>
    <cfRule type="cellIs" dxfId="5" priority="2" operator="greaterThan">
      <formula>30</formula>
    </cfRule>
  </conditionalFormatting>
  <conditionalFormatting sqref="K3:K324">
    <cfRule type="cellIs" dxfId="4" priority="6" operator="greaterThan">
      <formula>10</formula>
    </cfRule>
  </conditionalFormatting>
  <conditionalFormatting sqref="J3:J324">
    <cfRule type="cellIs" dxfId="3" priority="3" operator="greaterThan">
      <formula>30</formula>
    </cfRule>
    <cfRule type="cellIs" dxfId="2" priority="4" operator="greaterThan">
      <formula>30</formula>
    </cfRule>
    <cfRule type="cellIs" dxfId="1" priority="5" operator="greaterThan">
      <formula>15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06D2-D5CB-482E-BB8F-01CF76211BD3}">
  <dimension ref="A1:EA129"/>
  <sheetViews>
    <sheetView workbookViewId="0">
      <selection activeCell="G8" sqref="G8"/>
    </sheetView>
  </sheetViews>
  <sheetFormatPr defaultColWidth="8.77734375" defaultRowHeight="14.4" x14ac:dyDescent="0.3"/>
  <sheetData>
    <row r="1" spans="1:131" x14ac:dyDescent="0.3">
      <c r="A1" s="156">
        <v>81</v>
      </c>
    </row>
    <row r="2" spans="1:131" x14ac:dyDescent="0.3">
      <c r="A2" s="156">
        <v>82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6"/>
      <c r="CR2" s="166"/>
      <c r="CS2" s="166"/>
      <c r="CT2" s="166"/>
      <c r="CU2" s="166"/>
      <c r="CV2" s="166"/>
      <c r="CW2" s="166"/>
      <c r="CX2" s="166"/>
      <c r="CY2" s="166"/>
      <c r="CZ2" s="166"/>
      <c r="DA2" s="166"/>
      <c r="DB2" s="167"/>
      <c r="DC2" s="167"/>
      <c r="DD2" s="167"/>
      <c r="DE2" s="167"/>
      <c r="DF2" s="167"/>
      <c r="DG2" s="167"/>
      <c r="DH2" s="167"/>
      <c r="DI2" s="167"/>
      <c r="DJ2" s="167"/>
      <c r="DK2" s="167"/>
      <c r="DL2" s="167"/>
      <c r="DM2" s="167"/>
      <c r="DN2" s="167"/>
      <c r="DO2" s="167"/>
      <c r="DP2" s="167"/>
      <c r="DQ2" s="167"/>
      <c r="DR2" s="167"/>
      <c r="DS2" s="167"/>
      <c r="DT2" s="167"/>
      <c r="DU2" s="167"/>
      <c r="DV2" s="167"/>
      <c r="DW2" s="167"/>
      <c r="DX2" s="167"/>
      <c r="DY2" s="167"/>
      <c r="DZ2" s="167"/>
      <c r="EA2" s="167"/>
    </row>
    <row r="3" spans="1:131" x14ac:dyDescent="0.3">
      <c r="A3" s="156">
        <v>83</v>
      </c>
    </row>
    <row r="4" spans="1:131" x14ac:dyDescent="0.3">
      <c r="A4" s="156">
        <v>84</v>
      </c>
    </row>
    <row r="5" spans="1:131" x14ac:dyDescent="0.3">
      <c r="A5" s="156">
        <v>85</v>
      </c>
    </row>
    <row r="6" spans="1:131" x14ac:dyDescent="0.3">
      <c r="A6" s="156">
        <v>86</v>
      </c>
    </row>
    <row r="7" spans="1:131" x14ac:dyDescent="0.3">
      <c r="A7" s="156">
        <v>87</v>
      </c>
    </row>
    <row r="8" spans="1:131" x14ac:dyDescent="0.3">
      <c r="A8" s="156">
        <v>88</v>
      </c>
    </row>
    <row r="9" spans="1:131" x14ac:dyDescent="0.3">
      <c r="A9" s="156">
        <v>89</v>
      </c>
    </row>
    <row r="10" spans="1:131" x14ac:dyDescent="0.3">
      <c r="A10" s="156">
        <v>90</v>
      </c>
    </row>
    <row r="11" spans="1:131" x14ac:dyDescent="0.3">
      <c r="A11" s="156">
        <v>91</v>
      </c>
    </row>
    <row r="12" spans="1:131" x14ac:dyDescent="0.3">
      <c r="A12" s="156">
        <v>92</v>
      </c>
    </row>
    <row r="13" spans="1:131" x14ac:dyDescent="0.3">
      <c r="A13" s="156">
        <v>93</v>
      </c>
    </row>
    <row r="14" spans="1:131" x14ac:dyDescent="0.3">
      <c r="A14" s="156">
        <v>94</v>
      </c>
    </row>
    <row r="15" spans="1:131" x14ac:dyDescent="0.3">
      <c r="A15" s="156">
        <v>95</v>
      </c>
    </row>
    <row r="16" spans="1:131" x14ac:dyDescent="0.3">
      <c r="A16" s="156">
        <v>96</v>
      </c>
    </row>
    <row r="17" spans="1:1" x14ac:dyDescent="0.3">
      <c r="A17" s="156">
        <v>97</v>
      </c>
    </row>
    <row r="18" spans="1:1" x14ac:dyDescent="0.3">
      <c r="A18" s="156">
        <v>98</v>
      </c>
    </row>
    <row r="19" spans="1:1" x14ac:dyDescent="0.3">
      <c r="A19" s="156">
        <v>99</v>
      </c>
    </row>
    <row r="20" spans="1:1" x14ac:dyDescent="0.3">
      <c r="A20" s="156">
        <v>100</v>
      </c>
    </row>
    <row r="21" spans="1:1" x14ac:dyDescent="0.3">
      <c r="A21" s="156">
        <v>101</v>
      </c>
    </row>
    <row r="22" spans="1:1" x14ac:dyDescent="0.3">
      <c r="A22" s="156">
        <v>102</v>
      </c>
    </row>
    <row r="23" spans="1:1" x14ac:dyDescent="0.3">
      <c r="A23" s="156">
        <v>103</v>
      </c>
    </row>
    <row r="24" spans="1:1" x14ac:dyDescent="0.3">
      <c r="A24" s="156">
        <v>104</v>
      </c>
    </row>
    <row r="25" spans="1:1" x14ac:dyDescent="0.3">
      <c r="A25" s="156">
        <v>105</v>
      </c>
    </row>
    <row r="26" spans="1:1" x14ac:dyDescent="0.3">
      <c r="A26" s="156">
        <v>106</v>
      </c>
    </row>
    <row r="27" spans="1:1" x14ac:dyDescent="0.3">
      <c r="A27" s="156">
        <v>107</v>
      </c>
    </row>
    <row r="28" spans="1:1" x14ac:dyDescent="0.3">
      <c r="A28" s="156">
        <v>108</v>
      </c>
    </row>
    <row r="29" spans="1:1" x14ac:dyDescent="0.3">
      <c r="A29" s="156">
        <v>109</v>
      </c>
    </row>
    <row r="30" spans="1:1" x14ac:dyDescent="0.3">
      <c r="A30" s="157">
        <v>127</v>
      </c>
    </row>
    <row r="31" spans="1:1" x14ac:dyDescent="0.3">
      <c r="A31" s="157">
        <v>128</v>
      </c>
    </row>
    <row r="32" spans="1:1" x14ac:dyDescent="0.3">
      <c r="A32" s="157">
        <v>129</v>
      </c>
    </row>
    <row r="33" spans="1:1" x14ac:dyDescent="0.3">
      <c r="A33" s="157">
        <v>130</v>
      </c>
    </row>
    <row r="34" spans="1:1" x14ac:dyDescent="0.3">
      <c r="A34" s="157">
        <v>131</v>
      </c>
    </row>
    <row r="35" spans="1:1" x14ac:dyDescent="0.3">
      <c r="A35" s="157">
        <v>132</v>
      </c>
    </row>
    <row r="36" spans="1:1" x14ac:dyDescent="0.3">
      <c r="A36" s="157">
        <v>133</v>
      </c>
    </row>
    <row r="37" spans="1:1" x14ac:dyDescent="0.3">
      <c r="A37" s="157">
        <v>134</v>
      </c>
    </row>
    <row r="38" spans="1:1" x14ac:dyDescent="0.3">
      <c r="A38" s="157">
        <v>135</v>
      </c>
    </row>
    <row r="39" spans="1:1" x14ac:dyDescent="0.3">
      <c r="A39" s="157">
        <v>136</v>
      </c>
    </row>
    <row r="40" spans="1:1" x14ac:dyDescent="0.3">
      <c r="A40" s="157">
        <v>137</v>
      </c>
    </row>
    <row r="41" spans="1:1" x14ac:dyDescent="0.3">
      <c r="A41" s="157">
        <v>138</v>
      </c>
    </row>
    <row r="42" spans="1:1" x14ac:dyDescent="0.3">
      <c r="A42" s="157">
        <v>139</v>
      </c>
    </row>
    <row r="43" spans="1:1" x14ac:dyDescent="0.3">
      <c r="A43" s="157">
        <v>140</v>
      </c>
    </row>
    <row r="44" spans="1:1" x14ac:dyDescent="0.3">
      <c r="A44" s="157">
        <v>141</v>
      </c>
    </row>
    <row r="45" spans="1:1" x14ac:dyDescent="0.3">
      <c r="A45" s="158">
        <v>150</v>
      </c>
    </row>
    <row r="46" spans="1:1" x14ac:dyDescent="0.3">
      <c r="A46" s="158">
        <v>151</v>
      </c>
    </row>
    <row r="47" spans="1:1" x14ac:dyDescent="0.3">
      <c r="A47" s="158">
        <v>152</v>
      </c>
    </row>
    <row r="48" spans="1:1" x14ac:dyDescent="0.3">
      <c r="A48" s="158">
        <v>153</v>
      </c>
    </row>
    <row r="49" spans="1:1" x14ac:dyDescent="0.3">
      <c r="A49" s="158">
        <v>154</v>
      </c>
    </row>
    <row r="50" spans="1:1" x14ac:dyDescent="0.3">
      <c r="A50" s="158">
        <v>155</v>
      </c>
    </row>
    <row r="51" spans="1:1" x14ac:dyDescent="0.3">
      <c r="A51" s="158">
        <v>156</v>
      </c>
    </row>
    <row r="52" spans="1:1" x14ac:dyDescent="0.3">
      <c r="A52" s="158">
        <v>157</v>
      </c>
    </row>
    <row r="53" spans="1:1" x14ac:dyDescent="0.3">
      <c r="A53" s="158">
        <v>158</v>
      </c>
    </row>
    <row r="54" spans="1:1" x14ac:dyDescent="0.3">
      <c r="A54" s="158">
        <v>159</v>
      </c>
    </row>
    <row r="55" spans="1:1" x14ac:dyDescent="0.3">
      <c r="A55" s="158">
        <v>160</v>
      </c>
    </row>
    <row r="56" spans="1:1" x14ac:dyDescent="0.3">
      <c r="A56" s="158">
        <v>162</v>
      </c>
    </row>
    <row r="57" spans="1:1" x14ac:dyDescent="0.3">
      <c r="A57" s="158">
        <v>163</v>
      </c>
    </row>
    <row r="58" spans="1:1" x14ac:dyDescent="0.3">
      <c r="A58" s="159">
        <v>180</v>
      </c>
    </row>
    <row r="59" spans="1:1" x14ac:dyDescent="0.3">
      <c r="A59" s="159">
        <v>181</v>
      </c>
    </row>
    <row r="60" spans="1:1" x14ac:dyDescent="0.3">
      <c r="A60" s="159">
        <v>182</v>
      </c>
    </row>
    <row r="61" spans="1:1" x14ac:dyDescent="0.3">
      <c r="A61" s="159">
        <v>183</v>
      </c>
    </row>
    <row r="62" spans="1:1" x14ac:dyDescent="0.3">
      <c r="A62" s="159">
        <v>184</v>
      </c>
    </row>
    <row r="63" spans="1:1" x14ac:dyDescent="0.3">
      <c r="A63" s="159">
        <v>185</v>
      </c>
    </row>
    <row r="64" spans="1:1" x14ac:dyDescent="0.3">
      <c r="A64" s="159">
        <v>186</v>
      </c>
    </row>
    <row r="65" spans="1:1" x14ac:dyDescent="0.3">
      <c r="A65" s="159">
        <v>187</v>
      </c>
    </row>
    <row r="66" spans="1:1" x14ac:dyDescent="0.3">
      <c r="A66" s="159">
        <v>188</v>
      </c>
    </row>
    <row r="67" spans="1:1" x14ac:dyDescent="0.3">
      <c r="A67" s="159">
        <v>189</v>
      </c>
    </row>
    <row r="68" spans="1:1" x14ac:dyDescent="0.3">
      <c r="A68" s="159">
        <v>190</v>
      </c>
    </row>
    <row r="69" spans="1:1" x14ac:dyDescent="0.3">
      <c r="A69" s="159">
        <v>191</v>
      </c>
    </row>
    <row r="70" spans="1:1" x14ac:dyDescent="0.3">
      <c r="A70" s="159">
        <v>192</v>
      </c>
    </row>
    <row r="71" spans="1:1" x14ac:dyDescent="0.3">
      <c r="A71" s="159">
        <v>193</v>
      </c>
    </row>
    <row r="72" spans="1:1" x14ac:dyDescent="0.3">
      <c r="A72" s="159">
        <v>194</v>
      </c>
    </row>
    <row r="73" spans="1:1" x14ac:dyDescent="0.3">
      <c r="A73" s="159">
        <v>195</v>
      </c>
    </row>
    <row r="74" spans="1:1" x14ac:dyDescent="0.3">
      <c r="A74" s="159">
        <v>196</v>
      </c>
    </row>
    <row r="75" spans="1:1" x14ac:dyDescent="0.3">
      <c r="A75" s="159">
        <v>197</v>
      </c>
    </row>
    <row r="76" spans="1:1" x14ac:dyDescent="0.3">
      <c r="A76" s="159">
        <v>198</v>
      </c>
    </row>
    <row r="77" spans="1:1" x14ac:dyDescent="0.3">
      <c r="A77" s="159">
        <v>199</v>
      </c>
    </row>
    <row r="78" spans="1:1" x14ac:dyDescent="0.3">
      <c r="A78" s="159">
        <v>200</v>
      </c>
    </row>
    <row r="79" spans="1:1" x14ac:dyDescent="0.3">
      <c r="A79" s="159">
        <v>201</v>
      </c>
    </row>
    <row r="80" spans="1:1" x14ac:dyDescent="0.3">
      <c r="A80" s="159">
        <v>202</v>
      </c>
    </row>
    <row r="81" spans="1:1" x14ac:dyDescent="0.3">
      <c r="A81" s="159">
        <v>203</v>
      </c>
    </row>
    <row r="82" spans="1:1" x14ac:dyDescent="0.3">
      <c r="A82" s="159">
        <v>204</v>
      </c>
    </row>
    <row r="83" spans="1:1" x14ac:dyDescent="0.3">
      <c r="A83" s="159">
        <v>205</v>
      </c>
    </row>
    <row r="84" spans="1:1" x14ac:dyDescent="0.3">
      <c r="A84" s="159">
        <v>206</v>
      </c>
    </row>
    <row r="85" spans="1:1" x14ac:dyDescent="0.3">
      <c r="A85" s="159">
        <v>207</v>
      </c>
    </row>
    <row r="86" spans="1:1" x14ac:dyDescent="0.3">
      <c r="A86" s="159">
        <v>208</v>
      </c>
    </row>
    <row r="87" spans="1:1" x14ac:dyDescent="0.3">
      <c r="A87" s="159">
        <v>209</v>
      </c>
    </row>
    <row r="88" spans="1:1" x14ac:dyDescent="0.3">
      <c r="A88" s="159">
        <v>210</v>
      </c>
    </row>
    <row r="89" spans="1:1" x14ac:dyDescent="0.3">
      <c r="A89" s="159">
        <v>211</v>
      </c>
    </row>
    <row r="90" spans="1:1" x14ac:dyDescent="0.3">
      <c r="A90" s="159">
        <v>212</v>
      </c>
    </row>
    <row r="91" spans="1:1" x14ac:dyDescent="0.3">
      <c r="A91" s="159">
        <v>213</v>
      </c>
    </row>
    <row r="92" spans="1:1" x14ac:dyDescent="0.3">
      <c r="A92" s="159">
        <v>214</v>
      </c>
    </row>
    <row r="93" spans="1:1" x14ac:dyDescent="0.3">
      <c r="A93" s="160">
        <v>222</v>
      </c>
    </row>
    <row r="94" spans="1:1" x14ac:dyDescent="0.3">
      <c r="A94" s="160">
        <v>223</v>
      </c>
    </row>
    <row r="95" spans="1:1" x14ac:dyDescent="0.3">
      <c r="A95" s="160">
        <v>224</v>
      </c>
    </row>
    <row r="96" spans="1:1" x14ac:dyDescent="0.3">
      <c r="A96" s="160">
        <v>225</v>
      </c>
    </row>
    <row r="97" spans="1:1" x14ac:dyDescent="0.3">
      <c r="A97" s="160">
        <v>226</v>
      </c>
    </row>
    <row r="98" spans="1:1" x14ac:dyDescent="0.3">
      <c r="A98" s="160">
        <v>227</v>
      </c>
    </row>
    <row r="99" spans="1:1" x14ac:dyDescent="0.3">
      <c r="A99" s="160">
        <v>228</v>
      </c>
    </row>
    <row r="100" spans="1:1" x14ac:dyDescent="0.3">
      <c r="A100" s="160">
        <v>229</v>
      </c>
    </row>
    <row r="101" spans="1:1" x14ac:dyDescent="0.3">
      <c r="A101" s="160">
        <v>230</v>
      </c>
    </row>
    <row r="102" spans="1:1" x14ac:dyDescent="0.3">
      <c r="A102" s="160">
        <v>231</v>
      </c>
    </row>
    <row r="103" spans="1:1" x14ac:dyDescent="0.3">
      <c r="A103" s="160">
        <v>232</v>
      </c>
    </row>
    <row r="104" spans="1:1" x14ac:dyDescent="0.3">
      <c r="A104" s="164">
        <v>242</v>
      </c>
    </row>
    <row r="105" spans="1:1" x14ac:dyDescent="0.3">
      <c r="A105" s="163">
        <v>244</v>
      </c>
    </row>
    <row r="106" spans="1:1" x14ac:dyDescent="0.3">
      <c r="A106" s="163">
        <v>245</v>
      </c>
    </row>
    <row r="107" spans="1:1" x14ac:dyDescent="0.3">
      <c r="A107" s="162">
        <v>248</v>
      </c>
    </row>
    <row r="108" spans="1:1" x14ac:dyDescent="0.3">
      <c r="A108" s="162">
        <v>249</v>
      </c>
    </row>
    <row r="109" spans="1:1" x14ac:dyDescent="0.3">
      <c r="A109" s="162">
        <v>250</v>
      </c>
    </row>
    <row r="110" spans="1:1" x14ac:dyDescent="0.3">
      <c r="A110" s="161">
        <v>259</v>
      </c>
    </row>
    <row r="111" spans="1:1" x14ac:dyDescent="0.3">
      <c r="A111" s="161">
        <v>260</v>
      </c>
    </row>
    <row r="112" spans="1:1" x14ac:dyDescent="0.3">
      <c r="A112" s="161">
        <v>261</v>
      </c>
    </row>
    <row r="113" spans="1:1" x14ac:dyDescent="0.3">
      <c r="A113" s="161">
        <v>262</v>
      </c>
    </row>
    <row r="114" spans="1:1" x14ac:dyDescent="0.3">
      <c r="A114" s="161">
        <v>263</v>
      </c>
    </row>
    <row r="115" spans="1:1" x14ac:dyDescent="0.3">
      <c r="A115" s="161">
        <v>264</v>
      </c>
    </row>
    <row r="116" spans="1:1" x14ac:dyDescent="0.3">
      <c r="A116" s="161">
        <v>265</v>
      </c>
    </row>
    <row r="117" spans="1:1" x14ac:dyDescent="0.3">
      <c r="A117" s="161">
        <v>266</v>
      </c>
    </row>
    <row r="118" spans="1:1" x14ac:dyDescent="0.3">
      <c r="A118" s="161">
        <v>267</v>
      </c>
    </row>
    <row r="119" spans="1:1" x14ac:dyDescent="0.3">
      <c r="A119" s="165">
        <v>304</v>
      </c>
    </row>
    <row r="120" spans="1:1" x14ac:dyDescent="0.3">
      <c r="A120" s="165">
        <v>305</v>
      </c>
    </row>
    <row r="121" spans="1:1" x14ac:dyDescent="0.3">
      <c r="A121" s="165">
        <v>306</v>
      </c>
    </row>
    <row r="122" spans="1:1" x14ac:dyDescent="0.3">
      <c r="A122" s="165">
        <v>307</v>
      </c>
    </row>
    <row r="123" spans="1:1" x14ac:dyDescent="0.3">
      <c r="A123" s="165">
        <v>308</v>
      </c>
    </row>
    <row r="124" spans="1:1" x14ac:dyDescent="0.3">
      <c r="A124" s="165">
        <v>309</v>
      </c>
    </row>
    <row r="125" spans="1:1" x14ac:dyDescent="0.3">
      <c r="A125" s="165">
        <v>310</v>
      </c>
    </row>
    <row r="126" spans="1:1" x14ac:dyDescent="0.3">
      <c r="A126" s="165">
        <v>311</v>
      </c>
    </row>
    <row r="127" spans="1:1" x14ac:dyDescent="0.3">
      <c r="A127" s="165">
        <v>312</v>
      </c>
    </row>
    <row r="128" spans="1:1" x14ac:dyDescent="0.3">
      <c r="A128" s="165">
        <v>313</v>
      </c>
    </row>
    <row r="129" spans="1:1" x14ac:dyDescent="0.3">
      <c r="A129" s="165">
        <v>314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Comparação entre Redes R-8</vt:lpstr>
      <vt:lpstr>Análise</vt:lpstr>
      <vt:lpstr>Análise 2</vt:lpstr>
      <vt:lpstr>R-5</vt:lpstr>
      <vt:lpstr>RNA-Filter</vt:lpstr>
      <vt:lpstr>Resultado Da Rede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Jeronimo</dc:creator>
  <cp:lastModifiedBy>Gilmar Jeronimo</cp:lastModifiedBy>
  <dcterms:created xsi:type="dcterms:W3CDTF">2018-03-01T18:12:38Z</dcterms:created>
  <dcterms:modified xsi:type="dcterms:W3CDTF">2018-05-04T00:15:26Z</dcterms:modified>
</cp:coreProperties>
</file>